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autoCompressPictures="0"/>
  <xr:revisionPtr revIDLastSave="0" documentId="8_{05AE5933-6A78-43F9-A48B-7056A59CAD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BUDGET SUMMARY" sheetId="69" r:id="rId1"/>
    <sheet name="1 Remuneration" sheetId="24" r:id="rId2"/>
    <sheet name="2. Subcontractor" sheetId="70" r:id="rId3"/>
    <sheet name="3.Travel" sheetId="71" r:id="rId4"/>
    <sheet name="4. Other Training Costs" sheetId="72" r:id="rId5"/>
    <sheet name="5 Goods, Assets" sheetId="73" r:id="rId6"/>
    <sheet name="6 Admin" sheetId="33" r:id="rId7"/>
    <sheet name="7  Construction" sheetId="35" r:id="rId8"/>
    <sheet name="8. Other Direct Costs" sheetId="6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b">#REF!</definedName>
    <definedName name="____TAB1">#REF!</definedName>
    <definedName name="____TAB2">#REF!</definedName>
    <definedName name="____TAB3">#REF!</definedName>
    <definedName name="____TAB4">#REF!</definedName>
    <definedName name="____TAB5">#REF!</definedName>
    <definedName name="____TAB6">#REF!</definedName>
    <definedName name="___TAB1">#REF!</definedName>
    <definedName name="___TAB2">#REF!</definedName>
    <definedName name="___TAB3">#REF!</definedName>
    <definedName name="___TAB4">#REF!</definedName>
    <definedName name="___TAB5">#REF!</definedName>
    <definedName name="___TAB6">#REF!</definedName>
    <definedName name="__TAB1">#REF!</definedName>
    <definedName name="__TAB2">#REF!</definedName>
    <definedName name="__TAB3">#REF!</definedName>
    <definedName name="__TAB4">#REF!</definedName>
    <definedName name="__TAB5">#REF!</definedName>
    <definedName name="__TAB6">#REF!</definedName>
    <definedName name="__YY2">'[1]PIP Budget'!$X$1:$X$65536</definedName>
    <definedName name="__YY3">'[1]PIP Budget'!$Y$1:$Y$65536</definedName>
    <definedName name="__YY4">'[1]PIP Budget'!$Z$1:$Z$65536</definedName>
    <definedName name="_BUD08">'[2]ESQ 08'!$A$1:$AE$1030</definedName>
    <definedName name="_can10">'[2]bail 07-10'!$Y$1:$Y$65536</definedName>
    <definedName name="_cpn10">'[2]bail 07-10'!$AI$1:$AI$65536</definedName>
    <definedName name="_xlnm._FilterDatabase" localSheetId="1" hidden="1">'1 Remuneration'!$A$32:$Q$64</definedName>
    <definedName name="_xlnm._FilterDatabase" localSheetId="2" hidden="1">'2. Subcontractor'!$A$3:$U$39</definedName>
    <definedName name="_xlnm._FilterDatabase" localSheetId="3" hidden="1">'3.Travel'!$A$1:$M$1</definedName>
    <definedName name="_xlnm._FilterDatabase" localSheetId="4" hidden="1">'4. Other Training Costs'!$A$1:$AD$1</definedName>
    <definedName name="_xlnm._FilterDatabase" localSheetId="5" hidden="1">'5 Goods, Assets'!$B$1:$B$13</definedName>
    <definedName name="_GNF07">[2]var!$N$7</definedName>
    <definedName name="_Key1" hidden="1">'[3]FPF4-01'!#REF!</definedName>
    <definedName name="_LM2">[4]Sheet4!$A$1:$B$65536</definedName>
    <definedName name="_NO41">#REF!</definedName>
    <definedName name="_NO51">#REF!</definedName>
    <definedName name="_NO61">#REF!</definedName>
    <definedName name="_NOFXRATE">#REF!</definedName>
    <definedName name="_Order1" hidden="1">255</definedName>
    <definedName name="_Order2" hidden="1">255</definedName>
    <definedName name="_Regression_Out" hidden="1">#REF!</definedName>
    <definedName name="_Regression_out1" hidden="1">#REF!</definedName>
    <definedName name="_Regression_X" hidden="1">#REF!</definedName>
    <definedName name="_Regression_Y" hidden="1">#REF!</definedName>
    <definedName name="_RO41">#REF!</definedName>
    <definedName name="_RO51">#REF!</definedName>
    <definedName name="_SO41">#REF!</definedName>
    <definedName name="_SO51">#REF!</definedName>
    <definedName name="_SO61">#REF!</definedName>
    <definedName name="_Sort" hidden="1">'[3]FPF4-01'!#REF!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6">#REF!</definedName>
    <definedName name="_tea1">'[5]Programme Budget'!#REF!</definedName>
    <definedName name="_tea2">'[5]Programme Budget'!#REF!</definedName>
    <definedName name="_tea3">'[5]Programme Budget'!#REF!</definedName>
    <definedName name="_tea4">'[5]Programme Budget'!#REF!</definedName>
    <definedName name="_tea5">'[5]Programme Budget'!#REF!</definedName>
    <definedName name="_wt1">#REF!</definedName>
    <definedName name="_wt2">#REF!</definedName>
    <definedName name="_YY2">'[1]PIP Budget'!$X$1:$X$65536</definedName>
    <definedName name="_YY3">'[1]PIP Budget'!$Y$1:$Y$65536</definedName>
    <definedName name="_YY4">'[1]PIP Budget'!$Z$1:$Z$65536</definedName>
    <definedName name="a">#REF!</definedName>
    <definedName name="aaa">#REF!</definedName>
    <definedName name="accom_mwi">[6]Travel_CNO!$F$4</definedName>
    <definedName name="accom_tza">[6]Travel_CNO!$E$4</definedName>
    <definedName name="account_code">#REF!</definedName>
    <definedName name="account_description">#REF!</definedName>
    <definedName name="accrual2011">#REF!</definedName>
    <definedName name="ADPC5">#REF!</definedName>
    <definedName name="ADPC6">#REF!</definedName>
    <definedName name="AIPC5">#REF!</definedName>
    <definedName name="AIPC6">#REF!</definedName>
    <definedName name="Alb_D9">#REF!</definedName>
    <definedName name="Alb_D9_1">#REF!</definedName>
    <definedName name="alb1_D9">#REF!</definedName>
    <definedName name="Allocations_salariales_budget_Etat">#REF!</definedName>
    <definedName name="ano">#REF!</definedName>
    <definedName name="arleen">#REF!</definedName>
    <definedName name="assigned">#REF!</definedName>
    <definedName name="AWP.US" localSheetId="0">Scheduled_Payment+Extra_Payment</definedName>
    <definedName name="AWP.US" localSheetId="2">Scheduled_Payment+Extra_Payment</definedName>
    <definedName name="AWP.US" localSheetId="3">Scheduled_Payment+Extra_Payment</definedName>
    <definedName name="AWP.US" localSheetId="4">Scheduled_Payment+Extra_Payment</definedName>
    <definedName name="AWP.US" localSheetId="5">Scheduled_Payment+Extra_Payment</definedName>
    <definedName name="AWP.US">Scheduled_Payment+Extra_Payment</definedName>
    <definedName name="bail">'[2]bail 07-10'!$B$5:$AL$1356</definedName>
    <definedName name="bail10">'[2]bail 07-10'!$AD$1:$AD$65536</definedName>
    <definedName name="Basa">#REF!</definedName>
    <definedName name="Basa_PIP">#REF!</definedName>
    <definedName name="bb">#REF!</definedName>
    <definedName name="bbb">'[7]Master GHA'!$E$12:$E$187</definedName>
    <definedName name="bbbb">#REF!</definedName>
    <definedName name="beck">#N/A</definedName>
    <definedName name="Beg_Bal">#REF!</definedName>
    <definedName name="bno">#REF!</definedName>
    <definedName name="boarding">#REF!</definedName>
    <definedName name="boardingy2">#REF!</definedName>
    <definedName name="boardingy3">#REF!</definedName>
    <definedName name="boardingy4">#REF!</definedName>
    <definedName name="boardingy5">#REF!</definedName>
    <definedName name="BrandNamePrice">'[8]Q1 2011 Review Narrative'!#REF!</definedName>
    <definedName name="BUDFC">#REF!</definedName>
    <definedName name="budfcdollar">#REF!</definedName>
    <definedName name="budget_code">#REF!</definedName>
    <definedName name="Budget_Currency">[9]FrontPage!$F$6</definedName>
    <definedName name="budget_description">#REF!</definedName>
    <definedName name="Budget_Multiple">[9]FrontPage!$H$6</definedName>
    <definedName name="budget_PIP_CD">'[1]PIP Budget'!$E$1:$E$65536</definedName>
    <definedName name="cad">[2]var!$D$9</definedName>
    <definedName name="cadm">[2]var!$D$10</definedName>
    <definedName name="CAM_inside_rate">#REF!</definedName>
    <definedName name="Cam_rateT">#REF!</definedName>
    <definedName name="cashinvest">#REF!</definedName>
    <definedName name="ccc">'[7]Master GHA'!$I$12:$I$187</definedName>
    <definedName name="change">[10]Feuil1!$B$3</definedName>
    <definedName name="CIDA">#REF!</definedName>
    <definedName name="CIDA_Act">'[1]PIP Budget'!$C$1:$C$65536</definedName>
    <definedName name="CIDAcode">#REF!</definedName>
    <definedName name="CIP02A">#REF!</definedName>
    <definedName name="CIP03A">#REF!</definedName>
    <definedName name="CIP04A">#REF!</definedName>
    <definedName name="CIP05A">#REF!</definedName>
    <definedName name="cno">#REF!</definedName>
    <definedName name="CoAExpense">[11]Admin!$Q$5:$S$137</definedName>
    <definedName name="CoAIncome">[11]Admin!$M$5:$O$53</definedName>
    <definedName name="coffee">'[12]Unit costs'!$D$16</definedName>
    <definedName name="conditions">#REF!</definedName>
    <definedName name="cu">[13]vd!$G$4</definedName>
    <definedName name="CUR05COM">#REF!</definedName>
    <definedName name="Currency">[11]Admin!$C$8</definedName>
    <definedName name="CurrentAge">'[8]Q1 2011 Review Narrative'!#REF!</definedName>
    <definedName name="CURRTRANS">#REF!</definedName>
    <definedName name="Data">#REF!</definedName>
    <definedName name="_xlnm.Database">#REF!</definedName>
    <definedName name="dd_exp">[11]Admin!$Q$5:$Q$137</definedName>
    <definedName name="dd_inc">[11]Admin!$M$5:$M$53</definedName>
    <definedName name="ddd">#REF!</definedName>
    <definedName name="DEFICIT">#REF!</definedName>
    <definedName name="DFATD_Codes">[14]Combo!$A$1:$A$28</definedName>
    <definedName name="DPC04COM">'[15]ToCopyOnWKS#3-Prog&amp;Reserve'!$E$5:$E$968</definedName>
    <definedName name="DPC04COM2">#REF!</definedName>
    <definedName name="DPC04REQ">'[15]ToCopyOnWKS#3-Prog&amp;Reserve'!$C$5:$C$968</definedName>
    <definedName name="DPC04REQ1">#REF!</definedName>
    <definedName name="DPC04REQ2">#REF!</definedName>
    <definedName name="DPC05COM2">#REF!</definedName>
    <definedName name="DPC05REQ2">#REF!</definedName>
    <definedName name="DPCR5">#REF!</definedName>
    <definedName name="DPCR6">#REF!</definedName>
    <definedName name="e">#REF!</definedName>
    <definedName name="ee">#REF!</definedName>
    <definedName name="End_Bal">#REF!</definedName>
    <definedName name="er">[16]assumptions!#REF!</definedName>
    <definedName name="eur">[2]var!$D$3</definedName>
    <definedName name="eurm">[2]var!$D$4</definedName>
    <definedName name="EV__LASTREFTIME__" hidden="1">39622.6580902778</definedName>
    <definedName name="EV__LASTREFTIME___1" hidden="1">39696.5797569444</definedName>
    <definedName name="exc">#REF!</definedName>
    <definedName name="EXRATE">#REF!</definedName>
    <definedName name="Extra_Pay">#REF!</definedName>
    <definedName name="facilitatory1">#REF!</definedName>
    <definedName name="facilitatory2">#REF!</definedName>
    <definedName name="facilitatory3">#REF!</definedName>
    <definedName name="facilitatory4">#REF!</definedName>
    <definedName name="facilitatory5">#REF!</definedName>
    <definedName name="fb">[13]vd!$G$7</definedName>
    <definedName name="fcfore">#REF!</definedName>
    <definedName name="fee">[13]vd!$G$5</definedName>
    <definedName name="FIN03ACT">#REF!</definedName>
    <definedName name="FIN04ACT">#REF!</definedName>
    <definedName name="fir">#REF!</definedName>
    <definedName name="firdaus">#REF!</definedName>
    <definedName name="flight_mwi">[6]Travel_CNO!$F$6</definedName>
    <definedName name="flight_tza">[6]Travel_CNO!$E$6</definedName>
    <definedName name="FLNO">#REF!</definedName>
    <definedName name="Flora">[9]FrontPage!$F$6</definedName>
    <definedName name="fo">[13]vd!#REF!</definedName>
    <definedName name="FONT">#REF!</definedName>
    <definedName name="FOSM06">#REF!</definedName>
    <definedName name="fr">[13]vd!$G$6</definedName>
    <definedName name="Fuel">'[12]Unit costs'!$D$20</definedName>
    <definedName name="Full_Print">#REF!</definedName>
    <definedName name="FUNDTY">#REF!</definedName>
    <definedName name="fxrate">#REF!</definedName>
    <definedName name="gbp">'[17]Certifiate Budget'!#REF!</definedName>
    <definedName name="GenericBrandPrice">'[8]Q1 2011 Review Narrative'!#REF!</definedName>
    <definedName name="gmt">#REF!</definedName>
    <definedName name="gno">#REF!</definedName>
    <definedName name="groundtransp">[18]Detailed!$E$694</definedName>
    <definedName name="Header_Row">ROW(#REF!)</definedName>
    <definedName name="heavysnack">#REF!</definedName>
    <definedName name="HEDGES">#REF!:#REF!</definedName>
    <definedName name="Hotel">'[12]Unit costs'!$D$6</definedName>
    <definedName name="iba">#REF!</definedName>
    <definedName name="IBE">#REF!</definedName>
    <definedName name="ide">#REF!</definedName>
    <definedName name="inflation">[6]Travel_CNO!$H$9</definedName>
    <definedName name="Int">#REF!</definedName>
    <definedName name="Interest_Rate">#REF!</definedName>
    <definedName name="INTERPLAN">#REF!</definedName>
    <definedName name="INVEST">#REF!</definedName>
    <definedName name="InvestmentRate">'[8]Q1 2011 Review Narrative'!#REF!</definedName>
    <definedName name="IPC04COM">'[15]ToCopyOnWKS#3-Prog&amp;Reserve'!$F$5:$F$968</definedName>
    <definedName name="IPC04COM2">#REF!</definedName>
    <definedName name="IPC04REQ">'[15]ToCopyOnWKS#3-Prog&amp;Reserve'!$D$5:$D$968</definedName>
    <definedName name="IPC04REQ2">#REF!</definedName>
    <definedName name="IPC05COM2">#REF!</definedName>
    <definedName name="IPC05REQ2">#REF!</definedName>
    <definedName name="IPCR5">#REF!</definedName>
    <definedName name="IPCR6">#REF!</definedName>
    <definedName name="jno">#REF!</definedName>
    <definedName name="jpy">[2]var!$D$15</definedName>
    <definedName name="jpym">[2]var!$D$16</definedName>
    <definedName name="kgt">#REF!</definedName>
    <definedName name="kwd">[2]var!$D$11</definedName>
    <definedName name="kwdm">[2]var!$D$12</definedName>
    <definedName name="Last_Row">#N/A</definedName>
    <definedName name="LifeExpectancy">'[8]Q1 2011 Review Narrative'!#REF!</definedName>
    <definedName name="Lisa">#REF!</definedName>
    <definedName name="lm">#REF!</definedName>
    <definedName name="Loan_Amount">#REF!</definedName>
    <definedName name="Loan_Start">#REF!</definedName>
    <definedName name="Loan_Years">#REF!</definedName>
    <definedName name="LocTr">'[12]Unit costs'!$D$14</definedName>
    <definedName name="lodging">[18]Detailed!$E$695</definedName>
    <definedName name="lunch">#REF!</definedName>
    <definedName name="lunchy1">#REF!</definedName>
    <definedName name="lunchy2">#REF!</definedName>
    <definedName name="lunchy3">#REF!</definedName>
    <definedName name="lunchy4">#REF!</definedName>
    <definedName name="lunchy5">#REF!</definedName>
    <definedName name="madrassa">[9]FrontPage!$F$6</definedName>
    <definedName name="mats">[18]Detailed!$E$696</definedName>
    <definedName name="Meal">'[12]Unit costs'!$D$8</definedName>
    <definedName name="meals">[18]Detailed!$E$697</definedName>
    <definedName name="meetcost">'[19]General assumptions'!$D$97+'[19]General assumptions'!$D$98</definedName>
    <definedName name="min">[20]results!$L$42:$R$42</definedName>
    <definedName name="mmz">[11]Admin!$Q$5:$S$137</definedName>
    <definedName name="mombasatranportreimbursementy3">#REF!</definedName>
    <definedName name="mombasatranportreimbursementy4">#REF!</definedName>
    <definedName name="mombasatranportreimbursementy5">#REF!</definedName>
    <definedName name="mombasatransportreimbursement">#REF!</definedName>
    <definedName name="mombasatransportreimbursementy2">#REF!</definedName>
    <definedName name="MonthlyRetirementIncome">'[8]Q1 2011 Review Narrative'!#REF!</definedName>
    <definedName name="multiple">[11]Admin!$C$12</definedName>
    <definedName name="nat_cur_code">#REF!</definedName>
    <definedName name="nlno">#REF!</definedName>
    <definedName name="NNO">#REF!</definedName>
    <definedName name="NO51S">#REF!</definedName>
    <definedName name="NO61S">#REF!</definedName>
    <definedName name="NOSM06">#REF!</definedName>
    <definedName name="Nov_posting_in_RE_as_11_dec_08">#REF!</definedName>
    <definedName name="nssf">#REF!</definedName>
    <definedName name="Num_Pmt_Per_Year">#REF!</definedName>
    <definedName name="Number_of_Payments">MATCH(0.01,End_Bal,-1)+1</definedName>
    <definedName name="oddo">[11]Admin!$Q$5:$S$137</definedName>
    <definedName name="OFFU">#REF!</definedName>
    <definedName name="OFNA1">'[15]ToCopyOnWKS#3-Prog&amp;Reserve'!$A$5:$A$968</definedName>
    <definedName name="OFNA6">#REF!</definedName>
    <definedName name="OFNA8">#REF!</definedName>
    <definedName name="OFNA9">#REF!</definedName>
    <definedName name="origbud">#REF!</definedName>
    <definedName name="parity">#REF!</definedName>
    <definedName name="partairfare">'[19]General assumptions'!$D$91</definedName>
    <definedName name="partground">'[19]General assumptions'!$D$92</definedName>
    <definedName name="partlodg">'[19]General assumptions'!$D$93</definedName>
    <definedName name="partmeals">'[19]General assumptions'!$D$94</definedName>
    <definedName name="partmisc">'[19]General assumptions'!$D$95</definedName>
    <definedName name="Partner">[14]Combo!$C$1:$C$6</definedName>
    <definedName name="parttransp">[18]Detailed!$E$693</definedName>
    <definedName name="Pay_Date">#REF!</definedName>
    <definedName name="Pay_Num">#REF!</definedName>
    <definedName name="paylev">#REF!</definedName>
    <definedName name="Payment_Date" localSheetId="0">DATE(YEAR([0]!Loan_Start),MONTH([0]!Loan_Start)+Payment_Number,DAY([0]!Loan_Start))</definedName>
    <definedName name="Payment_Date" localSheetId="2">DATE(YEAR([0]!Loan_Start),MONTH([0]!Loan_Start)+Payment_Number,DAY([0]!Loan_Start))</definedName>
    <definedName name="Payment_Date" localSheetId="3">DATE(YEAR([0]!Loan_Start),MONTH([0]!Loan_Start)+Payment_Number,DAY([0]!Loan_Start))</definedName>
    <definedName name="Payment_Date" localSheetId="4">DATE(YEAR([0]!Loan_Start),MONTH([0]!Loan_Start)+Payment_Number,DAY([0]!Loan_Start))</definedName>
    <definedName name="Payment_Date" localSheetId="5">DATE(YEAR([0]!Loan_Start),MONTH([0]!Loan_Start)+Payment_Number,DAY([0]!Loan_Start))</definedName>
    <definedName name="Payment_Date">DATE(YEAR(Loan_Start),MONTH(Loan_Start)+Payment_Number,DAY(Loan_Start))</definedName>
    <definedName name="pbp">#REF!</definedName>
    <definedName name="pd">#REF!</definedName>
    <definedName name="Pdcroomhire">#REF!</definedName>
    <definedName name="pdnr">#REF!</definedName>
    <definedName name="pdrr">#REF!</definedName>
    <definedName name="perdiem_mwi">[6]Travel_CNO!$F$3</definedName>
    <definedName name="perdiem_tza">[6]Travel_CNO!$E$3</definedName>
    <definedName name="period_end_1">#REF!</definedName>
    <definedName name="period_end_10">#REF!</definedName>
    <definedName name="period_end_11">#REF!</definedName>
    <definedName name="period_end_12">#REF!</definedName>
    <definedName name="period_end_2">#REF!</definedName>
    <definedName name="period_end_3">#REF!</definedName>
    <definedName name="period_end_4">#REF!</definedName>
    <definedName name="period_end_5">#REF!</definedName>
    <definedName name="period_end_6">#REF!</definedName>
    <definedName name="period_end_7">#REF!</definedName>
    <definedName name="period_end_8">#REF!</definedName>
    <definedName name="period_end_9">#REF!</definedName>
    <definedName name="PIB">#REF!</definedName>
    <definedName name="ppp">'[1]PIP Budget'!$H$17:$R$386</definedName>
    <definedName name="PR_Rev_Dec_9feb09v2">#REF!</definedName>
    <definedName name="PR_Rev_Dec08_9feb09">#REF!</definedName>
    <definedName name="price1">#REF!</definedName>
    <definedName name="PRIM">#REF!</definedName>
    <definedName name="Princ">#REF!</definedName>
    <definedName name="print">[18]Detailed!$E$698</definedName>
    <definedName name="_xlnm.Print_Area">#REF!</definedName>
    <definedName name="PRINT_AREA_MI">#REF!</definedName>
    <definedName name="Print_Area_Reset">OFFSET(Full_Print,0,0,Last_Row)</definedName>
    <definedName name="Print_Area1">#REF!</definedName>
    <definedName name="_xlnm.Print_Titles">#REF!</definedName>
    <definedName name="PRINT_TITLES_MI">#REF!</definedName>
    <definedName name="PROEXP">#REF!</definedName>
    <definedName name="PROEXPINC">#REF!</definedName>
    <definedName name="PROEXPWW">#REF!</definedName>
    <definedName name="PROG">#REF!</definedName>
    <definedName name="Prop_Budget">'[12]Proposal Bdg'!$I$1:$I$65536</definedName>
    <definedName name="prp_CIDA_CODES">'[12]Proposal Bdg'!$E$1:$E$65536</definedName>
    <definedName name="PurchasesPerMonth">'[8]Q1 2011 Review Narrative'!#REF!</definedName>
    <definedName name="q">#REF!</definedName>
    <definedName name="q1.0">#REF!</definedName>
    <definedName name="q1.1">#REF!</definedName>
    <definedName name="q1.2">#REF!</definedName>
    <definedName name="q1.3">#REF!</definedName>
    <definedName name="q2.1">#REF!</definedName>
    <definedName name="q2.2">#REF!</definedName>
    <definedName name="q2.3">#REF!</definedName>
    <definedName name="q3.1">#REF!</definedName>
    <definedName name="q3.2">#REF!</definedName>
    <definedName name="q3.3">#REF!</definedName>
    <definedName name="q4.1">#REF!</definedName>
    <definedName name="q4.2">#REF!</definedName>
    <definedName name="q4.3">#REF!</definedName>
    <definedName name="qq">#REF!</definedName>
    <definedName name="QQQ">#REF!</definedName>
    <definedName name="qqqq">#REF!</definedName>
    <definedName name="qqqqq">#REF!</definedName>
    <definedName name="qqqqqq">#REF!</definedName>
    <definedName name="qté10">'[2]bail 07-10'!$P$1:$P$65536</definedName>
    <definedName name="qty">#REF!</definedName>
    <definedName name="range">#REF!</definedName>
    <definedName name="rate">#REF!</definedName>
    <definedName name="rate_type">#REF!</definedName>
    <definedName name="recbno">#REF!</definedName>
    <definedName name="reccno">#REF!</definedName>
    <definedName name="receipts">#REF!</definedName>
    <definedName name="RECETTE">#REF!</definedName>
    <definedName name="recgno">#REF!</definedName>
    <definedName name="recjno">#REF!</definedName>
    <definedName name="recnlno">#REF!</definedName>
    <definedName name="recnno">#REF!</definedName>
    <definedName name="recukno">#REF!</definedName>
    <definedName name="recusno">#REF!</definedName>
    <definedName name="RESTY">#REF!</definedName>
    <definedName name="RetirementAge">'[8]Q1 2011 Review Narrative'!#REF!</definedName>
    <definedName name="rexe">'[2]c plan'!$B$7:$C$418</definedName>
    <definedName name="RO51S">#REF!</definedName>
    <definedName name="roomrent">'[19]General assumptions'!$D$99</definedName>
    <definedName name="rr">#REF!</definedName>
    <definedName name="sa">[13]vd!$K$4</definedName>
    <definedName name="SA05DPC">#REF!</definedName>
    <definedName name="SA05IPC">#REF!</definedName>
    <definedName name="SAPR05">#REF!</definedName>
    <definedName name="SAPR06">#REF!</definedName>
    <definedName name="sar">[2]var!$D$13</definedName>
    <definedName name="sarm">[2]var!$D$14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PCDEPT">'[21]3. Support Costs - Summary'!$J$50</definedName>
    <definedName name="SECOND">#REF!</definedName>
    <definedName name="Section11">[14]Combo!$F$1:$F$3</definedName>
    <definedName name="selected_div_num">#REF!</definedName>
    <definedName name="SMC04COM1">#REF!</definedName>
    <definedName name="SMC04REQ1">#REF!</definedName>
    <definedName name="SMC05COM1">#REF!</definedName>
    <definedName name="SMC05REQ1">#REF!</definedName>
    <definedName name="SMCA06">#REF!</definedName>
    <definedName name="SMCAP6">#REF!</definedName>
    <definedName name="SMCR06">#REF!</definedName>
    <definedName name="SMCRQ6">#REF!</definedName>
    <definedName name="snack">#REF!</definedName>
    <definedName name="SNO">#REF!</definedName>
    <definedName name="SO51S">#REF!</definedName>
    <definedName name="SO51SR">#REF!</definedName>
    <definedName name="SO61S">#REF!</definedName>
    <definedName name="SONA1">'[15]ToCopyOnWKS#3-Prog&amp;Reserve'!$B$5:$B$968</definedName>
    <definedName name="SONA6">#REF!</definedName>
    <definedName name="SONA8">#REF!</definedName>
    <definedName name="SONA9">#REF!</definedName>
    <definedName name="SOSMC6">#REF!</definedName>
    <definedName name="SPFY05">#REF!</definedName>
    <definedName name="SPFY06">#REF!</definedName>
    <definedName name="SPNO">#REF!</definedName>
    <definedName name="SPRAGUE">#N/A</definedName>
    <definedName name="SR05DPC">#REF!</definedName>
    <definedName name="SR05IPC">#REF!</definedName>
    <definedName name="SREQ05">#REF!</definedName>
    <definedName name="SREQ06">#REF!</definedName>
    <definedName name="SREQ061">#REF!</definedName>
    <definedName name="supper">#REF!</definedName>
    <definedName name="suppery1">#REF!</definedName>
    <definedName name="suppery2">#REF!</definedName>
    <definedName name="suppery3">#REF!</definedName>
    <definedName name="suppery4">#REF!</definedName>
    <definedName name="suppery5">#REF!</definedName>
    <definedName name="Supply">'[12]Unit costs'!$D$18</definedName>
    <definedName name="SvgsByRetirement">'[8]Q1 2011 Review Narrative'!#REF!</definedName>
    <definedName name="SvgsforLife">'[8]Q1 2011 Review Narrative'!#REF!</definedName>
    <definedName name="SvgsPerDay">'[8]Q1 2011 Review Narrative'!#REF!</definedName>
    <definedName name="SvgsPerMonth">'[8]Q1 2011 Review Narrative'!#REF!</definedName>
    <definedName name="SvgsPerYear">'[8]Q1 2011 Review Narrative'!#REF!</definedName>
    <definedName name="TABB1">#N/A</definedName>
    <definedName name="TABB2">#REF!</definedName>
    <definedName name="TABB3">#REF!</definedName>
    <definedName name="TABB4">#REF!</definedName>
    <definedName name="TABB5">#REF!</definedName>
    <definedName name="TABLEA1">#REF!</definedName>
    <definedName name="TableA15">#REF!</definedName>
    <definedName name="TABLEA2">#REF!</definedName>
    <definedName name="TABLEA3">#REF!</definedName>
    <definedName name="TABLEA4">#REF!</definedName>
    <definedName name="taxiy1">#REF!</definedName>
    <definedName name="taxiy2">#REF!</definedName>
    <definedName name="taxiy3">#REF!</definedName>
    <definedName name="taxiy4">#REF!</definedName>
    <definedName name="taxiy5">#REF!</definedName>
    <definedName name="tea">#REF!</definedName>
    <definedName name="TERTI">#REF!</definedName>
    <definedName name="TOTAL">#REF!</definedName>
    <definedName name="Total_Interest">#REF!</definedName>
    <definedName name="Total_Pay">#REF!</definedName>
    <definedName name="Total_Payment" localSheetId="0">Scheduled_Payment+Extra_Payment</definedName>
    <definedName name="Total_Payment" localSheetId="2">Scheduled_Payment+Extra_Payment</definedName>
    <definedName name="Total_Payment" localSheetId="3">Scheduled_Payment+Extra_Payment</definedName>
    <definedName name="Total_Payment" localSheetId="4">Scheduled_Payment+Extra_Payment</definedName>
    <definedName name="Total_Payment" localSheetId="5">Scheduled_Payment+Extra_Payment</definedName>
    <definedName name="Total_Payment">Scheduled_Payment+Extra_Payment</definedName>
    <definedName name="TotalInvestmentValue">'[8]Q1 2011 Review Narrative'!#REF!</definedName>
    <definedName name="TOTALS92">#REF!</definedName>
    <definedName name="traineefacilitator">#REF!</definedName>
    <definedName name="tt">#REF!</definedName>
    <definedName name="ttt">#REF!</definedName>
    <definedName name="ucbadm">[2]var!$D$8</definedName>
    <definedName name="ukno">#REF!</definedName>
    <definedName name="Unit">[11]Admin!$C$6</definedName>
    <definedName name="UnitDesciption1">[14]Combo!$D$1:$D$16</definedName>
    <definedName name="US_Y">[11]Admin!$C$19</definedName>
    <definedName name="US_Yminus1">[11]Admin!$C$17</definedName>
    <definedName name="US_Yminus1a">[11]Admin!$C$18</definedName>
    <definedName name="US_Yminus2">[11]Admin!$C$15</definedName>
    <definedName name="usd">[10]Feuil1!$B$3</definedName>
    <definedName name="usdm">[2]var!$D$6</definedName>
    <definedName name="usno">#REF!</definedName>
    <definedName name="vahan">#REF!</definedName>
    <definedName name="Valeurs">[20]results!$L$42:$R$122</definedName>
    <definedName name="valfac">[20]facteurs!$M$4:$S$220</definedName>
    <definedName name="valress">[20]ressources!$L$4:$N$58</definedName>
    <definedName name="valsimul">[20]simul!$D$17:$F$18</definedName>
    <definedName name="valtri">[20]triangle!$E$4:$G$4</definedName>
    <definedName name="ValueAtRetirement">'[8]Q1 2011 Review Narrative'!#REF!</definedName>
    <definedName name="Values_Entered">IF(Loan_Amount*Interest_Rate*Loan_Years*Loan_Start&gt;0,1,0)</definedName>
    <definedName name="Venue">'[12]Unit costs'!$D$12</definedName>
    <definedName name="veta">#REF!</definedName>
    <definedName name="visaetc_mwi">[6]Travel_CNO!$F$5</definedName>
    <definedName name="visaetc_tza">[6]Travel_CNO!$E$5</definedName>
    <definedName name="vol">#REF!</definedName>
    <definedName name="volet">'[2]c plan'!$E$7:$F$418</definedName>
    <definedName name="VOLUME">#REF!</definedName>
    <definedName name="w">[22]Parameters!$C$5</definedName>
    <definedName name="wacc">#REF!</definedName>
    <definedName name="water">#REF!</definedName>
    <definedName name="wc">[13]vd!$C$7</definedName>
    <definedName name="ww">#REF!</definedName>
    <definedName name="WWW">#REF!</definedName>
    <definedName name="wwwww">#REF!</definedName>
    <definedName name="wwwwww">#REF!</definedName>
    <definedName name="XR">[11]Admin!$E$4:$K$19</definedName>
    <definedName name="XR_04">[9]Settings!$F$22</definedName>
    <definedName name="XR_05A">[9]Settings!$H$22</definedName>
    <definedName name="XR_05B">[9]Settings!$G$22</definedName>
    <definedName name="XR_06">[9]Settings!$I$22</definedName>
    <definedName name="xxx">#REF!</definedName>
    <definedName name="Y1Q1">#REF!</definedName>
    <definedName name="y1q2">'[1]PIP Budget'!$U$1:$U$65536</definedName>
    <definedName name="y1q3">'[1]PIP Budget'!$V$1:$V$65536</definedName>
    <definedName name="y1q4">'[1]PIP Budget'!$W$1:$W$65536</definedName>
    <definedName name="Y2Q1">#REF!</definedName>
    <definedName name="y2Qtr1">#REF!</definedName>
    <definedName name="y2Qtr2">#REF!</definedName>
    <definedName name="y2Qtr3">#REF!</definedName>
    <definedName name="y2Qtr4">#REF!</definedName>
    <definedName name="Year1">[23]Input!$D$10</definedName>
    <definedName name="Year2">[23]Input!$F$10</definedName>
    <definedName name="Year3">[23]Input!$H$10</definedName>
    <definedName name="year4">#REF!</definedName>
    <definedName name="ZFIN06ACT">#REF!</definedName>
    <definedName name="ZFUNDTY">#REF!</definedName>
    <definedName name="ZOFNA">#REF!</definedName>
    <definedName name="ZRESTY">#REF!</definedName>
    <definedName name="ZSONA">#REF!</definedName>
    <definedName name="zxdfs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" i="60" l="1"/>
  <c r="K6" i="60"/>
  <c r="G6" i="60"/>
  <c r="H5" i="60"/>
  <c r="J5" i="60" s="1"/>
  <c r="F5" i="60"/>
  <c r="F4" i="60"/>
  <c r="K9" i="35"/>
  <c r="G9" i="35"/>
  <c r="J8" i="35"/>
  <c r="L8" i="35" s="1"/>
  <c r="L9" i="35" s="1"/>
  <c r="J7" i="35"/>
  <c r="L7" i="35" s="1"/>
  <c r="L6" i="35"/>
  <c r="J6" i="35"/>
  <c r="I6" i="35"/>
  <c r="I9" i="35" s="1"/>
  <c r="I8" i="60" s="1"/>
  <c r="H6" i="35"/>
  <c r="H9" i="35" s="1"/>
  <c r="H8" i="60" s="1"/>
  <c r="F6" i="35"/>
  <c r="J5" i="35"/>
  <c r="L5" i="35" s="1"/>
  <c r="F5" i="35"/>
  <c r="F9" i="35" s="1"/>
  <c r="C13" i="69" s="1"/>
  <c r="I15" i="33"/>
  <c r="J15" i="33" s="1"/>
  <c r="H15" i="33"/>
  <c r="G15" i="33"/>
  <c r="G13" i="33"/>
  <c r="I13" i="33" s="1"/>
  <c r="K12" i="33"/>
  <c r="L12" i="33" s="1"/>
  <c r="G12" i="33"/>
  <c r="I12" i="33" s="1"/>
  <c r="J12" i="33" s="1"/>
  <c r="G11" i="33"/>
  <c r="I11" i="33" s="1"/>
  <c r="I10" i="33"/>
  <c r="G10" i="33"/>
  <c r="I9" i="33"/>
  <c r="G9" i="33"/>
  <c r="G8" i="33"/>
  <c r="I8" i="33" s="1"/>
  <c r="G7" i="33"/>
  <c r="I6" i="33"/>
  <c r="J6" i="33" s="1"/>
  <c r="K6" i="33" s="1"/>
  <c r="L6" i="33" s="1"/>
  <c r="G6" i="33"/>
  <c r="G5" i="33"/>
  <c r="I5" i="33" s="1"/>
  <c r="J4" i="33"/>
  <c r="I4" i="33"/>
  <c r="G4" i="33"/>
  <c r="K7" i="73"/>
  <c r="K8" i="73" s="1"/>
  <c r="J6" i="73"/>
  <c r="J7" i="73" s="1"/>
  <c r="J8" i="73" s="1"/>
  <c r="C11" i="69" s="1"/>
  <c r="M5" i="73"/>
  <c r="J5" i="73"/>
  <c r="L5" i="73" s="1"/>
  <c r="N5" i="73" s="1"/>
  <c r="M4" i="73"/>
  <c r="M7" i="73" s="1"/>
  <c r="M8" i="73" s="1"/>
  <c r="J4" i="73"/>
  <c r="L4" i="73" s="1"/>
  <c r="N29" i="72"/>
  <c r="S29" i="72" s="1"/>
  <c r="K28" i="72"/>
  <c r="K30" i="72" s="1"/>
  <c r="I25" i="72"/>
  <c r="N24" i="72"/>
  <c r="S24" i="72" s="1"/>
  <c r="M24" i="72"/>
  <c r="L24" i="72"/>
  <c r="I24" i="72"/>
  <c r="M23" i="72"/>
  <c r="I23" i="72"/>
  <c r="I20" i="72"/>
  <c r="I19" i="72"/>
  <c r="J21" i="72" s="1"/>
  <c r="S18" i="72"/>
  <c r="N18" i="72"/>
  <c r="I18" i="72"/>
  <c r="I15" i="72"/>
  <c r="S14" i="72"/>
  <c r="N14" i="72"/>
  <c r="M14" i="72"/>
  <c r="L14" i="72"/>
  <c r="I14" i="72"/>
  <c r="M13" i="72"/>
  <c r="I13" i="72"/>
  <c r="L13" i="72" s="1"/>
  <c r="I10" i="72"/>
  <c r="I9" i="72"/>
  <c r="M6" i="72"/>
  <c r="L6" i="72"/>
  <c r="I6" i="72"/>
  <c r="I5" i="72"/>
  <c r="I4" i="72"/>
  <c r="N3" i="72"/>
  <c r="M61" i="71"/>
  <c r="M59" i="71"/>
  <c r="J59" i="71"/>
  <c r="J61" i="71" s="1"/>
  <c r="H56" i="71"/>
  <c r="H55" i="71"/>
  <c r="L54" i="71"/>
  <c r="H54" i="71"/>
  <c r="K54" i="71" s="1"/>
  <c r="N54" i="71" s="1"/>
  <c r="P54" i="71" s="1"/>
  <c r="H53" i="71"/>
  <c r="L51" i="71"/>
  <c r="K51" i="71"/>
  <c r="N51" i="71" s="1"/>
  <c r="H51" i="71"/>
  <c r="H50" i="71"/>
  <c r="K50" i="71" s="1"/>
  <c r="H49" i="71"/>
  <c r="K49" i="71" s="1"/>
  <c r="H48" i="71"/>
  <c r="P47" i="71"/>
  <c r="N47" i="71"/>
  <c r="N46" i="71"/>
  <c r="P46" i="71" s="1"/>
  <c r="H44" i="71"/>
  <c r="L44" i="71" s="1"/>
  <c r="H43" i="71"/>
  <c r="K43" i="71" s="1"/>
  <c r="H42" i="71"/>
  <c r="P41" i="71"/>
  <c r="N41" i="71"/>
  <c r="L41" i="71"/>
  <c r="K41" i="71"/>
  <c r="H41" i="71"/>
  <c r="L39" i="71"/>
  <c r="K39" i="71"/>
  <c r="N39" i="71" s="1"/>
  <c r="P39" i="71" s="1"/>
  <c r="H39" i="71"/>
  <c r="H38" i="71"/>
  <c r="L37" i="71"/>
  <c r="H37" i="71"/>
  <c r="L36" i="71"/>
  <c r="H36" i="71"/>
  <c r="K36" i="71" s="1"/>
  <c r="N36" i="71" s="1"/>
  <c r="P36" i="71" s="1"/>
  <c r="I35" i="71"/>
  <c r="L34" i="71"/>
  <c r="H34" i="71"/>
  <c r="K34" i="71" s="1"/>
  <c r="N34" i="71" s="1"/>
  <c r="P34" i="71" s="1"/>
  <c r="L33" i="71"/>
  <c r="K33" i="71"/>
  <c r="N33" i="71" s="1"/>
  <c r="H33" i="71"/>
  <c r="P33" i="71" s="1"/>
  <c r="K32" i="71"/>
  <c r="H32" i="71"/>
  <c r="H31" i="71"/>
  <c r="K31" i="71" s="1"/>
  <c r="N27" i="71"/>
  <c r="P27" i="71" s="1"/>
  <c r="L27" i="71"/>
  <c r="K27" i="71"/>
  <c r="H27" i="71"/>
  <c r="L26" i="71"/>
  <c r="H26" i="71"/>
  <c r="L25" i="71"/>
  <c r="K25" i="71"/>
  <c r="N25" i="71" s="1"/>
  <c r="P25" i="71" s="1"/>
  <c r="H25" i="71"/>
  <c r="H24" i="71"/>
  <c r="L22" i="71"/>
  <c r="H22" i="71"/>
  <c r="K22" i="71" s="1"/>
  <c r="N22" i="71" s="1"/>
  <c r="P22" i="71" s="1"/>
  <c r="H21" i="71"/>
  <c r="L20" i="71"/>
  <c r="H20" i="71"/>
  <c r="K20" i="71" s="1"/>
  <c r="N20" i="71" s="1"/>
  <c r="P20" i="71" s="1"/>
  <c r="L19" i="71"/>
  <c r="K19" i="71"/>
  <c r="N19" i="71" s="1"/>
  <c r="H19" i="71"/>
  <c r="P19" i="71" s="1"/>
  <c r="N18" i="71"/>
  <c r="P18" i="71" s="1"/>
  <c r="N17" i="71"/>
  <c r="P17" i="71" s="1"/>
  <c r="H15" i="71"/>
  <c r="L14" i="71"/>
  <c r="H14" i="71"/>
  <c r="K14" i="71" s="1"/>
  <c r="N14" i="71" s="1"/>
  <c r="P14" i="71" s="1"/>
  <c r="L13" i="71"/>
  <c r="K13" i="71"/>
  <c r="N13" i="71" s="1"/>
  <c r="H13" i="71"/>
  <c r="H12" i="71"/>
  <c r="H10" i="71"/>
  <c r="N9" i="71"/>
  <c r="P9" i="71" s="1"/>
  <c r="L9" i="71"/>
  <c r="K9" i="71"/>
  <c r="H9" i="71"/>
  <c r="L8" i="71"/>
  <c r="H8" i="71"/>
  <c r="L7" i="71"/>
  <c r="K7" i="71"/>
  <c r="H7" i="71"/>
  <c r="I6" i="71"/>
  <c r="L5" i="71"/>
  <c r="H5" i="71"/>
  <c r="L4" i="71"/>
  <c r="H4" i="71"/>
  <c r="K4" i="71" s="1"/>
  <c r="N4" i="71" s="1"/>
  <c r="P4" i="71" s="1"/>
  <c r="H3" i="71"/>
  <c r="L2" i="71"/>
  <c r="H2" i="71"/>
  <c r="H59" i="71" s="1"/>
  <c r="H61" i="71" s="1"/>
  <c r="C9" i="69" s="1"/>
  <c r="K39" i="70"/>
  <c r="K38" i="70"/>
  <c r="S37" i="70"/>
  <c r="R37" i="70"/>
  <c r="Q37" i="70"/>
  <c r="P37" i="70"/>
  <c r="O37" i="70"/>
  <c r="N37" i="70"/>
  <c r="M37" i="70"/>
  <c r="L37" i="70"/>
  <c r="K37" i="70"/>
  <c r="J37" i="70"/>
  <c r="I37" i="70"/>
  <c r="I42" i="70" s="1"/>
  <c r="E37" i="70"/>
  <c r="S35" i="70"/>
  <c r="S34" i="70"/>
  <c r="S33" i="70"/>
  <c r="J69" i="24"/>
  <c r="J68" i="24"/>
  <c r="D64" i="24"/>
  <c r="H61" i="24"/>
  <c r="H60" i="24"/>
  <c r="D59" i="24"/>
  <c r="D60" i="24" s="1"/>
  <c r="D61" i="24" s="1"/>
  <c r="N58" i="24"/>
  <c r="M58" i="24"/>
  <c r="L58" i="24"/>
  <c r="K58" i="24"/>
  <c r="J58" i="24"/>
  <c r="J26" i="24"/>
  <c r="J25" i="24"/>
  <c r="J24" i="24"/>
  <c r="J23" i="24"/>
  <c r="J22" i="24"/>
  <c r="J21" i="24"/>
  <c r="J20" i="24"/>
  <c r="J19" i="24"/>
  <c r="J18" i="24"/>
  <c r="J17" i="24"/>
  <c r="J16" i="24"/>
  <c r="J15" i="24"/>
  <c r="J14" i="24"/>
  <c r="J12" i="24"/>
  <c r="J11" i="24"/>
  <c r="J10" i="24"/>
  <c r="J9" i="24"/>
  <c r="J8" i="24"/>
  <c r="J7" i="24"/>
  <c r="J27" i="24" s="1"/>
  <c r="J6" i="24"/>
  <c r="E18" i="69"/>
  <c r="C8" i="69"/>
  <c r="N50" i="71" l="1"/>
  <c r="P50" i="71" s="1"/>
  <c r="S25" i="72"/>
  <c r="K11" i="33"/>
  <c r="L11" i="33" s="1"/>
  <c r="L24" i="71"/>
  <c r="L28" i="71" s="1"/>
  <c r="K24" i="71"/>
  <c r="F6" i="60"/>
  <c r="I4" i="60"/>
  <c r="I6" i="60" s="1"/>
  <c r="I9" i="60" s="1"/>
  <c r="L3" i="71"/>
  <c r="K3" i="71"/>
  <c r="N3" i="71" s="1"/>
  <c r="P3" i="71"/>
  <c r="I16" i="71"/>
  <c r="N31" i="71"/>
  <c r="H4" i="60"/>
  <c r="K12" i="71"/>
  <c r="K44" i="71"/>
  <c r="N44" i="71" s="1"/>
  <c r="G16" i="33"/>
  <c r="G17" i="33" s="1"/>
  <c r="C12" i="69" s="1"/>
  <c r="I7" i="33"/>
  <c r="I16" i="33" s="1"/>
  <c r="I17" i="33" s="1"/>
  <c r="L7" i="73"/>
  <c r="L8" i="73" s="1"/>
  <c r="N4" i="73"/>
  <c r="N7" i="73" s="1"/>
  <c r="N8" i="73" s="1"/>
  <c r="J10" i="33"/>
  <c r="K10" i="33"/>
  <c r="L10" i="33" s="1"/>
  <c r="L10" i="71"/>
  <c r="L11" i="71" s="1"/>
  <c r="I11" i="71"/>
  <c r="I28" i="71"/>
  <c r="K48" i="71"/>
  <c r="N48" i="71" s="1"/>
  <c r="P48" i="71" s="1"/>
  <c r="P53" i="71"/>
  <c r="L53" i="71"/>
  <c r="K53" i="71"/>
  <c r="N53" i="71" s="1"/>
  <c r="I57" i="71"/>
  <c r="J11" i="33"/>
  <c r="I28" i="72"/>
  <c r="L35" i="71"/>
  <c r="K35" i="71"/>
  <c r="L38" i="71"/>
  <c r="K38" i="71"/>
  <c r="N38" i="71" s="1"/>
  <c r="P38" i="71" s="1"/>
  <c r="I45" i="71"/>
  <c r="L42" i="71"/>
  <c r="L5" i="72"/>
  <c r="P42" i="71"/>
  <c r="N7" i="71"/>
  <c r="P7" i="71" s="1"/>
  <c r="L50" i="71"/>
  <c r="M9" i="72"/>
  <c r="J11" i="72"/>
  <c r="L9" i="72"/>
  <c r="K8" i="33"/>
  <c r="L8" i="33" s="1"/>
  <c r="J8" i="33"/>
  <c r="J13" i="33"/>
  <c r="K13" i="33" s="1"/>
  <c r="L13" i="33" s="1"/>
  <c r="C7" i="69"/>
  <c r="J60" i="24"/>
  <c r="P13" i="71"/>
  <c r="P51" i="71"/>
  <c r="K55" i="71"/>
  <c r="N55" i="71" s="1"/>
  <c r="P55" i="71" s="1"/>
  <c r="L10" i="72"/>
  <c r="M10" i="72"/>
  <c r="M19" i="72"/>
  <c r="L19" i="72"/>
  <c r="J5" i="33"/>
  <c r="K5" i="33" s="1"/>
  <c r="L5" i="33" s="1"/>
  <c r="K42" i="71"/>
  <c r="N42" i="71" s="1"/>
  <c r="M5" i="72"/>
  <c r="K10" i="71"/>
  <c r="N10" i="71" s="1"/>
  <c r="P10" i="71" s="1"/>
  <c r="L12" i="71"/>
  <c r="L16" i="71" s="1"/>
  <c r="P26" i="71"/>
  <c r="J16" i="72"/>
  <c r="M15" i="72"/>
  <c r="M16" i="72" s="1"/>
  <c r="L15" i="72"/>
  <c r="N15" i="72" s="1"/>
  <c r="S15" i="72" s="1"/>
  <c r="L48" i="71"/>
  <c r="I52" i="71"/>
  <c r="N13" i="72"/>
  <c r="N16" i="72" s="1"/>
  <c r="L16" i="72"/>
  <c r="L6" i="71"/>
  <c r="M25" i="72"/>
  <c r="L25" i="72"/>
  <c r="N25" i="72" s="1"/>
  <c r="J26" i="72"/>
  <c r="L15" i="71"/>
  <c r="K15" i="71"/>
  <c r="N15" i="71" s="1"/>
  <c r="P15" i="71"/>
  <c r="N43" i="71"/>
  <c r="L21" i="71"/>
  <c r="L23" i="71" s="1"/>
  <c r="K21" i="71"/>
  <c r="N21" i="71" s="1"/>
  <c r="P21" i="71"/>
  <c r="P44" i="71"/>
  <c r="L32" i="71"/>
  <c r="N32" i="71" s="1"/>
  <c r="P32" i="71" s="1"/>
  <c r="M26" i="72"/>
  <c r="I23" i="71"/>
  <c r="P37" i="71"/>
  <c r="I40" i="71"/>
  <c r="L55" i="71"/>
  <c r="K9" i="33"/>
  <c r="L9" i="33" s="1"/>
  <c r="K5" i="71"/>
  <c r="N5" i="71" s="1"/>
  <c r="P5" i="71" s="1"/>
  <c r="K37" i="71"/>
  <c r="N37" i="71" s="1"/>
  <c r="L56" i="71"/>
  <c r="K56" i="71"/>
  <c r="J7" i="72"/>
  <c r="K4" i="33"/>
  <c r="J9" i="33"/>
  <c r="H16" i="33"/>
  <c r="H17" i="33" s="1"/>
  <c r="K15" i="33"/>
  <c r="L15" i="33" s="1"/>
  <c r="L4" i="72"/>
  <c r="N4" i="72" s="1"/>
  <c r="S13" i="72"/>
  <c r="L20" i="72"/>
  <c r="L31" i="71"/>
  <c r="L43" i="71"/>
  <c r="L49" i="71"/>
  <c r="N49" i="71" s="1"/>
  <c r="P49" i="71" s="1"/>
  <c r="M4" i="72"/>
  <c r="M20" i="72"/>
  <c r="J9" i="35"/>
  <c r="K2" i="71"/>
  <c r="P31" i="71"/>
  <c r="P43" i="71"/>
  <c r="S4" i="72"/>
  <c r="K8" i="71"/>
  <c r="N8" i="71" s="1"/>
  <c r="P8" i="71" s="1"/>
  <c r="K26" i="71"/>
  <c r="N26" i="71" s="1"/>
  <c r="L23" i="72"/>
  <c r="K6" i="71" l="1"/>
  <c r="N6" i="71" s="1"/>
  <c r="P6" i="71" s="1"/>
  <c r="N2" i="71"/>
  <c r="P2" i="71" s="1"/>
  <c r="K40" i="71"/>
  <c r="L40" i="71"/>
  <c r="K16" i="71"/>
  <c r="N16" i="71" s="1"/>
  <c r="P16" i="71" s="1"/>
  <c r="N12" i="71"/>
  <c r="P12" i="71" s="1"/>
  <c r="N35" i="71"/>
  <c r="L4" i="33"/>
  <c r="K16" i="33"/>
  <c r="N19" i="72"/>
  <c r="L21" i="72"/>
  <c r="M7" i="72"/>
  <c r="L7" i="72"/>
  <c r="J28" i="72"/>
  <c r="J30" i="72" s="1"/>
  <c r="M21" i="72"/>
  <c r="I30" i="72"/>
  <c r="N56" i="71"/>
  <c r="P56" i="71" s="1"/>
  <c r="J4" i="60"/>
  <c r="J6" i="60" s="1"/>
  <c r="J9" i="60" s="1"/>
  <c r="H6" i="60"/>
  <c r="H9" i="60" s="1"/>
  <c r="I59" i="71"/>
  <c r="I61" i="71" s="1"/>
  <c r="N5" i="72"/>
  <c r="S5" i="72" s="1"/>
  <c r="N24" i="71"/>
  <c r="P24" i="71" s="1"/>
  <c r="K28" i="71"/>
  <c r="N28" i="71" s="1"/>
  <c r="P28" i="71" s="1"/>
  <c r="K52" i="71"/>
  <c r="L52" i="71"/>
  <c r="P11" i="71"/>
  <c r="N23" i="72"/>
  <c r="L26" i="72"/>
  <c r="N9" i="72"/>
  <c r="S9" i="72" s="1"/>
  <c r="P57" i="71"/>
  <c r="L57" i="71"/>
  <c r="K57" i="71"/>
  <c r="N57" i="71" s="1"/>
  <c r="K7" i="33"/>
  <c r="L7" i="33" s="1"/>
  <c r="J7" i="33"/>
  <c r="J16" i="33" s="1"/>
  <c r="J17" i="33" s="1"/>
  <c r="L45" i="71"/>
  <c r="L59" i="71" s="1"/>
  <c r="L61" i="71" s="1"/>
  <c r="P45" i="71"/>
  <c r="K45" i="71"/>
  <c r="N45" i="71" s="1"/>
  <c r="F9" i="60"/>
  <c r="C14" i="69"/>
  <c r="N20" i="72"/>
  <c r="S20" i="72" s="1"/>
  <c r="K23" i="71"/>
  <c r="N23" i="71" s="1"/>
  <c r="P23" i="71" s="1"/>
  <c r="N10" i="72"/>
  <c r="S10" i="72" s="1"/>
  <c r="M11" i="72"/>
  <c r="L11" i="72"/>
  <c r="N11" i="72" s="1"/>
  <c r="S11" i="72" s="1"/>
  <c r="K11" i="71"/>
  <c r="N11" i="71" s="1"/>
  <c r="K59" i="71" l="1"/>
  <c r="K61" i="71" s="1"/>
  <c r="L28" i="72"/>
  <c r="L30" i="72" s="1"/>
  <c r="N7" i="72"/>
  <c r="K17" i="33"/>
  <c r="L16" i="33"/>
  <c r="N52" i="71"/>
  <c r="P52" i="71" s="1"/>
  <c r="C10" i="69"/>
  <c r="M28" i="72"/>
  <c r="M30" i="72" s="1"/>
  <c r="N40" i="71"/>
  <c r="P40" i="71" s="1"/>
  <c r="N59" i="71"/>
  <c r="N61" i="71" s="1"/>
  <c r="P35" i="71"/>
  <c r="N26" i="72"/>
  <c r="S26" i="72" s="1"/>
  <c r="S23" i="72"/>
  <c r="N21" i="72"/>
  <c r="S19" i="72"/>
  <c r="C15" i="69" l="1"/>
  <c r="C18" i="69" s="1"/>
  <c r="N28" i="72"/>
  <c r="S7" i="72"/>
  <c r="N30" i="72" l="1"/>
  <c r="S30" i="72" s="1"/>
  <c r="S28" i="72"/>
  <c r="D13" i="69"/>
  <c r="D8" i="69"/>
  <c r="D11" i="69"/>
  <c r="D9" i="69"/>
  <c r="D7" i="69"/>
  <c r="D12" i="69"/>
  <c r="D14" i="69"/>
  <c r="D10" i="69"/>
</calcChain>
</file>

<file path=xl/sharedStrings.xml><?xml version="1.0" encoding="utf-8"?>
<sst xmlns="http://schemas.openxmlformats.org/spreadsheetml/2006/main" count="180" uniqueCount="97">
  <si>
    <t>Other Training Costs</t>
  </si>
  <si>
    <t>Employees based in Canada and HQ and on short-term assignment overseas</t>
  </si>
  <si>
    <t>Plan CO</t>
  </si>
  <si>
    <t>Position</t>
  </si>
  <si>
    <t>Average Annual Salary and Benefits</t>
  </si>
  <si>
    <t>Numbers of months</t>
  </si>
  <si>
    <t>Level of Effort</t>
  </si>
  <si>
    <t>Total</t>
  </si>
  <si>
    <t>Employees based in Canada</t>
  </si>
  <si>
    <t>Employees on short-term assignment overseas</t>
  </si>
  <si>
    <t>Total CAD :</t>
  </si>
  <si>
    <t>Remuneration Local employees</t>
  </si>
  <si>
    <t xml:space="preserve">Average Daily Rate </t>
  </si>
  <si>
    <t xml:space="preserve">No of Days Per Month </t>
  </si>
  <si>
    <t>Average Monthly Salary and Benefits</t>
  </si>
  <si>
    <t>Numbers of days per Yr</t>
  </si>
  <si>
    <t>Numbers of years/trips/sessions</t>
  </si>
  <si>
    <t>Cost Elements</t>
  </si>
  <si>
    <t>Code</t>
  </si>
  <si>
    <t>Unit Cost</t>
  </si>
  <si>
    <t>GOODS, ASSETS and SUPPLIES</t>
  </si>
  <si>
    <t>No of years</t>
  </si>
  <si>
    <t>No of days/yr</t>
  </si>
  <si>
    <t>Notes</t>
  </si>
  <si>
    <t># Month/year</t>
  </si>
  <si>
    <t xml:space="preserve"># of locations </t>
  </si>
  <si>
    <t>CONSTRUCTION</t>
  </si>
  <si>
    <t># of Units</t>
  </si>
  <si>
    <t>Unit Description</t>
  </si>
  <si>
    <t xml:space="preserve"> Unit Cost </t>
  </si>
  <si>
    <t>Subtotal Non-Structural Works</t>
  </si>
  <si>
    <t>NOTE:</t>
  </si>
  <si>
    <t xml:space="preserve">Total </t>
  </si>
  <si>
    <t>Expenditure Categories as per CA</t>
  </si>
  <si>
    <t>Remuneration</t>
  </si>
  <si>
    <t>Travel</t>
  </si>
  <si>
    <t>Goods, assets and supplies</t>
  </si>
  <si>
    <t>Administration costs</t>
  </si>
  <si>
    <t xml:space="preserve">Construction </t>
  </si>
  <si>
    <t>Sub Total</t>
  </si>
  <si>
    <t>Partner</t>
  </si>
  <si>
    <t xml:space="preserve">Details </t>
  </si>
  <si>
    <t xml:space="preserve">Partner </t>
  </si>
  <si>
    <t>Outcome / output / Activity</t>
  </si>
  <si>
    <t>Modality</t>
  </si>
  <si>
    <t>No. / 
Frequency</t>
  </si>
  <si>
    <t>No. of countries 
to be covered</t>
  </si>
  <si>
    <t>Year 1</t>
  </si>
  <si>
    <t>Year 2</t>
  </si>
  <si>
    <t>Year 3</t>
  </si>
  <si>
    <t xml:space="preserve">No. of countries /borders/sessions
</t>
  </si>
  <si>
    <r>
      <rPr>
        <b/>
        <sz val="11"/>
        <color theme="1"/>
        <rFont val="Calibri"/>
        <family val="2"/>
        <scheme val="minor"/>
      </rPr>
      <t xml:space="preserve">Budget refers to Non-structural works: </t>
    </r>
    <r>
      <rPr>
        <sz val="11"/>
        <color theme="1"/>
        <rFont val="Calibri"/>
        <family val="2"/>
        <scheme val="minor"/>
      </rPr>
      <t>Works that do not affect the structural integrity of a structural element of a building, land improvement, or other construction such as painting, new floor, replacing windows and doors without changing the structure, etc.</t>
    </r>
  </si>
  <si>
    <t>No of Units/</t>
  </si>
  <si>
    <t xml:space="preserve">Total in CAD </t>
  </si>
  <si>
    <t>Amount</t>
  </si>
  <si>
    <t>Allocation of Admin/Staff cost</t>
  </si>
  <si>
    <t>Output Code</t>
  </si>
  <si>
    <t xml:space="preserve">Code/Formular </t>
  </si>
  <si>
    <t xml:space="preserve">Code/Output </t>
  </si>
  <si>
    <t>All Numbers</t>
  </si>
  <si>
    <t xml:space="preserve">Category </t>
  </si>
  <si>
    <t xml:space="preserve">GL Mapping </t>
  </si>
  <si>
    <t>GL class</t>
  </si>
  <si>
    <t>Treshold Check</t>
  </si>
  <si>
    <t xml:space="preserve">Unfunded Office and Running cost </t>
  </si>
  <si>
    <t xml:space="preserve">Budget Check </t>
  </si>
  <si>
    <t xml:space="preserve">Additional NPAC </t>
  </si>
  <si>
    <t>Total_PIP</t>
  </si>
  <si>
    <t>Total_PIP_USD</t>
  </si>
  <si>
    <t>Designation</t>
  </si>
  <si>
    <t>Sub-total</t>
  </si>
  <si>
    <t xml:space="preserve"> </t>
  </si>
  <si>
    <t>No. of countries/borders
to be covered</t>
  </si>
  <si>
    <t>No. of Benefiaries to be reached</t>
  </si>
  <si>
    <t>Checks</t>
  </si>
  <si>
    <t>Countries</t>
  </si>
  <si>
    <t xml:space="preserve"> PROGRAMME BUDGET SUMMARY</t>
  </si>
  <si>
    <t xml:space="preserve"> Budget </t>
  </si>
  <si>
    <t>Total USD :</t>
  </si>
  <si>
    <t>Total Usd</t>
  </si>
  <si>
    <t xml:space="preserve">Total USD </t>
  </si>
  <si>
    <t>Total USD</t>
  </si>
  <si>
    <t>Totals_USD</t>
  </si>
  <si>
    <t>Comments</t>
  </si>
  <si>
    <t xml:space="preserve">Other project costs </t>
  </si>
  <si>
    <t xml:space="preserve">Subcontractors </t>
  </si>
  <si>
    <t>Salaries and benefits shall be in accordance with local laws and the Organization’s salary scales and HR policies. Should not exceed 18%</t>
  </si>
  <si>
    <t>Subcontractors must be at arm's length and must not be employees of the Organization or related parties or employees of related parties.Should not exceed 20%</t>
  </si>
  <si>
    <t>relates to costs for workshops, meetings  or convening related to capacity building(venue, materials, meals, participant travel cost)</t>
  </si>
  <si>
    <t>Staff travel( Travel- relates to expenses for air, ground travel and perdiem as per TMA guidelines)</t>
  </si>
  <si>
    <t>Both physical and digital for project beneficiaries</t>
  </si>
  <si>
    <t>refers to Non-structural works: Works that do not affect the structural integrity of a structural element of a building, land improvement, towards beneficiary support</t>
  </si>
  <si>
    <t>Fair share of office rent, Office supplies,utilities,repair &amp; mainteance etc</t>
  </si>
  <si>
    <t>Any other Project expenses not specifically mentioned in the above categories and must be directly related to the Project</t>
  </si>
  <si>
    <t>Budget Allocation</t>
  </si>
  <si>
    <t>1. Non -Structural Works*</t>
  </si>
  <si>
    <t>Total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</si>
</sst>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&quot;$&quot;#,##0.00;\-&quot;$&quot;#,##0.00"/>
    <numFmt numFmtId="166" formatCode="_-&quot;$&quot;* #,##0.00_-;\-&quot;$&quot;* #,##0.00_-;_-&quot;$&quot;* &quot;-&quot;??_-;_-@_-"/>
    <numFmt numFmtId="167" formatCode="_(* #,##0_);_(* \(#,##0\);_(* &quot;-&quot;??_);_(@_)"/>
    <numFmt numFmtId="168" formatCode="_(* #,##0.0_);_(* \(#,##0.0\);_(* &quot;-&quot;??_);_(@_)"/>
    <numFmt numFmtId="169" formatCode="_-* #,##0.00\ [$€]_-;\-* #,##0.00\ [$€]_-;_-* &quot;-&quot;??\ [$€]_-;_-@_-"/>
    <numFmt numFmtId="170" formatCode="_-* #,##0.00\ _€_-;\-* #,##0.00\ _€_-;_-* &quot;-&quot;??\ _€_-;_-@_-"/>
    <numFmt numFmtId="171" formatCode="_ * #,##0.00_ ;_ * \-#,##0.00_ ;_ * &quot;-&quot;??_ ;_ @_ "/>
    <numFmt numFmtId="172" formatCode="_ [$€-2]\ * #,##0.00_ ;_ [$€-2]\ * \-#,##0.00_ ;_ [$€-2]\ * &quot;-&quot;??_ "/>
    <numFmt numFmtId="173" formatCode="#,###,##0;\(#,###,##0\)"/>
    <numFmt numFmtId="174" formatCode="&quot;$&quot;#,###,##0;\(&quot;$&quot;#,###,##0\)"/>
    <numFmt numFmtId="175" formatCode="#,###.00%;\(#,##0.00%\)"/>
    <numFmt numFmtId="176" formatCode="_(&quot;$&quot;\ * #,##0.00_);_(&quot;$&quot;\ * \(#,##0.00\);_(&quot;$&quot;\ * &quot;-&quot;??_);_(@_)"/>
    <numFmt numFmtId="177" formatCode="[$-1009]d\-mmm\-yy;@"/>
    <numFmt numFmtId="178" formatCode="_-* #,##0_-;\-* #,##0_-;_-* &quot;-&quot;??_-;_-@_-"/>
    <numFmt numFmtId="179" formatCode="_-* #,##0.0_-;\-* #,##0.0_-;_-* &quot;-&quot;??_-;_-@_-"/>
  </numFmts>
  <fonts count="1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2"/>
    </font>
    <font>
      <sz val="11"/>
      <color indexed="9"/>
      <name val="Calibri"/>
      <family val="2"/>
    </font>
    <font>
      <sz val="12"/>
      <color indexed="9"/>
      <name val="Times New Roman"/>
      <family val="2"/>
    </font>
    <font>
      <sz val="11"/>
      <color indexed="10"/>
      <name val="Calibri"/>
      <family val="2"/>
    </font>
    <font>
      <sz val="12"/>
      <color indexed="10"/>
      <name val="Times New Roman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2"/>
      <color indexed="52"/>
      <name val="Times New Roman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2"/>
      <color indexed="52"/>
      <name val="Times New Roman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  <font>
      <sz val="10"/>
      <name val="Helv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2"/>
      <color indexed="62"/>
      <name val="Times New Roman"/>
      <family val="2"/>
    </font>
    <font>
      <i/>
      <sz val="11"/>
      <color indexed="23"/>
      <name val="Calibri"/>
      <family val="2"/>
    </font>
    <font>
      <sz val="10"/>
      <color indexed="0"/>
      <name val="Arial"/>
      <family val="2"/>
    </font>
    <font>
      <sz val="9"/>
      <name val="Geneva"/>
      <family val="2"/>
    </font>
    <font>
      <sz val="9"/>
      <name val="Geneva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2"/>
      <color indexed="20"/>
      <name val="Times New Roman"/>
      <family val="2"/>
    </font>
    <font>
      <sz val="8"/>
      <name val="Arial"/>
      <family val="2"/>
    </font>
    <font>
      <u/>
      <sz val="11"/>
      <color indexed="12"/>
      <name val="Calibri"/>
      <family val="2"/>
    </font>
    <font>
      <sz val="11"/>
      <color indexed="60"/>
      <name val="Calibri"/>
      <family val="2"/>
    </font>
    <font>
      <sz val="12"/>
      <color indexed="60"/>
      <name val="Times New Roman"/>
      <family val="2"/>
    </font>
    <font>
      <sz val="10"/>
      <name val="Arial Cyr"/>
    </font>
    <font>
      <sz val="12"/>
      <name val="Arial MT"/>
    </font>
    <font>
      <sz val="12"/>
      <name val="Arial"/>
      <family val="2"/>
    </font>
    <font>
      <b/>
      <sz val="11"/>
      <color indexed="63"/>
      <name val="Calibri"/>
      <family val="2"/>
    </font>
    <font>
      <sz val="12"/>
      <color indexed="17"/>
      <name val="Times New Roman"/>
      <family val="2"/>
    </font>
    <font>
      <b/>
      <sz val="12"/>
      <color indexed="63"/>
      <name val="Times New Roman"/>
      <family val="2"/>
    </font>
    <font>
      <sz val="11"/>
      <name val="Arial"/>
      <family val="2"/>
    </font>
    <font>
      <i/>
      <sz val="12"/>
      <color indexed="23"/>
      <name val="Times New Roman"/>
      <family val="2"/>
    </font>
    <font>
      <b/>
      <sz val="18"/>
      <color indexed="56"/>
      <name val="Cambria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b/>
      <sz val="11"/>
      <color indexed="8"/>
      <name val="Calibri"/>
      <family val="2"/>
    </font>
    <font>
      <b/>
      <sz val="12"/>
      <color indexed="9"/>
      <name val="Times New Roman"/>
      <family val="2"/>
    </font>
    <font>
      <sz val="10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</font>
    <font>
      <b/>
      <sz val="14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</font>
    <font>
      <b/>
      <u val="doubleAccounting"/>
      <sz val="11"/>
      <color indexed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0"/>
      <name val="Arial"/>
      <family val="2"/>
    </font>
    <font>
      <sz val="14"/>
      <name val="Calibri"/>
      <family val="2"/>
      <scheme val="minor"/>
    </font>
    <font>
      <b/>
      <u val="double"/>
      <sz val="10"/>
      <name val="Arial"/>
      <family val="2"/>
    </font>
    <font>
      <b/>
      <u val="doubleAccounting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 val="double"/>
      <sz val="12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rgb="FF000000"/>
      <name val="Arial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8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2321">
    <xf numFmtId="0" fontId="0" fillId="0" borderId="0"/>
    <xf numFmtId="0" fontId="17" fillId="0" borderId="1"/>
    <xf numFmtId="43" fontId="17" fillId="0" borderId="1" applyFont="0" applyFill="0" applyBorder="0" applyAlignment="0" applyProtection="0"/>
    <xf numFmtId="9" fontId="17" fillId="0" borderId="1" applyFont="0" applyFill="0" applyBorder="0" applyAlignment="0" applyProtection="0"/>
    <xf numFmtId="0" fontId="20" fillId="0" borderId="1"/>
    <xf numFmtId="43" fontId="20" fillId="0" borderId="1" applyFont="0" applyFill="0" applyBorder="0" applyAlignment="0" applyProtection="0"/>
    <xf numFmtId="166" fontId="20" fillId="0" borderId="1" applyFont="0" applyFill="0" applyBorder="0" applyAlignment="0" applyProtection="0"/>
    <xf numFmtId="169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2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2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169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2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2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169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2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2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169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2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2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169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2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2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169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2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2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8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7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9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8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169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0" fontId="21" fillId="2" borderId="1" applyNumberFormat="0" applyBorder="0" applyAlignment="0" applyProtection="0"/>
    <xf numFmtId="169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0" fontId="21" fillId="3" borderId="1" applyNumberFormat="0" applyBorder="0" applyAlignment="0" applyProtection="0"/>
    <xf numFmtId="169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0" fontId="21" fillId="4" borderId="1" applyNumberFormat="0" applyBorder="0" applyAlignment="0" applyProtection="0"/>
    <xf numFmtId="169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169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0" fontId="21" fillId="6" borderId="1" applyNumberFormat="0" applyBorder="0" applyAlignment="0" applyProtection="0"/>
    <xf numFmtId="169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0" fontId="21" fillId="7" borderId="1" applyNumberFormat="0" applyBorder="0" applyAlignment="0" applyProtection="0"/>
    <xf numFmtId="169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2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2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169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2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2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169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2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2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169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2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2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169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2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2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169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2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2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4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5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14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7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169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169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0" fontId="21" fillId="11" borderId="1" applyNumberFormat="0" applyBorder="0" applyAlignment="0" applyProtection="0"/>
    <xf numFmtId="169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0" fontId="21" fillId="12" borderId="1" applyNumberFormat="0" applyBorder="0" applyAlignment="0" applyProtection="0"/>
    <xf numFmtId="169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0" fontId="21" fillId="5" borderId="1" applyNumberFormat="0" applyBorder="0" applyAlignment="0" applyProtection="0"/>
    <xf numFmtId="169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0" fontId="21" fillId="10" borderId="1" applyNumberFormat="0" applyBorder="0" applyAlignment="0" applyProtection="0"/>
    <xf numFmtId="169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0" fontId="21" fillId="13" borderId="1" applyNumberFormat="0" applyBorder="0" applyAlignment="0" applyProtection="0"/>
    <xf numFmtId="169" fontId="23" fillId="16" borderId="1" applyNumberFormat="0" applyBorder="0" applyAlignment="0" applyProtection="0"/>
    <xf numFmtId="0" fontId="23" fillId="16" borderId="1" applyNumberFormat="0" applyBorder="0" applyAlignment="0" applyProtection="0"/>
    <xf numFmtId="0" fontId="24" fillId="16" borderId="1" applyNumberFormat="0" applyBorder="0" applyAlignment="0" applyProtection="0"/>
    <xf numFmtId="0" fontId="23" fillId="16" borderId="1" applyNumberFormat="0" applyBorder="0" applyAlignment="0" applyProtection="0"/>
    <xf numFmtId="169" fontId="23" fillId="11" borderId="1" applyNumberFormat="0" applyBorder="0" applyAlignment="0" applyProtection="0"/>
    <xf numFmtId="0" fontId="23" fillId="11" borderId="1" applyNumberFormat="0" applyBorder="0" applyAlignment="0" applyProtection="0"/>
    <xf numFmtId="0" fontId="24" fillId="11" borderId="1" applyNumberFormat="0" applyBorder="0" applyAlignment="0" applyProtection="0"/>
    <xf numFmtId="0" fontId="23" fillId="11" borderId="1" applyNumberFormat="0" applyBorder="0" applyAlignment="0" applyProtection="0"/>
    <xf numFmtId="169" fontId="23" fillId="12" borderId="1" applyNumberFormat="0" applyBorder="0" applyAlignment="0" applyProtection="0"/>
    <xf numFmtId="0" fontId="23" fillId="12" borderId="1" applyNumberFormat="0" applyBorder="0" applyAlignment="0" applyProtection="0"/>
    <xf numFmtId="0" fontId="24" fillId="12" borderId="1" applyNumberFormat="0" applyBorder="0" applyAlignment="0" applyProtection="0"/>
    <xf numFmtId="0" fontId="23" fillId="12" borderId="1" applyNumberFormat="0" applyBorder="0" applyAlignment="0" applyProtection="0"/>
    <xf numFmtId="169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4" fillId="17" borderId="1" applyNumberFormat="0" applyBorder="0" applyAlignment="0" applyProtection="0"/>
    <xf numFmtId="0" fontId="23" fillId="17" borderId="1" applyNumberFormat="0" applyBorder="0" applyAlignment="0" applyProtection="0"/>
    <xf numFmtId="169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4" fillId="18" borderId="1" applyNumberFormat="0" applyBorder="0" applyAlignment="0" applyProtection="0"/>
    <xf numFmtId="0" fontId="23" fillId="18" borderId="1" applyNumberFormat="0" applyBorder="0" applyAlignment="0" applyProtection="0"/>
    <xf numFmtId="169" fontId="23" fillId="19" borderId="1" applyNumberFormat="0" applyBorder="0" applyAlignment="0" applyProtection="0"/>
    <xf numFmtId="0" fontId="23" fillId="19" borderId="1" applyNumberFormat="0" applyBorder="0" applyAlignment="0" applyProtection="0"/>
    <xf numFmtId="0" fontId="24" fillId="19" borderId="1" applyNumberFormat="0" applyBorder="0" applyAlignment="0" applyProtection="0"/>
    <xf numFmtId="0" fontId="23" fillId="19" borderId="1" applyNumberFormat="0" applyBorder="0" applyAlignment="0" applyProtection="0"/>
    <xf numFmtId="0" fontId="23" fillId="16" borderId="1" applyNumberFormat="0" applyBorder="0" applyAlignment="0" applyProtection="0"/>
    <xf numFmtId="0" fontId="23" fillId="16" borderId="1" applyNumberFormat="0" applyBorder="0" applyAlignment="0" applyProtection="0"/>
    <xf numFmtId="0" fontId="23" fillId="16" borderId="1" applyNumberFormat="0" applyBorder="0" applyAlignment="0" applyProtection="0"/>
    <xf numFmtId="0" fontId="23" fillId="16" borderId="1" applyNumberFormat="0" applyBorder="0" applyAlignment="0" applyProtection="0"/>
    <xf numFmtId="0" fontId="23" fillId="16" borderId="1" applyNumberFormat="0" applyBorder="0" applyAlignment="0" applyProtection="0"/>
    <xf numFmtId="0" fontId="23" fillId="16" borderId="1" applyNumberFormat="0" applyBorder="0" applyAlignment="0" applyProtection="0"/>
    <xf numFmtId="0" fontId="23" fillId="16" borderId="1" applyNumberFormat="0" applyBorder="0" applyAlignment="0" applyProtection="0"/>
    <xf numFmtId="0" fontId="23" fillId="16" borderId="1" applyNumberFormat="0" applyBorder="0" applyAlignment="0" applyProtection="0"/>
    <xf numFmtId="0" fontId="23" fillId="11" borderId="1" applyNumberFormat="0" applyBorder="0" applyAlignment="0" applyProtection="0"/>
    <xf numFmtId="0" fontId="23" fillId="11" borderId="1" applyNumberFormat="0" applyBorder="0" applyAlignment="0" applyProtection="0"/>
    <xf numFmtId="0" fontId="23" fillId="11" borderId="1" applyNumberFormat="0" applyBorder="0" applyAlignment="0" applyProtection="0"/>
    <xf numFmtId="0" fontId="23" fillId="11" borderId="1" applyNumberFormat="0" applyBorder="0" applyAlignment="0" applyProtection="0"/>
    <xf numFmtId="0" fontId="23" fillId="11" borderId="1" applyNumberFormat="0" applyBorder="0" applyAlignment="0" applyProtection="0"/>
    <xf numFmtId="0" fontId="23" fillId="11" borderId="1" applyNumberFormat="0" applyBorder="0" applyAlignment="0" applyProtection="0"/>
    <xf numFmtId="0" fontId="23" fillId="11" borderId="1" applyNumberFormat="0" applyBorder="0" applyAlignment="0" applyProtection="0"/>
    <xf numFmtId="0" fontId="23" fillId="11" borderId="1" applyNumberFormat="0" applyBorder="0" applyAlignment="0" applyProtection="0"/>
    <xf numFmtId="0" fontId="23" fillId="12" borderId="1" applyNumberFormat="0" applyBorder="0" applyAlignment="0" applyProtection="0"/>
    <xf numFmtId="0" fontId="23" fillId="12" borderId="1" applyNumberFormat="0" applyBorder="0" applyAlignment="0" applyProtection="0"/>
    <xf numFmtId="0" fontId="23" fillId="12" borderId="1" applyNumberFormat="0" applyBorder="0" applyAlignment="0" applyProtection="0"/>
    <xf numFmtId="0" fontId="23" fillId="12" borderId="1" applyNumberFormat="0" applyBorder="0" applyAlignment="0" applyProtection="0"/>
    <xf numFmtId="0" fontId="23" fillId="12" borderId="1" applyNumberFormat="0" applyBorder="0" applyAlignment="0" applyProtection="0"/>
    <xf numFmtId="0" fontId="23" fillId="12" borderId="1" applyNumberFormat="0" applyBorder="0" applyAlignment="0" applyProtection="0"/>
    <xf numFmtId="0" fontId="23" fillId="12" borderId="1" applyNumberFormat="0" applyBorder="0" applyAlignment="0" applyProtection="0"/>
    <xf numFmtId="0" fontId="23" fillId="12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9" borderId="1" applyNumberFormat="0" applyBorder="0" applyAlignment="0" applyProtection="0"/>
    <xf numFmtId="0" fontId="23" fillId="19" borderId="1" applyNumberFormat="0" applyBorder="0" applyAlignment="0" applyProtection="0"/>
    <xf numFmtId="0" fontId="23" fillId="19" borderId="1" applyNumberFormat="0" applyBorder="0" applyAlignment="0" applyProtection="0"/>
    <xf numFmtId="0" fontId="23" fillId="19" borderId="1" applyNumberFormat="0" applyBorder="0" applyAlignment="0" applyProtection="0"/>
    <xf numFmtId="0" fontId="23" fillId="19" borderId="1" applyNumberFormat="0" applyBorder="0" applyAlignment="0" applyProtection="0"/>
    <xf numFmtId="0" fontId="23" fillId="19" borderId="1" applyNumberFormat="0" applyBorder="0" applyAlignment="0" applyProtection="0"/>
    <xf numFmtId="0" fontId="23" fillId="19" borderId="1" applyNumberFormat="0" applyBorder="0" applyAlignment="0" applyProtection="0"/>
    <xf numFmtId="0" fontId="23" fillId="19" borderId="1" applyNumberFormat="0" applyBorder="0" applyAlignment="0" applyProtection="0"/>
    <xf numFmtId="169" fontId="23" fillId="16" borderId="1" applyNumberFormat="0" applyBorder="0" applyAlignment="0" applyProtection="0"/>
    <xf numFmtId="0" fontId="23" fillId="16" borderId="1" applyNumberFormat="0" applyBorder="0" applyAlignment="0" applyProtection="0"/>
    <xf numFmtId="169" fontId="23" fillId="11" borderId="1" applyNumberFormat="0" applyBorder="0" applyAlignment="0" applyProtection="0"/>
    <xf numFmtId="0" fontId="23" fillId="11" borderId="1" applyNumberFormat="0" applyBorder="0" applyAlignment="0" applyProtection="0"/>
    <xf numFmtId="169" fontId="23" fillId="12" borderId="1" applyNumberFormat="0" applyBorder="0" applyAlignment="0" applyProtection="0"/>
    <xf numFmtId="0" fontId="23" fillId="12" borderId="1" applyNumberFormat="0" applyBorder="0" applyAlignment="0" applyProtection="0"/>
    <xf numFmtId="169" fontId="23" fillId="17" borderId="1" applyNumberFormat="0" applyBorder="0" applyAlignment="0" applyProtection="0"/>
    <xf numFmtId="0" fontId="23" fillId="17" borderId="1" applyNumberFormat="0" applyBorder="0" applyAlignment="0" applyProtection="0"/>
    <xf numFmtId="169" fontId="23" fillId="18" borderId="1" applyNumberFormat="0" applyBorder="0" applyAlignment="0" applyProtection="0"/>
    <xf numFmtId="0" fontId="23" fillId="18" borderId="1" applyNumberFormat="0" applyBorder="0" applyAlignment="0" applyProtection="0"/>
    <xf numFmtId="169" fontId="23" fillId="19" borderId="1" applyNumberFormat="0" applyBorder="0" applyAlignment="0" applyProtection="0"/>
    <xf numFmtId="0" fontId="23" fillId="19" borderId="1" applyNumberFormat="0" applyBorder="0" applyAlignment="0" applyProtection="0"/>
    <xf numFmtId="0" fontId="23" fillId="20" borderId="1" applyNumberFormat="0" applyBorder="0" applyAlignment="0" applyProtection="0"/>
    <xf numFmtId="0" fontId="23" fillId="20" borderId="1" applyNumberFormat="0" applyBorder="0" applyAlignment="0" applyProtection="0"/>
    <xf numFmtId="0" fontId="23" fillId="20" borderId="1" applyNumberFormat="0" applyBorder="0" applyAlignment="0" applyProtection="0"/>
    <xf numFmtId="0" fontId="23" fillId="20" borderId="1" applyNumberFormat="0" applyBorder="0" applyAlignment="0" applyProtection="0"/>
    <xf numFmtId="0" fontId="23" fillId="20" borderId="1" applyNumberFormat="0" applyBorder="0" applyAlignment="0" applyProtection="0"/>
    <xf numFmtId="0" fontId="23" fillId="20" borderId="1" applyNumberFormat="0" applyBorder="0" applyAlignment="0" applyProtection="0"/>
    <xf numFmtId="0" fontId="23" fillId="20" borderId="1" applyNumberFormat="0" applyBorder="0" applyAlignment="0" applyProtection="0"/>
    <xf numFmtId="0" fontId="23" fillId="20" borderId="1" applyNumberFormat="0" applyBorder="0" applyAlignment="0" applyProtection="0"/>
    <xf numFmtId="0" fontId="23" fillId="21" borderId="1" applyNumberFormat="0" applyBorder="0" applyAlignment="0" applyProtection="0"/>
    <xf numFmtId="0" fontId="23" fillId="21" borderId="1" applyNumberFormat="0" applyBorder="0" applyAlignment="0" applyProtection="0"/>
    <xf numFmtId="0" fontId="23" fillId="21" borderId="1" applyNumberFormat="0" applyBorder="0" applyAlignment="0" applyProtection="0"/>
    <xf numFmtId="0" fontId="23" fillId="21" borderId="1" applyNumberFormat="0" applyBorder="0" applyAlignment="0" applyProtection="0"/>
    <xf numFmtId="0" fontId="23" fillId="21" borderId="1" applyNumberFormat="0" applyBorder="0" applyAlignment="0" applyProtection="0"/>
    <xf numFmtId="0" fontId="23" fillId="21" borderId="1" applyNumberFormat="0" applyBorder="0" applyAlignment="0" applyProtection="0"/>
    <xf numFmtId="0" fontId="23" fillId="21" borderId="1" applyNumberFormat="0" applyBorder="0" applyAlignment="0" applyProtection="0"/>
    <xf numFmtId="0" fontId="23" fillId="21" borderId="1" applyNumberFormat="0" applyBorder="0" applyAlignment="0" applyProtection="0"/>
    <xf numFmtId="0" fontId="23" fillId="22" borderId="1" applyNumberFormat="0" applyBorder="0" applyAlignment="0" applyProtection="0"/>
    <xf numFmtId="0" fontId="23" fillId="22" borderId="1" applyNumberFormat="0" applyBorder="0" applyAlignment="0" applyProtection="0"/>
    <xf numFmtId="0" fontId="23" fillId="22" borderId="1" applyNumberFormat="0" applyBorder="0" applyAlignment="0" applyProtection="0"/>
    <xf numFmtId="0" fontId="23" fillId="22" borderId="1" applyNumberFormat="0" applyBorder="0" applyAlignment="0" applyProtection="0"/>
    <xf numFmtId="0" fontId="23" fillId="22" borderId="1" applyNumberFormat="0" applyBorder="0" applyAlignment="0" applyProtection="0"/>
    <xf numFmtId="0" fontId="23" fillId="22" borderId="1" applyNumberFormat="0" applyBorder="0" applyAlignment="0" applyProtection="0"/>
    <xf numFmtId="0" fontId="23" fillId="22" borderId="1" applyNumberFormat="0" applyBorder="0" applyAlignment="0" applyProtection="0"/>
    <xf numFmtId="0" fontId="23" fillId="22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7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18" borderId="1" applyNumberFormat="0" applyBorder="0" applyAlignment="0" applyProtection="0"/>
    <xf numFmtId="0" fontId="23" fillId="23" borderId="1" applyNumberFormat="0" applyBorder="0" applyAlignment="0" applyProtection="0"/>
    <xf numFmtId="0" fontId="23" fillId="23" borderId="1" applyNumberFormat="0" applyBorder="0" applyAlignment="0" applyProtection="0"/>
    <xf numFmtId="0" fontId="23" fillId="23" borderId="1" applyNumberFormat="0" applyBorder="0" applyAlignment="0" applyProtection="0"/>
    <xf numFmtId="0" fontId="23" fillId="23" borderId="1" applyNumberFormat="0" applyBorder="0" applyAlignment="0" applyProtection="0"/>
    <xf numFmtId="0" fontId="23" fillId="23" borderId="1" applyNumberFormat="0" applyBorder="0" applyAlignment="0" applyProtection="0"/>
    <xf numFmtId="0" fontId="23" fillId="23" borderId="1" applyNumberFormat="0" applyBorder="0" applyAlignment="0" applyProtection="0"/>
    <xf numFmtId="0" fontId="23" fillId="23" borderId="1" applyNumberFormat="0" applyBorder="0" applyAlignment="0" applyProtection="0"/>
    <xf numFmtId="0" fontId="23" fillId="23" borderId="1" applyNumberFormat="0" applyBorder="0" applyAlignment="0" applyProtection="0"/>
    <xf numFmtId="169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6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7" fillId="3" borderId="1" applyNumberFormat="0" applyBorder="0" applyAlignment="0" applyProtection="0"/>
    <xf numFmtId="0" fontId="27" fillId="3" borderId="1" applyNumberFormat="0" applyBorder="0" applyAlignment="0" applyProtection="0"/>
    <xf numFmtId="0" fontId="27" fillId="3" borderId="1" applyNumberFormat="0" applyBorder="0" applyAlignment="0" applyProtection="0"/>
    <xf numFmtId="0" fontId="27" fillId="3" borderId="1" applyNumberFormat="0" applyBorder="0" applyAlignment="0" applyProtection="0"/>
    <xf numFmtId="0" fontId="27" fillId="3" borderId="1" applyNumberFormat="0" applyBorder="0" applyAlignment="0" applyProtection="0"/>
    <xf numFmtId="0" fontId="27" fillId="3" borderId="1" applyNumberFormat="0" applyBorder="0" applyAlignment="0" applyProtection="0"/>
    <xf numFmtId="0" fontId="27" fillId="3" borderId="1" applyNumberFormat="0" applyBorder="0" applyAlignment="0" applyProtection="0"/>
    <xf numFmtId="0" fontId="27" fillId="3" borderId="1" applyNumberFormat="0" applyBorder="0" applyAlignment="0" applyProtection="0"/>
    <xf numFmtId="169" fontId="28" fillId="4" borderId="1" applyNumberFormat="0" applyBorder="0" applyAlignment="0" applyProtection="0"/>
    <xf numFmtId="0" fontId="28" fillId="4" borderId="1" applyNumberFormat="0" applyBorder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0" fontId="29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30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169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0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29" fillId="14" borderId="2" applyNumberFormat="0" applyAlignment="0" applyProtection="0"/>
    <xf numFmtId="169" fontId="31" fillId="24" borderId="3" applyNumberFormat="0" applyAlignment="0" applyProtection="0"/>
    <xf numFmtId="0" fontId="31" fillId="24" borderId="3" applyNumberFormat="0" applyAlignment="0" applyProtection="0"/>
    <xf numFmtId="169" fontId="32" fillId="0" borderId="4" applyNumberFormat="0" applyFill="0" applyAlignment="0" applyProtection="0"/>
    <xf numFmtId="0" fontId="32" fillId="0" borderId="4" applyNumberFormat="0" applyFill="0" applyAlignment="0" applyProtection="0"/>
    <xf numFmtId="169" fontId="32" fillId="0" borderId="4" applyNumberFormat="0" applyFill="0" applyAlignment="0" applyProtection="0"/>
    <xf numFmtId="0" fontId="32" fillId="0" borderId="4" applyNumberFormat="0" applyFill="0" applyAlignment="0" applyProtection="0"/>
    <xf numFmtId="0" fontId="33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1" fillId="24" borderId="3" applyNumberFormat="0" applyAlignment="0" applyProtection="0"/>
    <xf numFmtId="0" fontId="31" fillId="24" borderId="3" applyNumberFormat="0" applyAlignment="0" applyProtection="0"/>
    <xf numFmtId="0" fontId="31" fillId="24" borderId="3" applyNumberFormat="0" applyAlignment="0" applyProtection="0"/>
    <xf numFmtId="0" fontId="31" fillId="24" borderId="3" applyNumberFormat="0" applyAlignment="0" applyProtection="0"/>
    <xf numFmtId="0" fontId="31" fillId="24" borderId="3" applyNumberFormat="0" applyAlignment="0" applyProtection="0"/>
    <xf numFmtId="0" fontId="31" fillId="24" borderId="3" applyNumberFormat="0" applyAlignment="0" applyProtection="0"/>
    <xf numFmtId="0" fontId="31" fillId="24" borderId="3" applyNumberFormat="0" applyAlignment="0" applyProtection="0"/>
    <xf numFmtId="0" fontId="31" fillId="24" borderId="3" applyNumberFormat="0" applyAlignment="0" applyProtection="0"/>
    <xf numFmtId="1" fontId="34" fillId="25" borderId="5">
      <alignment horizontal="right" vertical="center"/>
    </xf>
    <xf numFmtId="1" fontId="34" fillId="25" borderId="5">
      <alignment horizontal="right" vertical="center"/>
    </xf>
    <xf numFmtId="169" fontId="34" fillId="26" borderId="5">
      <alignment horizontal="center" vertical="center"/>
    </xf>
    <xf numFmtId="0" fontId="34" fillId="26" borderId="5">
      <alignment horizontal="center" vertical="center"/>
    </xf>
    <xf numFmtId="169" fontId="34" fillId="26" borderId="5">
      <alignment horizontal="center" vertical="center"/>
    </xf>
    <xf numFmtId="1" fontId="34" fillId="25" borderId="5">
      <alignment horizontal="right" vertical="center"/>
    </xf>
    <xf numFmtId="1" fontId="34" fillId="25" borderId="5">
      <alignment horizontal="right" vertical="center"/>
    </xf>
    <xf numFmtId="169" fontId="19" fillId="25" borderId="1"/>
    <xf numFmtId="0" fontId="19" fillId="25" borderId="1"/>
    <xf numFmtId="169" fontId="35" fillId="25" borderId="5">
      <alignment horizontal="left" vertical="center"/>
    </xf>
    <xf numFmtId="0" fontId="35" fillId="25" borderId="5">
      <alignment horizontal="left" vertical="center"/>
    </xf>
    <xf numFmtId="169" fontId="35" fillId="25" borderId="5">
      <alignment horizontal="left" vertical="center"/>
    </xf>
    <xf numFmtId="41" fontId="36" fillId="0" borderId="1" applyFont="0" applyFill="0" applyBorder="0" applyAlignment="0" applyProtection="0"/>
    <xf numFmtId="41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1" fontId="36" fillId="0" borderId="1" applyFont="0" applyFill="0" applyBorder="0" applyAlignment="0" applyProtection="0"/>
    <xf numFmtId="41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37" fillId="0" borderId="1" applyFont="0" applyFill="0" applyBorder="0" applyAlignment="0" applyProtection="0"/>
    <xf numFmtId="170" fontId="19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38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38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21" fillId="0" borderId="1" applyFont="0" applyFill="0" applyBorder="0" applyAlignment="0" applyProtection="0"/>
    <xf numFmtId="170" fontId="21" fillId="0" borderId="1" applyFont="0" applyFill="0" applyBorder="0" applyAlignment="0" applyProtection="0"/>
    <xf numFmtId="170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171" fontId="19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171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37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170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3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3" fillId="0" borderId="1" applyFont="0" applyFill="0" applyBorder="0" applyAlignment="0" applyProtection="0"/>
    <xf numFmtId="170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170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3" fontId="19" fillId="0" borderId="1" applyFont="0" applyFill="0" applyBorder="0" applyAlignment="0" applyProtection="0"/>
    <xf numFmtId="0" fontId="39" fillId="0" borderId="1"/>
    <xf numFmtId="3" fontId="19" fillId="0" borderId="1" applyFont="0" applyFill="0" applyBorder="0" applyAlignment="0" applyProtection="0"/>
    <xf numFmtId="3" fontId="19" fillId="0" borderId="1" applyFont="0" applyFill="0" applyBorder="0" applyAlignment="0" applyProtection="0"/>
    <xf numFmtId="0" fontId="39" fillId="0" borderId="1"/>
    <xf numFmtId="169" fontId="21" fillId="9" borderId="6" applyNumberFormat="0" applyFont="0" applyAlignment="0" applyProtection="0"/>
    <xf numFmtId="169" fontId="21" fillId="9" borderId="6" applyNumberFormat="0" applyFont="0" applyAlignment="0" applyProtection="0"/>
    <xf numFmtId="169" fontId="21" fillId="9" borderId="6" applyNumberFormat="0" applyFont="0" applyAlignment="0" applyProtection="0"/>
    <xf numFmtId="169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169" fontId="21" fillId="9" borderId="6" applyNumberFormat="0" applyFont="0" applyAlignment="0" applyProtection="0"/>
    <xf numFmtId="169" fontId="21" fillId="9" borderId="6" applyNumberFormat="0" applyFont="0" applyAlignment="0" applyProtection="0"/>
    <xf numFmtId="169" fontId="21" fillId="9" borderId="6" applyNumberFormat="0" applyFont="0" applyAlignment="0" applyProtection="0"/>
    <xf numFmtId="169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39" fillId="0" borderId="1"/>
    <xf numFmtId="0" fontId="39" fillId="0" borderId="1"/>
    <xf numFmtId="0" fontId="39" fillId="0" borderId="1"/>
    <xf numFmtId="166" fontId="19" fillId="0" borderId="1" applyFont="0" applyFill="0" applyBorder="0" applyAlignment="0" applyProtection="0"/>
    <xf numFmtId="166" fontId="19" fillId="0" borderId="1" applyFont="0" applyFill="0" applyBorder="0" applyAlignment="0" applyProtection="0"/>
    <xf numFmtId="165" fontId="19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37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37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37" fillId="0" borderId="1" applyFont="0" applyFill="0" applyBorder="0" applyAlignment="0" applyProtection="0"/>
    <xf numFmtId="166" fontId="37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19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166" fontId="21" fillId="0" borderId="1" applyFont="0" applyFill="0" applyBorder="0" applyAlignment="0" applyProtection="0"/>
    <xf numFmtId="0" fontId="19" fillId="0" borderId="1" applyFont="0" applyFill="0" applyBorder="0" applyAlignment="0" applyProtection="0"/>
    <xf numFmtId="0" fontId="19" fillId="0" borderId="1" applyFont="0" applyFill="0" applyBorder="0" applyAlignment="0" applyProtection="0"/>
    <xf numFmtId="0" fontId="19" fillId="0" borderId="1" applyFont="0" applyFill="0" applyBorder="0" applyAlignment="0" applyProtection="0"/>
    <xf numFmtId="169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169" fontId="23" fillId="20" borderId="1" applyNumberFormat="0" applyBorder="0" applyAlignment="0" applyProtection="0"/>
    <xf numFmtId="0" fontId="23" fillId="20" borderId="1" applyNumberFormat="0" applyBorder="0" applyAlignment="0" applyProtection="0"/>
    <xf numFmtId="169" fontId="23" fillId="21" borderId="1" applyNumberFormat="0" applyBorder="0" applyAlignment="0" applyProtection="0"/>
    <xf numFmtId="0" fontId="23" fillId="21" borderId="1" applyNumberFormat="0" applyBorder="0" applyAlignment="0" applyProtection="0"/>
    <xf numFmtId="169" fontId="23" fillId="22" borderId="1" applyNumberFormat="0" applyBorder="0" applyAlignment="0" applyProtection="0"/>
    <xf numFmtId="0" fontId="23" fillId="22" borderId="1" applyNumberFormat="0" applyBorder="0" applyAlignment="0" applyProtection="0"/>
    <xf numFmtId="169" fontId="23" fillId="17" borderId="1" applyNumberFormat="0" applyBorder="0" applyAlignment="0" applyProtection="0"/>
    <xf numFmtId="0" fontId="23" fillId="17" borderId="1" applyNumberFormat="0" applyBorder="0" applyAlignment="0" applyProtection="0"/>
    <xf numFmtId="169" fontId="23" fillId="18" borderId="1" applyNumberFormat="0" applyBorder="0" applyAlignment="0" applyProtection="0"/>
    <xf numFmtId="0" fontId="23" fillId="18" borderId="1" applyNumberFormat="0" applyBorder="0" applyAlignment="0" applyProtection="0"/>
    <xf numFmtId="169" fontId="23" fillId="23" borderId="1" applyNumberFormat="0" applyBorder="0" applyAlignment="0" applyProtection="0"/>
    <xf numFmtId="0" fontId="23" fillId="23" borderId="1" applyNumberFormat="0" applyBorder="0" applyAlignment="0" applyProtection="0"/>
    <xf numFmtId="169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0" fontId="41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2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169" fontId="41" fillId="7" borderId="2" applyNumberFormat="0" applyAlignment="0" applyProtection="0"/>
    <xf numFmtId="169" fontId="41" fillId="7" borderId="2" applyNumberFormat="0" applyAlignment="0" applyProtection="0"/>
    <xf numFmtId="0" fontId="41" fillId="7" borderId="2" applyNumberFormat="0" applyAlignment="0" applyProtection="0"/>
    <xf numFmtId="169" fontId="19" fillId="0" borderId="1" applyFont="0" applyFill="0" applyBorder="0" applyAlignment="0" applyProtection="0"/>
    <xf numFmtId="172" fontId="19" fillId="0" borderId="1" applyFont="0" applyFill="0" applyBorder="0" applyAlignment="0" applyProtection="0"/>
    <xf numFmtId="172" fontId="19" fillId="0" borderId="1" applyFont="0" applyFill="0" applyBorder="0" applyAlignment="0" applyProtection="0"/>
    <xf numFmtId="0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173" fontId="44" fillId="0" borderId="1"/>
    <xf numFmtId="173" fontId="44" fillId="0" borderId="1"/>
    <xf numFmtId="173" fontId="44" fillId="0" borderId="1"/>
    <xf numFmtId="173" fontId="44" fillId="0" borderId="1"/>
    <xf numFmtId="173" fontId="44" fillId="0" borderId="1"/>
    <xf numFmtId="174" fontId="44" fillId="0" borderId="1"/>
    <xf numFmtId="174" fontId="44" fillId="0" borderId="1"/>
    <xf numFmtId="174" fontId="44" fillId="0" borderId="1"/>
    <xf numFmtId="174" fontId="44" fillId="0" borderId="1"/>
    <xf numFmtId="175" fontId="44" fillId="0" borderId="1"/>
    <xf numFmtId="175" fontId="44" fillId="0" borderId="1"/>
    <xf numFmtId="175" fontId="44" fillId="0" borderId="1"/>
    <xf numFmtId="175" fontId="44" fillId="0" borderId="1"/>
    <xf numFmtId="175" fontId="44" fillId="0" borderId="1"/>
    <xf numFmtId="3" fontId="45" fillId="0" borderId="1">
      <alignment vertical="top"/>
    </xf>
    <xf numFmtId="3" fontId="46" fillId="0" borderId="1">
      <alignment vertical="top"/>
    </xf>
    <xf numFmtId="3" fontId="45" fillId="0" borderId="1">
      <alignment vertical="top"/>
    </xf>
    <xf numFmtId="0" fontId="28" fillId="4" borderId="1" applyNumberFormat="0" applyBorder="0" applyAlignment="0" applyProtection="0"/>
    <xf numFmtId="0" fontId="28" fillId="4" borderId="1" applyNumberFormat="0" applyBorder="0" applyAlignment="0" applyProtection="0"/>
    <xf numFmtId="0" fontId="28" fillId="4" borderId="1" applyNumberFormat="0" applyBorder="0" applyAlignment="0" applyProtection="0"/>
    <xf numFmtId="0" fontId="28" fillId="4" borderId="1" applyNumberFormat="0" applyBorder="0" applyAlignment="0" applyProtection="0"/>
    <xf numFmtId="0" fontId="28" fillId="4" borderId="1" applyNumberFormat="0" applyBorder="0" applyAlignment="0" applyProtection="0"/>
    <xf numFmtId="0" fontId="28" fillId="4" borderId="1" applyNumberFormat="0" applyBorder="0" applyAlignment="0" applyProtection="0"/>
    <xf numFmtId="0" fontId="28" fillId="4" borderId="1" applyNumberFormat="0" applyBorder="0" applyAlignment="0" applyProtection="0"/>
    <xf numFmtId="0" fontId="28" fillId="4" borderId="1" applyNumberFormat="0" applyBorder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49" fillId="0" borderId="1" applyNumberFormat="0" applyFill="0" applyBorder="0" applyAlignment="0" applyProtection="0">
      <alignment vertical="top"/>
      <protection locked="0"/>
    </xf>
    <xf numFmtId="0" fontId="50" fillId="0" borderId="1" applyNumberFormat="0" applyFill="0" applyBorder="0" applyAlignment="0" applyProtection="0"/>
    <xf numFmtId="0" fontId="51" fillId="0" borderId="1" applyNumberFormat="0" applyFill="0" applyBorder="0" applyAlignment="0" applyProtection="0"/>
    <xf numFmtId="169" fontId="27" fillId="3" borderId="1" applyNumberFormat="0" applyBorder="0" applyAlignment="0" applyProtection="0"/>
    <xf numFmtId="0" fontId="27" fillId="3" borderId="1" applyNumberFormat="0" applyBorder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0" fontId="41" fillId="7" borderId="2" applyNumberFormat="0" applyAlignment="0" applyProtection="0"/>
    <xf numFmtId="169" fontId="27" fillId="3" borderId="1" applyNumberFormat="0" applyBorder="0" applyAlignment="0" applyProtection="0"/>
    <xf numFmtId="0" fontId="27" fillId="3" borderId="1" applyNumberFormat="0" applyBorder="0" applyAlignment="0" applyProtection="0"/>
    <xf numFmtId="0" fontId="52" fillId="3" borderId="1" applyNumberFormat="0" applyBorder="0" applyAlignment="0" applyProtection="0"/>
    <xf numFmtId="0" fontId="27" fillId="3" borderId="1" applyNumberFormat="0" applyBorder="0" applyAlignment="0" applyProtection="0"/>
    <xf numFmtId="3" fontId="53" fillId="0" borderId="1">
      <alignment vertical="center"/>
      <protection locked="0"/>
    </xf>
    <xf numFmtId="3" fontId="53" fillId="0" borderId="1">
      <alignment vertical="center"/>
      <protection locked="0"/>
    </xf>
    <xf numFmtId="0" fontId="49" fillId="0" borderId="1" applyNumberFormat="0" applyFill="0" applyBorder="0" applyAlignment="0" applyProtection="0">
      <alignment vertical="top"/>
      <protection locked="0"/>
    </xf>
    <xf numFmtId="0" fontId="54" fillId="0" borderId="1" applyNumberFormat="0" applyFill="0" applyBorder="0" applyAlignment="0" applyProtection="0">
      <alignment vertical="top"/>
      <protection locked="0"/>
    </xf>
    <xf numFmtId="0" fontId="49" fillId="0" borderId="1" applyNumberFormat="0" applyFill="0" applyBorder="0" applyAlignment="0" applyProtection="0">
      <alignment vertical="top"/>
      <protection locked="0"/>
    </xf>
    <xf numFmtId="0" fontId="49" fillId="0" borderId="1" applyNumberFormat="0" applyFill="0" applyBorder="0" applyAlignment="0" applyProtection="0">
      <alignment vertical="top"/>
      <protection locked="0"/>
    </xf>
    <xf numFmtId="0" fontId="49" fillId="0" borderId="1" applyNumberFormat="0" applyFill="0" applyBorder="0" applyAlignment="0" applyProtection="0">
      <alignment vertical="top"/>
      <protection locked="0"/>
    </xf>
    <xf numFmtId="0" fontId="49" fillId="0" borderId="1" applyNumberFormat="0" applyFill="0" applyBorder="0" applyAlignment="0" applyProtection="0">
      <alignment vertical="top"/>
      <protection locked="0"/>
    </xf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171" fontId="19" fillId="0" borderId="1" applyFont="0" applyFill="0" applyBorder="0" applyAlignment="0" applyProtection="0"/>
    <xf numFmtId="170" fontId="19" fillId="0" borderId="1" applyFont="0" applyFill="0" applyBorder="0" applyAlignment="0" applyProtection="0"/>
    <xf numFmtId="170" fontId="21" fillId="0" borderId="1" applyFont="0" applyFill="0" applyBorder="0" applyAlignment="0" applyProtection="0"/>
    <xf numFmtId="170" fontId="19" fillId="0" borderId="1" applyFont="0" applyFill="0" applyBorder="0" applyAlignment="0" applyProtection="0"/>
    <xf numFmtId="170" fontId="19" fillId="0" borderId="1" applyFont="0" applyFill="0" applyBorder="0" applyAlignment="0" applyProtection="0"/>
    <xf numFmtId="170" fontId="21" fillId="0" borderId="1" applyFont="0" applyFill="0" applyBorder="0" applyAlignment="0" applyProtection="0"/>
    <xf numFmtId="170" fontId="21" fillId="0" borderId="1" applyFont="0" applyFill="0" applyBorder="0" applyAlignment="0" applyProtection="0"/>
    <xf numFmtId="170" fontId="21" fillId="0" borderId="1" applyFont="0" applyFill="0" applyBorder="0" applyAlignment="0" applyProtection="0"/>
    <xf numFmtId="170" fontId="21" fillId="0" borderId="1" applyFont="0" applyFill="0" applyBorder="0" applyAlignment="0" applyProtection="0"/>
    <xf numFmtId="170" fontId="19" fillId="0" borderId="1" applyFont="0" applyFill="0" applyBorder="0" applyAlignment="0" applyProtection="0"/>
    <xf numFmtId="170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170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167" fontId="19" fillId="0" borderId="1" applyFont="0" applyFill="0" applyBorder="0" applyAlignment="0" applyProtection="0"/>
    <xf numFmtId="168" fontId="19" fillId="0" borderId="1" applyFont="0" applyFill="0" applyBorder="0" applyAlignment="0" applyProtection="0"/>
    <xf numFmtId="170" fontId="19" fillId="0" borderId="1" applyFont="0" applyFill="0" applyBorder="0" applyAlignment="0" applyProtection="0"/>
    <xf numFmtId="170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170" fontId="21" fillId="0" borderId="1" applyFont="0" applyFill="0" applyBorder="0" applyAlignment="0" applyProtection="0"/>
    <xf numFmtId="170" fontId="21" fillId="0" borderId="1" applyFont="0" applyFill="0" applyBorder="0" applyAlignment="0" applyProtection="0"/>
    <xf numFmtId="43" fontId="19" fillId="0" borderId="1" applyFont="0" applyFill="0" applyBorder="0" applyAlignment="0" applyProtection="0"/>
    <xf numFmtId="43" fontId="19" fillId="0" borderId="1" applyFont="0" applyFill="0" applyBorder="0" applyAlignment="0" applyProtection="0"/>
    <xf numFmtId="170" fontId="21" fillId="0" borderId="1" applyFont="0" applyFill="0" applyBorder="0" applyAlignment="0" applyProtection="0"/>
    <xf numFmtId="176" fontId="21" fillId="0" borderId="1" applyFont="0" applyFill="0" applyBorder="0" applyAlignment="0" applyProtection="0"/>
    <xf numFmtId="0" fontId="55" fillId="15" borderId="1" applyNumberFormat="0" applyBorder="0" applyAlignment="0" applyProtection="0"/>
    <xf numFmtId="0" fontId="55" fillId="15" borderId="1" applyNumberFormat="0" applyBorder="0" applyAlignment="0" applyProtection="0"/>
    <xf numFmtId="0" fontId="55" fillId="15" borderId="1" applyNumberFormat="0" applyBorder="0" applyAlignment="0" applyProtection="0"/>
    <xf numFmtId="0" fontId="55" fillId="15" borderId="1" applyNumberFormat="0" applyBorder="0" applyAlignment="0" applyProtection="0"/>
    <xf numFmtId="0" fontId="55" fillId="15" borderId="1" applyNumberFormat="0" applyBorder="0" applyAlignment="0" applyProtection="0"/>
    <xf numFmtId="0" fontId="55" fillId="15" borderId="1" applyNumberFormat="0" applyBorder="0" applyAlignment="0" applyProtection="0"/>
    <xf numFmtId="0" fontId="55" fillId="15" borderId="1" applyNumberFormat="0" applyBorder="0" applyAlignment="0" applyProtection="0"/>
    <xf numFmtId="0" fontId="55" fillId="15" borderId="1" applyNumberFormat="0" applyBorder="0" applyAlignment="0" applyProtection="0"/>
    <xf numFmtId="169" fontId="55" fillId="15" borderId="1" applyNumberFormat="0" applyBorder="0" applyAlignment="0" applyProtection="0"/>
    <xf numFmtId="0" fontId="55" fillId="15" borderId="1" applyNumberFormat="0" applyBorder="0" applyAlignment="0" applyProtection="0"/>
    <xf numFmtId="0" fontId="56" fillId="15" borderId="1" applyNumberFormat="0" applyBorder="0" applyAlignment="0" applyProtection="0"/>
    <xf numFmtId="0" fontId="55" fillId="15" borderId="1" applyNumberFormat="0" applyBorder="0" applyAlignment="0" applyProtection="0"/>
    <xf numFmtId="0" fontId="21" fillId="0" borderId="1"/>
    <xf numFmtId="0" fontId="13" fillId="0" borderId="1"/>
    <xf numFmtId="0" fontId="13" fillId="0" borderId="1"/>
    <xf numFmtId="0" fontId="19" fillId="0" borderId="1"/>
    <xf numFmtId="0" fontId="13" fillId="0" borderId="1"/>
    <xf numFmtId="0" fontId="19" fillId="0" borderId="1"/>
    <xf numFmtId="0" fontId="13" fillId="0" borderId="1"/>
    <xf numFmtId="0" fontId="13" fillId="0" borderId="1"/>
    <xf numFmtId="0" fontId="19" fillId="0" borderId="1"/>
    <xf numFmtId="0" fontId="19" fillId="0" borderId="1"/>
    <xf numFmtId="0" fontId="13" fillId="0" borderId="1"/>
    <xf numFmtId="0" fontId="19" fillId="0" borderId="1"/>
    <xf numFmtId="0" fontId="57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21" fillId="0" borderId="1"/>
    <xf numFmtId="0" fontId="19" fillId="0" borderId="1"/>
    <xf numFmtId="0" fontId="21" fillId="0" borderId="1"/>
    <xf numFmtId="0" fontId="37" fillId="0" borderId="1"/>
    <xf numFmtId="177" fontId="19" fillId="0" borderId="1"/>
    <xf numFmtId="0" fontId="37" fillId="0" borderId="1"/>
    <xf numFmtId="169" fontId="19" fillId="0" borderId="1"/>
    <xf numFmtId="169" fontId="19" fillId="0" borderId="1"/>
    <xf numFmtId="0" fontId="21" fillId="0" borderId="1"/>
    <xf numFmtId="0" fontId="21" fillId="0" borderId="1"/>
    <xf numFmtId="0" fontId="19" fillId="0" borderId="1"/>
    <xf numFmtId="177" fontId="21" fillId="0" borderId="1"/>
    <xf numFmtId="0" fontId="19" fillId="0" borderId="1"/>
    <xf numFmtId="169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19" fillId="0" borderId="1"/>
    <xf numFmtId="0" fontId="13" fillId="0" borderId="1"/>
    <xf numFmtId="0" fontId="19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9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37" fillId="0" borderId="1"/>
    <xf numFmtId="0" fontId="13" fillId="0" borderId="1"/>
    <xf numFmtId="0" fontId="13" fillId="0" borderId="1"/>
    <xf numFmtId="0" fontId="37" fillId="0" borderId="1"/>
    <xf numFmtId="0" fontId="13" fillId="0" borderId="1"/>
    <xf numFmtId="0" fontId="37" fillId="0" borderId="1"/>
    <xf numFmtId="0" fontId="13" fillId="0" borderId="1"/>
    <xf numFmtId="0" fontId="19" fillId="0" borderId="1"/>
    <xf numFmtId="0" fontId="19" fillId="0" borderId="1"/>
    <xf numFmtId="0" fontId="13" fillId="0" borderId="1"/>
    <xf numFmtId="0" fontId="19" fillId="0" borderId="1"/>
    <xf numFmtId="0" fontId="19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37" fillId="0" borderId="1"/>
    <xf numFmtId="0" fontId="13" fillId="0" borderId="1"/>
    <xf numFmtId="0" fontId="13" fillId="0" borderId="1"/>
    <xf numFmtId="39" fontId="58" fillId="0" borderId="1"/>
    <xf numFmtId="0" fontId="37" fillId="0" borderId="1"/>
    <xf numFmtId="0" fontId="37" fillId="0" borderId="1"/>
    <xf numFmtId="169" fontId="19" fillId="0" borderId="1"/>
    <xf numFmtId="0" fontId="19" fillId="0" borderId="1"/>
    <xf numFmtId="0" fontId="19" fillId="0" borderId="1"/>
    <xf numFmtId="0" fontId="19" fillId="0" borderId="1"/>
    <xf numFmtId="0" fontId="21" fillId="0" borderId="1"/>
    <xf numFmtId="0" fontId="19" fillId="0" borderId="1"/>
    <xf numFmtId="0" fontId="53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19" fillId="0" borderId="1"/>
    <xf numFmtId="0" fontId="13" fillId="0" borderId="1"/>
    <xf numFmtId="0" fontId="13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3" fillId="0" borderId="1"/>
    <xf numFmtId="0" fontId="13" fillId="0" borderId="1"/>
    <xf numFmtId="0" fontId="13" fillId="0" borderId="1"/>
    <xf numFmtId="0" fontId="37" fillId="0" borderId="1"/>
    <xf numFmtId="0" fontId="13" fillId="0" borderId="1"/>
    <xf numFmtId="0" fontId="37" fillId="0" borderId="1"/>
    <xf numFmtId="169" fontId="59" fillId="0" borderId="1"/>
    <xf numFmtId="0" fontId="13" fillId="0" borderId="1"/>
    <xf numFmtId="0" fontId="21" fillId="0" borderId="1"/>
    <xf numFmtId="0" fontId="59" fillId="0" borderId="1"/>
    <xf numFmtId="0" fontId="19" fillId="0" borderId="1"/>
    <xf numFmtId="0" fontId="59" fillId="0" borderId="1"/>
    <xf numFmtId="0" fontId="21" fillId="0" borderId="1"/>
    <xf numFmtId="0" fontId="59" fillId="0" borderId="1"/>
    <xf numFmtId="0" fontId="21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19" fillId="0" borderId="1"/>
    <xf numFmtId="0" fontId="37" fillId="0" borderId="1"/>
    <xf numFmtId="0" fontId="59" fillId="0" borderId="1"/>
    <xf numFmtId="169" fontId="37" fillId="0" borderId="1"/>
    <xf numFmtId="0" fontId="13" fillId="0" borderId="1"/>
    <xf numFmtId="0" fontId="19" fillId="0" borderId="1"/>
    <xf numFmtId="0" fontId="21" fillId="0" borderId="1"/>
    <xf numFmtId="0" fontId="38" fillId="0" borderId="1"/>
    <xf numFmtId="0" fontId="38" fillId="0" borderId="1"/>
    <xf numFmtId="0" fontId="38" fillId="0" borderId="1"/>
    <xf numFmtId="0" fontId="19" fillId="0" borderId="1"/>
    <xf numFmtId="0" fontId="21" fillId="0" borderId="1"/>
    <xf numFmtId="0" fontId="59" fillId="0" borderId="1"/>
    <xf numFmtId="0" fontId="21" fillId="0" borderId="1"/>
    <xf numFmtId="0" fontId="59" fillId="0" borderId="1"/>
    <xf numFmtId="0" fontId="38" fillId="0" borderId="1"/>
    <xf numFmtId="0" fontId="59" fillId="0" borderId="1"/>
    <xf numFmtId="0" fontId="37" fillId="0" borderId="1"/>
    <xf numFmtId="0" fontId="37" fillId="0" borderId="1"/>
    <xf numFmtId="0" fontId="37" fillId="0" borderId="1"/>
    <xf numFmtId="0" fontId="37" fillId="0" borderId="1"/>
    <xf numFmtId="0" fontId="37" fillId="0" borderId="1"/>
    <xf numFmtId="0" fontId="37" fillId="0" borderId="1"/>
    <xf numFmtId="0" fontId="19" fillId="0" borderId="1"/>
    <xf numFmtId="169" fontId="21" fillId="0" borderId="1"/>
    <xf numFmtId="0" fontId="21" fillId="0" borderId="1"/>
    <xf numFmtId="0" fontId="21" fillId="0" borderId="1"/>
    <xf numFmtId="0" fontId="19" fillId="0" borderId="1"/>
    <xf numFmtId="0" fontId="21" fillId="0" borderId="1"/>
    <xf numFmtId="0" fontId="21" fillId="0" borderId="1"/>
    <xf numFmtId="0" fontId="19" fillId="0" borderId="1"/>
    <xf numFmtId="0" fontId="13" fillId="0" borderId="1"/>
    <xf numFmtId="0" fontId="21" fillId="0" borderId="1"/>
    <xf numFmtId="0" fontId="13" fillId="0" borderId="1"/>
    <xf numFmtId="0" fontId="21" fillId="0" borderId="1"/>
    <xf numFmtId="169" fontId="21" fillId="0" borderId="1"/>
    <xf numFmtId="0" fontId="19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19" fillId="0" borderId="1"/>
    <xf numFmtId="0" fontId="21" fillId="0" borderId="1"/>
    <xf numFmtId="169" fontId="21" fillId="0" borderId="1"/>
    <xf numFmtId="0" fontId="21" fillId="0" borderId="1"/>
    <xf numFmtId="0" fontId="21" fillId="0" borderId="1"/>
    <xf numFmtId="0" fontId="19" fillId="0" borderId="1">
      <alignment vertical="top"/>
    </xf>
    <xf numFmtId="0" fontId="19" fillId="0" borderId="1"/>
    <xf numFmtId="0" fontId="19" fillId="0" borderId="1"/>
    <xf numFmtId="0" fontId="2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59" fillId="0" borderId="1"/>
    <xf numFmtId="0" fontId="21" fillId="0" borderId="1"/>
    <xf numFmtId="0" fontId="19" fillId="0" borderId="1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0" fontId="21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169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19" fillId="9" borderId="6" applyNumberFormat="0" applyFon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9" fontId="13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37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37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38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38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10" fontId="19" fillId="0" borderId="1" applyFont="0" applyFill="0" applyBorder="0" applyAlignment="0"/>
    <xf numFmtId="9" fontId="21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21" fillId="0" borderId="1" applyFont="0" applyFill="0" applyBorder="0" applyAlignment="0" applyProtection="0"/>
    <xf numFmtId="10" fontId="19" fillId="0" borderId="1" applyFont="0" applyFill="0" applyBorder="0" applyAlignment="0"/>
    <xf numFmtId="9" fontId="21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21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9" fontId="19" fillId="0" borderId="1" applyFont="0" applyFill="0" applyBorder="0" applyAlignment="0" applyProtection="0"/>
    <xf numFmtId="169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28" fillId="4" borderId="1" applyNumberFormat="0" applyBorder="0" applyAlignment="0" applyProtection="0"/>
    <xf numFmtId="0" fontId="28" fillId="4" borderId="1" applyNumberFormat="0" applyBorder="0" applyAlignment="0" applyProtection="0"/>
    <xf numFmtId="0" fontId="61" fillId="4" borderId="1" applyNumberFormat="0" applyBorder="0" applyAlignment="0" applyProtection="0"/>
    <xf numFmtId="0" fontId="28" fillId="4" borderId="1" applyNumberFormat="0" applyBorder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0" fontId="60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2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0" fontId="60" fillId="14" borderId="10" applyNumberFormat="0" applyAlignment="0" applyProtection="0"/>
    <xf numFmtId="169" fontId="60" fillId="14" borderId="10" applyNumberFormat="0" applyAlignment="0" applyProtection="0"/>
    <xf numFmtId="169" fontId="60" fillId="14" borderId="10" applyNumberFormat="0" applyAlignment="0" applyProtection="0"/>
    <xf numFmtId="0" fontId="60" fillId="14" borderId="10" applyNumberFormat="0" applyAlignment="0" applyProtection="0"/>
    <xf numFmtId="0" fontId="63" fillId="0" borderId="1"/>
    <xf numFmtId="0" fontId="20" fillId="0" borderId="1"/>
    <xf numFmtId="169" fontId="20" fillId="0" borderId="1" applyNumberFormat="0" applyBorder="0" applyAlignment="0"/>
    <xf numFmtId="0" fontId="20" fillId="0" borderId="1" applyNumberFormat="0" applyBorder="0" applyAlignment="0"/>
    <xf numFmtId="169" fontId="20" fillId="0" borderId="1" applyNumberFormat="0" applyBorder="0" applyAlignment="0"/>
    <xf numFmtId="0" fontId="20" fillId="0" borderId="1" applyNumberFormat="0" applyBorder="0" applyAlignment="0"/>
    <xf numFmtId="169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0" fontId="64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169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169" fontId="43" fillId="0" borderId="1" applyNumberFormat="0" applyFill="0" applyBorder="0" applyAlignment="0" applyProtection="0"/>
    <xf numFmtId="0" fontId="43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169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169" fontId="47" fillId="0" borderId="7" applyNumberFormat="0" applyFill="0" applyAlignment="0" applyProtection="0"/>
    <xf numFmtId="0" fontId="47" fillId="0" borderId="7" applyNumberFormat="0" applyFill="0" applyAlignment="0" applyProtection="0"/>
    <xf numFmtId="0" fontId="66" fillId="0" borderId="7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169" fontId="48" fillId="0" borderId="8" applyNumberFormat="0" applyFill="0" applyAlignment="0" applyProtection="0"/>
    <xf numFmtId="0" fontId="48" fillId="0" borderId="8" applyNumberFormat="0" applyFill="0" applyAlignment="0" applyProtection="0"/>
    <xf numFmtId="0" fontId="67" fillId="0" borderId="8" applyNumberFormat="0" applyFill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169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68" fillId="0" borderId="9" applyNumberFormat="0" applyFill="0" applyAlignment="0" applyProtection="0"/>
    <xf numFmtId="0" fontId="68" fillId="0" borderId="9" applyNumberFormat="0" applyFill="0" applyAlignment="0" applyProtection="0"/>
    <xf numFmtId="0" fontId="68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169" fontId="40" fillId="0" borderId="9" applyNumberFormat="0" applyFill="0" applyAlignment="0" applyProtection="0"/>
    <xf numFmtId="169" fontId="40" fillId="0" borderId="9" applyNumberFormat="0" applyFill="0" applyAlignment="0" applyProtection="0"/>
    <xf numFmtId="0" fontId="40" fillId="0" borderId="9" applyNumberFormat="0" applyFill="0" applyAlignment="0" applyProtection="0"/>
    <xf numFmtId="169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68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169" fontId="65" fillId="0" borderId="1" applyNumberFormat="0" applyFill="0" applyBorder="0" applyAlignment="0" applyProtection="0"/>
    <xf numFmtId="169" fontId="47" fillId="0" borderId="7" applyNumberFormat="0" applyFill="0" applyAlignment="0" applyProtection="0"/>
    <xf numFmtId="0" fontId="47" fillId="0" borderId="7" applyNumberFormat="0" applyFill="0" applyAlignment="0" applyProtection="0"/>
    <xf numFmtId="169" fontId="48" fillId="0" borderId="8" applyNumberFormat="0" applyFill="0" applyAlignment="0" applyProtection="0"/>
    <xf numFmtId="0" fontId="48" fillId="0" borderId="8" applyNumberFormat="0" applyFill="0" applyAlignment="0" applyProtection="0"/>
    <xf numFmtId="169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169" fontId="40" fillId="0" borderId="9" applyNumberFormat="0" applyFill="0" applyAlignment="0" applyProtection="0"/>
    <xf numFmtId="169" fontId="40" fillId="0" borderId="9" applyNumberFormat="0" applyFill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5" fillId="0" borderId="1" applyNumberFormat="0" applyFill="0" applyBorder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0" fontId="69" fillId="0" borderId="11" applyNumberFormat="0" applyFill="0" applyAlignment="0" applyProtection="0"/>
    <xf numFmtId="169" fontId="31" fillId="24" borderId="3" applyNumberFormat="0" applyAlignment="0" applyProtection="0"/>
    <xf numFmtId="0" fontId="31" fillId="24" borderId="3" applyNumberFormat="0" applyAlignment="0" applyProtection="0"/>
    <xf numFmtId="0" fontId="70" fillId="24" borderId="3" applyNumberFormat="0" applyAlignment="0" applyProtection="0"/>
    <xf numFmtId="0" fontId="31" fillId="24" borderId="3" applyNumberFormat="0" applyAlignment="0" applyProtection="0"/>
    <xf numFmtId="0" fontId="31" fillId="24" borderId="3" applyNumberFormat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0" fontId="25" fillId="0" borderId="1" applyNumberFormat="0" applyFill="0" applyBorder="0" applyAlignment="0" applyProtection="0"/>
    <xf numFmtId="169" fontId="45" fillId="0" borderId="1">
      <alignment horizontal="left" vertical="top" wrapText="1"/>
    </xf>
    <xf numFmtId="0" fontId="46" fillId="0" borderId="1">
      <alignment horizontal="left" vertical="top" wrapText="1"/>
    </xf>
    <xf numFmtId="0" fontId="45" fillId="0" borderId="1">
      <alignment horizontal="left" vertical="top" wrapText="1"/>
    </xf>
    <xf numFmtId="0" fontId="12" fillId="0" borderId="1"/>
    <xf numFmtId="43" fontId="12" fillId="0" borderId="1" applyFont="0" applyFill="0" applyBorder="0" applyAlignment="0" applyProtection="0"/>
    <xf numFmtId="9" fontId="12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20" fillId="0" borderId="1"/>
    <xf numFmtId="43" fontId="20" fillId="0" borderId="1" applyFont="0" applyFill="0" applyBorder="0" applyAlignment="0" applyProtection="0"/>
    <xf numFmtId="0" fontId="11" fillId="0" borderId="1"/>
    <xf numFmtId="0" fontId="11" fillId="0" borderId="1"/>
    <xf numFmtId="0" fontId="11" fillId="0" borderId="1"/>
    <xf numFmtId="43" fontId="11" fillId="0" borderId="1" applyFont="0" applyFill="0" applyBorder="0" applyAlignment="0" applyProtection="0"/>
    <xf numFmtId="9" fontId="11" fillId="0" borderId="1" applyFont="0" applyFill="0" applyBorder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0" fontId="29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169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169" fontId="29" fillId="14" borderId="12" applyNumberFormat="0" applyAlignment="0" applyProtection="0"/>
    <xf numFmtId="43" fontId="11" fillId="0" borderId="1" applyFont="0" applyFill="0" applyBorder="0" applyAlignment="0" applyProtection="0"/>
    <xf numFmtId="43" fontId="11" fillId="0" borderId="1" applyFont="0" applyFill="0" applyBorder="0" applyAlignment="0" applyProtection="0"/>
    <xf numFmtId="43" fontId="11" fillId="0" borderId="1" applyFont="0" applyFill="0" applyBorder="0" applyAlignment="0" applyProtection="0"/>
    <xf numFmtId="43" fontId="11" fillId="0" borderId="1" applyFont="0" applyFill="0" applyBorder="0" applyAlignment="0" applyProtection="0"/>
    <xf numFmtId="43" fontId="11" fillId="0" borderId="1" applyFont="0" applyFill="0" applyBorder="0" applyAlignment="0" applyProtection="0"/>
    <xf numFmtId="43" fontId="11" fillId="0" borderId="1" applyFont="0" applyFill="0" applyBorder="0" applyAlignment="0" applyProtection="0"/>
    <xf numFmtId="43" fontId="11" fillId="0" borderId="1" applyFont="0" applyFill="0" applyBorder="0" applyAlignment="0" applyProtection="0"/>
    <xf numFmtId="43" fontId="11" fillId="0" borderId="1" applyFont="0" applyFill="0" applyBorder="0" applyAlignment="0" applyProtection="0"/>
    <xf numFmtId="43" fontId="11" fillId="0" borderId="1" applyFont="0" applyFill="0" applyBorder="0" applyAlignment="0" applyProtection="0"/>
    <xf numFmtId="169" fontId="21" fillId="9" borderId="13" applyNumberFormat="0" applyFont="0" applyAlignment="0" applyProtection="0"/>
    <xf numFmtId="169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21" fillId="9" borderId="13" applyNumberFormat="0" applyFont="0" applyAlignment="0" applyProtection="0"/>
    <xf numFmtId="169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0" fontId="41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9" fontId="11" fillId="0" borderId="1" applyFont="0" applyFill="0" applyBorder="0" applyAlignment="0" applyProtection="0"/>
    <xf numFmtId="9" fontId="11" fillId="0" borderId="1" applyFont="0" applyFill="0" applyBorder="0" applyAlignment="0" applyProtection="0"/>
    <xf numFmtId="9" fontId="11" fillId="0" borderId="1" applyFont="0" applyFill="0" applyBorder="0" applyAlignment="0" applyProtection="0"/>
    <xf numFmtId="9" fontId="11" fillId="0" borderId="1" applyFont="0" applyFill="0" applyBorder="0" applyAlignment="0" applyProtection="0"/>
    <xf numFmtId="169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0" fontId="60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43" fontId="20" fillId="0" borderId="1" applyFont="0" applyFill="0" applyBorder="0" applyAlignment="0" applyProtection="0"/>
    <xf numFmtId="0" fontId="20" fillId="0" borderId="1"/>
    <xf numFmtId="0" fontId="11" fillId="0" borderId="1"/>
    <xf numFmtId="43" fontId="11" fillId="0" borderId="1" applyFont="0" applyFill="0" applyBorder="0" applyAlignment="0" applyProtection="0"/>
    <xf numFmtId="9" fontId="11" fillId="0" borderId="1" applyFont="0" applyFill="0" applyBorder="0" applyAlignment="0" applyProtection="0"/>
    <xf numFmtId="0" fontId="11" fillId="0" borderId="1"/>
    <xf numFmtId="43" fontId="11" fillId="0" borderId="1" applyFont="0" applyFill="0" applyBorder="0" applyAlignment="0" applyProtection="0"/>
    <xf numFmtId="9" fontId="11" fillId="0" borderId="1" applyFont="0" applyFill="0" applyBorder="0" applyAlignment="0" applyProtection="0"/>
    <xf numFmtId="169" fontId="29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30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169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0" fontId="29" fillId="14" borderId="12" applyNumberFormat="0" applyAlignment="0" applyProtection="0"/>
    <xf numFmtId="169" fontId="29" fillId="14" borderId="12" applyNumberFormat="0" applyAlignment="0" applyProtection="0"/>
    <xf numFmtId="0" fontId="29" fillId="14" borderId="12" applyNumberFormat="0" applyAlignment="0" applyProtection="0"/>
    <xf numFmtId="169" fontId="29" fillId="14" borderId="12" applyNumberFormat="0" applyAlignment="0" applyProtection="0"/>
    <xf numFmtId="169" fontId="21" fillId="9" borderId="13" applyNumberFormat="0" applyFont="0" applyAlignment="0" applyProtection="0"/>
    <xf numFmtId="169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21" fillId="9" borderId="13" applyNumberFormat="0" applyFont="0" applyAlignment="0" applyProtection="0"/>
    <xf numFmtId="169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169" fontId="41" fillId="7" borderId="12" applyNumberFormat="0" applyAlignment="0" applyProtection="0"/>
    <xf numFmtId="0" fontId="41" fillId="7" borderId="12" applyNumberFormat="0" applyAlignment="0" applyProtection="0"/>
    <xf numFmtId="169" fontId="41" fillId="7" borderId="12" applyNumberFormat="0" applyAlignment="0" applyProtection="0"/>
    <xf numFmtId="169" fontId="41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2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169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41" fillId="7" borderId="12" applyNumberForma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169" fontId="19" fillId="9" borderId="13" applyNumberFormat="0" applyFont="0" applyAlignment="0" applyProtection="0"/>
    <xf numFmtId="169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19" fillId="9" borderId="13" applyNumberFormat="0" applyFon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169" fontId="60" fillId="14" borderId="14" applyNumberFormat="0" applyAlignment="0" applyProtection="0"/>
    <xf numFmtId="0" fontId="60" fillId="14" borderId="14" applyNumberFormat="0" applyAlignment="0" applyProtection="0"/>
    <xf numFmtId="169" fontId="60" fillId="14" borderId="14" applyNumberFormat="0" applyAlignment="0" applyProtection="0"/>
    <xf numFmtId="169" fontId="60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2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0" fontId="60" fillId="14" borderId="14" applyNumberFormat="0" applyAlignment="0" applyProtection="0"/>
    <xf numFmtId="169" fontId="60" fillId="14" borderId="14" applyNumberFormat="0" applyAlignment="0" applyProtection="0"/>
    <xf numFmtId="0" fontId="60" fillId="14" borderId="14" applyNumberFormat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43" fontId="20" fillId="0" borderId="1" applyFont="0" applyFill="0" applyBorder="0" applyAlignment="0" applyProtection="0"/>
    <xf numFmtId="0" fontId="20" fillId="0" borderId="1"/>
    <xf numFmtId="0" fontId="71" fillId="0" borderId="1"/>
    <xf numFmtId="9" fontId="16" fillId="0" borderId="1" applyFont="0" applyFill="0" applyBorder="0" applyAlignment="0" applyProtection="0"/>
    <xf numFmtId="0" fontId="29" fillId="14" borderId="16" applyNumberFormat="0" applyAlignment="0" applyProtection="0"/>
    <xf numFmtId="0" fontId="60" fillId="14" borderId="18" applyNumberFormat="0" applyAlignment="0" applyProtection="0"/>
    <xf numFmtId="0" fontId="30" fillId="14" borderId="16" applyNumberFormat="0" applyAlignment="0" applyProtection="0"/>
    <xf numFmtId="43" fontId="16" fillId="0" borderId="1" applyFont="0" applyFill="0" applyBorder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29" fillId="14" borderId="16" applyNumberFormat="0" applyAlignment="0" applyProtection="0"/>
    <xf numFmtId="169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41" fillId="7" borderId="16" applyNumberFormat="0" applyAlignment="0" applyProtection="0"/>
    <xf numFmtId="0" fontId="21" fillId="9" borderId="17" applyNumberFormat="0" applyFont="0" applyAlignment="0" applyProtection="0"/>
    <xf numFmtId="169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2" fillId="7" borderId="16" applyNumberFormat="0" applyAlignment="0" applyProtection="0"/>
    <xf numFmtId="169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30" fillId="14" borderId="16" applyNumberFormat="0" applyAlignment="0" applyProtection="0"/>
    <xf numFmtId="0" fontId="69" fillId="0" borderId="19" applyNumberFormat="0" applyFill="0" applyAlignment="0" applyProtection="0"/>
    <xf numFmtId="0" fontId="29" fillId="14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43" fontId="16" fillId="0" borderId="1" applyFont="0" applyFill="0" applyBorder="0" applyAlignment="0" applyProtection="0"/>
    <xf numFmtId="169" fontId="16" fillId="25" borderId="1"/>
    <xf numFmtId="0" fontId="16" fillId="25" borderId="1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170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171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3" fontId="16" fillId="0" borderId="1" applyFont="0" applyFill="0" applyBorder="0" applyAlignment="0" applyProtection="0"/>
    <xf numFmtId="3" fontId="16" fillId="0" borderId="1" applyFont="0" applyFill="0" applyBorder="0" applyAlignment="0" applyProtection="0"/>
    <xf numFmtId="3" fontId="16" fillId="0" borderId="1" applyFont="0" applyFill="0" applyBorder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0" borderId="1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5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166" fontId="16" fillId="0" borderId="1" applyFont="0" applyFill="0" applyBorder="0" applyAlignment="0" applyProtection="0"/>
    <xf numFmtId="0" fontId="16" fillId="0" borderId="1" applyFont="0" applyFill="0" applyBorder="0" applyAlignment="0" applyProtection="0"/>
    <xf numFmtId="0" fontId="16" fillId="0" borderId="1" applyFont="0" applyFill="0" applyBorder="0" applyAlignment="0" applyProtection="0"/>
    <xf numFmtId="0" fontId="16" fillId="0" borderId="1" applyFont="0" applyFill="0" applyBorder="0" applyAlignment="0" applyProtection="0"/>
    <xf numFmtId="169" fontId="16" fillId="0" borderId="1" applyFont="0" applyFill="0" applyBorder="0" applyAlignment="0" applyProtection="0"/>
    <xf numFmtId="172" fontId="16" fillId="0" borderId="1" applyFont="0" applyFill="0" applyBorder="0" applyAlignment="0" applyProtection="0"/>
    <xf numFmtId="172" fontId="16" fillId="0" borderId="1" applyFont="0" applyFill="0" applyBorder="0" applyAlignment="0" applyProtection="0"/>
    <xf numFmtId="169" fontId="16" fillId="0" borderId="1"/>
    <xf numFmtId="170" fontId="16" fillId="0" borderId="1" applyFont="0" applyFill="0" applyBorder="0" applyAlignment="0" applyProtection="0"/>
    <xf numFmtId="169" fontId="29" fillId="14" borderId="16" applyNumberFormat="0" applyAlignment="0" applyProtection="0"/>
    <xf numFmtId="170" fontId="16" fillId="0" borderId="1" applyFont="0" applyFill="0" applyBorder="0" applyAlignment="0" applyProtection="0"/>
    <xf numFmtId="170" fontId="16" fillId="0" borderId="1" applyFont="0" applyFill="0" applyBorder="0" applyAlignment="0" applyProtection="0"/>
    <xf numFmtId="169" fontId="29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170" fontId="16" fillId="0" borderId="1" applyFont="0" applyFill="0" applyBorder="0" applyAlignment="0" applyProtection="0"/>
    <xf numFmtId="0" fontId="30" fillId="14" borderId="16" applyNumberFormat="0" applyAlignment="0" applyProtection="0"/>
    <xf numFmtId="43" fontId="16" fillId="0" borderId="1" applyFont="0" applyFill="0" applyBorder="0" applyAlignment="0" applyProtection="0"/>
    <xf numFmtId="170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167" fontId="16" fillId="0" borderId="1" applyFont="0" applyFill="0" applyBorder="0" applyAlignment="0" applyProtection="0"/>
    <xf numFmtId="168" fontId="16" fillId="0" borderId="1" applyFont="0" applyFill="0" applyBorder="0" applyAlignment="0" applyProtection="0"/>
    <xf numFmtId="170" fontId="16" fillId="0" borderId="1" applyFont="0" applyFill="0" applyBorder="0" applyAlignment="0" applyProtection="0"/>
    <xf numFmtId="170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0" fillId="0" borderId="1"/>
    <xf numFmtId="0" fontId="10" fillId="0" borderId="1"/>
    <xf numFmtId="0" fontId="16" fillId="0" borderId="1"/>
    <xf numFmtId="0" fontId="10" fillId="0" borderId="1"/>
    <xf numFmtId="0" fontId="16" fillId="0" borderId="1"/>
    <xf numFmtId="0" fontId="10" fillId="0" borderId="1"/>
    <xf numFmtId="0" fontId="10" fillId="0" borderId="1"/>
    <xf numFmtId="0" fontId="16" fillId="0" borderId="1"/>
    <xf numFmtId="0" fontId="16" fillId="0" borderId="1"/>
    <xf numFmtId="0" fontId="10" fillId="0" borderId="1"/>
    <xf numFmtId="0" fontId="16" fillId="0" borderId="1"/>
    <xf numFmtId="0" fontId="30" fillId="14" borderId="16" applyNumberFormat="0" applyAlignment="0" applyProtection="0"/>
    <xf numFmtId="0" fontId="16" fillId="0" borderId="1"/>
    <xf numFmtId="0" fontId="16" fillId="0" borderId="1"/>
    <xf numFmtId="0" fontId="16" fillId="0" borderId="1"/>
    <xf numFmtId="0" fontId="16" fillId="0" borderId="1"/>
    <xf numFmtId="0" fontId="30" fillId="14" borderId="16" applyNumberFormat="0" applyAlignment="0" applyProtection="0"/>
    <xf numFmtId="0" fontId="16" fillId="0" borderId="1"/>
    <xf numFmtId="0" fontId="30" fillId="14" borderId="16" applyNumberFormat="0" applyAlignment="0" applyProtection="0"/>
    <xf numFmtId="0" fontId="30" fillId="14" borderId="16" applyNumberFormat="0" applyAlignment="0" applyProtection="0"/>
    <xf numFmtId="177" fontId="16" fillId="0" borderId="1"/>
    <xf numFmtId="0" fontId="30" fillId="14" borderId="16" applyNumberFormat="0" applyAlignment="0" applyProtection="0"/>
    <xf numFmtId="169" fontId="16" fillId="0" borderId="1"/>
    <xf numFmtId="169" fontId="16" fillId="0" borderId="1"/>
    <xf numFmtId="0" fontId="30" fillId="14" borderId="16" applyNumberFormat="0" applyAlignment="0" applyProtection="0"/>
    <xf numFmtId="0" fontId="30" fillId="14" borderId="16" applyNumberFormat="0" applyAlignment="0" applyProtection="0"/>
    <xf numFmtId="0" fontId="16" fillId="0" borderId="1"/>
    <xf numFmtId="0" fontId="30" fillId="14" borderId="16" applyNumberFormat="0" applyAlignment="0" applyProtection="0"/>
    <xf numFmtId="0" fontId="16" fillId="0" borderId="1"/>
    <xf numFmtId="169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10" fillId="0" borderId="1"/>
    <xf numFmtId="0" fontId="16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6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29" fillId="14" borderId="16" applyNumberFormat="0" applyAlignment="0" applyProtection="0"/>
    <xf numFmtId="0" fontId="10" fillId="0" borderId="1"/>
    <xf numFmtId="0" fontId="10" fillId="0" borderId="1"/>
    <xf numFmtId="0" fontId="29" fillId="14" borderId="16" applyNumberFormat="0" applyAlignment="0" applyProtection="0"/>
    <xf numFmtId="0" fontId="10" fillId="0" borderId="1"/>
    <xf numFmtId="0" fontId="29" fillId="14" borderId="16" applyNumberFormat="0" applyAlignment="0" applyProtection="0"/>
    <xf numFmtId="0" fontId="10" fillId="0" borderId="1"/>
    <xf numFmtId="0" fontId="16" fillId="0" borderId="1"/>
    <xf numFmtId="0" fontId="16" fillId="0" borderId="1"/>
    <xf numFmtId="0" fontId="10" fillId="0" borderId="1"/>
    <xf numFmtId="0" fontId="16" fillId="0" borderId="1"/>
    <xf numFmtId="0" fontId="16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29" fillId="14" borderId="16" applyNumberFormat="0" applyAlignment="0" applyProtection="0"/>
    <xf numFmtId="0" fontId="10" fillId="0" borderId="1"/>
    <xf numFmtId="0" fontId="10" fillId="0" borderId="1"/>
    <xf numFmtId="0" fontId="29" fillId="14" borderId="16" applyNumberFormat="0" applyAlignment="0" applyProtection="0"/>
    <xf numFmtId="169" fontId="29" fillId="14" borderId="16" applyNumberFormat="0" applyAlignment="0" applyProtection="0"/>
    <xf numFmtId="169" fontId="29" fillId="14" borderId="16" applyNumberFormat="0" applyAlignment="0" applyProtection="0"/>
    <xf numFmtId="169" fontId="16" fillId="0" borderId="1"/>
    <xf numFmtId="0" fontId="16" fillId="0" borderId="1"/>
    <xf numFmtId="0" fontId="16" fillId="0" borderId="1"/>
    <xf numFmtId="169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169" fontId="29" fillId="14" borderId="16" applyNumberFormat="0" applyAlignment="0" applyProtection="0"/>
    <xf numFmtId="0" fontId="16" fillId="0" borderId="1"/>
    <xf numFmtId="169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10" fillId="0" borderId="1"/>
    <xf numFmtId="0" fontId="10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0" fillId="0" borderId="1"/>
    <xf numFmtId="0" fontId="10" fillId="0" borderId="1"/>
    <xf numFmtId="0" fontId="10" fillId="0" borderId="1"/>
    <xf numFmtId="0" fontId="29" fillId="14" borderId="16" applyNumberFormat="0" applyAlignment="0" applyProtection="0"/>
    <xf numFmtId="0" fontId="10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10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0" fillId="0" borderId="1"/>
    <xf numFmtId="0" fontId="16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0" borderId="1"/>
    <xf numFmtId="0" fontId="10" fillId="0" borderId="1"/>
    <xf numFmtId="0" fontId="29" fillId="14" borderId="16" applyNumberFormat="0" applyAlignment="0" applyProtection="0"/>
    <xf numFmtId="0" fontId="10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0" borderId="1"/>
    <xf numFmtId="0" fontId="16" fillId="0" borderId="1"/>
    <xf numFmtId="0" fontId="29" fillId="14" borderId="16" applyNumberFormat="0" applyAlignment="0" applyProtection="0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29" fillId="14" borderId="16" applyNumberFormat="0" applyAlignment="0" applyProtection="0"/>
    <xf numFmtId="0" fontId="29" fillId="14" borderId="16" applyNumberForma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169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9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0" fillId="0" borderId="1" applyFont="0" applyFill="0" applyBorder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9" fontId="10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10" fontId="16" fillId="0" borderId="1" applyFont="0" applyFill="0" applyBorder="0" applyAlignment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9" fontId="10" fillId="0" borderId="1" applyFont="0" applyFill="0" applyBorder="0" applyAlignment="0" applyProtection="0"/>
    <xf numFmtId="0" fontId="60" fillId="14" borderId="18" applyNumberFormat="0" applyAlignment="0" applyProtection="0"/>
    <xf numFmtId="9" fontId="10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9" fontId="16" fillId="0" borderId="1" applyFont="0" applyFill="0" applyBorder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29" fillId="14" borderId="16" applyNumberFormat="0" applyAlignment="0" applyProtection="0"/>
    <xf numFmtId="169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169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169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169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169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169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29" fillId="14" borderId="16" applyNumberFormat="0" applyAlignment="0" applyProtection="0"/>
    <xf numFmtId="0" fontId="21" fillId="9" borderId="17" applyNumberFormat="0" applyFont="0" applyAlignment="0" applyProtection="0"/>
    <xf numFmtId="0" fontId="41" fillId="7" borderId="16" applyNumberFormat="0" applyAlignment="0" applyProtection="0"/>
    <xf numFmtId="0" fontId="71" fillId="0" borderId="1"/>
    <xf numFmtId="43" fontId="16" fillId="0" borderId="1" applyFont="0" applyFill="0" applyBorder="0" applyAlignment="0" applyProtection="0"/>
    <xf numFmtId="0" fontId="10" fillId="0" borderId="1"/>
    <xf numFmtId="43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0" fontId="60" fillId="14" borderId="18" applyNumberFormat="0" applyAlignment="0" applyProtection="0"/>
    <xf numFmtId="0" fontId="29" fillId="14" borderId="16" applyNumberFormat="0" applyAlignment="0" applyProtection="0"/>
    <xf numFmtId="0" fontId="10" fillId="0" borderId="1"/>
    <xf numFmtId="0" fontId="10" fillId="0" borderId="1"/>
    <xf numFmtId="0" fontId="10" fillId="0" borderId="1"/>
    <xf numFmtId="43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30" fillId="14" borderId="16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30" fillId="14" borderId="16" applyNumberFormat="0" applyAlignment="0" applyProtection="0"/>
    <xf numFmtId="169" fontId="29" fillId="14" borderId="16" applyNumberFormat="0" applyAlignment="0" applyProtection="0"/>
    <xf numFmtId="0" fontId="41" fillId="7" borderId="16" applyNumberFormat="0" applyAlignment="0" applyProtection="0"/>
    <xf numFmtId="0" fontId="71" fillId="0" borderId="1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9" fillId="14" borderId="16" applyNumberFormat="0" applyAlignment="0" applyProtection="0"/>
    <xf numFmtId="169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9" fillId="14" borderId="16" applyNumberFormat="0" applyAlignment="0" applyProtection="0"/>
    <xf numFmtId="169" fontId="29" fillId="14" borderId="16" applyNumberForma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169" fontId="41" fillId="7" borderId="16" applyNumberFormat="0" applyAlignment="0" applyProtection="0"/>
    <xf numFmtId="169" fontId="41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16" fillId="9" borderId="17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9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1" fillId="9" borderId="17" applyNumberFormat="0" applyFont="0" applyAlignment="0" applyProtection="0"/>
    <xf numFmtId="169" fontId="29" fillId="14" borderId="16" applyNumberFormat="0" applyAlignment="0" applyProtection="0"/>
    <xf numFmtId="0" fontId="29" fillId="14" borderId="16" applyNumberFormat="0" applyAlignment="0" applyProtection="0"/>
    <xf numFmtId="169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169" fontId="21" fillId="9" borderId="17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16" fillId="9" borderId="17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29" fillId="14" borderId="16" applyNumberFormat="0" applyAlignment="0" applyProtection="0"/>
    <xf numFmtId="0" fontId="10" fillId="0" borderId="1"/>
    <xf numFmtId="43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0" fontId="10" fillId="0" borderId="1"/>
    <xf numFmtId="43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29" fillId="14" borderId="16" applyNumberForma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29" fillId="14" borderId="16" applyNumberFormat="0" applyAlignment="0" applyProtection="0"/>
    <xf numFmtId="169" fontId="29" fillId="14" borderId="16" applyNumberForma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41" fillId="7" borderId="16" applyNumberForma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169" fontId="16" fillId="9" borderId="13" applyNumberFormat="0" applyFont="0" applyAlignment="0" applyProtection="0"/>
    <xf numFmtId="169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16" fillId="9" borderId="13" applyNumberFormat="0" applyFon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3" fontId="16" fillId="0" borderId="1" applyFont="0" applyFill="0" applyBorder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169" fontId="16" fillId="9" borderId="17" applyNumberFormat="0" applyFont="0" applyAlignment="0" applyProtection="0"/>
    <xf numFmtId="169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169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169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29" fillId="14" borderId="16" applyNumberFormat="0" applyAlignment="0" applyProtection="0"/>
    <xf numFmtId="3" fontId="16" fillId="0" borderId="1" applyFont="0" applyFill="0" applyBorder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29" fillId="14" borderId="16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2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60" fillId="14" borderId="18" applyNumberForma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169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41" fillId="7" borderId="16" applyNumberForma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16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0" fontId="21" fillId="9" borderId="17" applyNumberFormat="0" applyFont="0" applyAlignment="0" applyProtection="0"/>
    <xf numFmtId="169" fontId="21" fillId="9" borderId="17" applyNumberFormat="0" applyFont="0" applyAlignment="0" applyProtection="0"/>
    <xf numFmtId="169" fontId="29" fillId="14" borderId="16" applyNumberFormat="0" applyAlignment="0" applyProtection="0"/>
    <xf numFmtId="0" fontId="29" fillId="14" borderId="16" applyNumberFormat="0" applyAlignment="0" applyProtection="0"/>
    <xf numFmtId="169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29" fillId="14" borderId="16" applyNumberFormat="0" applyAlignment="0" applyProtection="0"/>
    <xf numFmtId="0" fontId="29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30" fillId="14" borderId="16" applyNumberFormat="0" applyAlignment="0" applyProtection="0"/>
    <xf numFmtId="0" fontId="41" fillId="7" borderId="16" applyNumberFormat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166" fontId="16" fillId="0" borderId="1" applyFont="0" applyFill="0" applyBorder="0" applyAlignment="0" applyProtection="0"/>
    <xf numFmtId="166" fontId="72" fillId="0" borderId="1" applyFont="0" applyFill="0" applyBorder="0" applyAlignment="0" applyProtection="0"/>
    <xf numFmtId="0" fontId="16" fillId="0" borderId="1">
      <alignment horizontal="left"/>
    </xf>
    <xf numFmtId="0" fontId="16" fillId="0" borderId="1">
      <alignment horizontal="left"/>
    </xf>
    <xf numFmtId="0" fontId="16" fillId="0" borderId="1"/>
    <xf numFmtId="3" fontId="16" fillId="0" borderId="1" applyFont="0" applyFill="0" applyBorder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" fontId="34" fillId="25" borderId="24">
      <alignment horizontal="right" vertical="center"/>
    </xf>
    <xf numFmtId="1" fontId="34" fillId="25" borderId="24">
      <alignment horizontal="right" vertical="center"/>
    </xf>
    <xf numFmtId="169" fontId="34" fillId="26" borderId="24">
      <alignment horizontal="center" vertical="center"/>
    </xf>
    <xf numFmtId="0" fontId="34" fillId="26" borderId="24">
      <alignment horizontal="center" vertical="center"/>
    </xf>
    <xf numFmtId="169" fontId="34" fillId="26" borderId="24">
      <alignment horizontal="center" vertical="center"/>
    </xf>
    <xf numFmtId="1" fontId="34" fillId="25" borderId="24">
      <alignment horizontal="right" vertical="center"/>
    </xf>
    <xf numFmtId="1" fontId="34" fillId="25" borderId="24">
      <alignment horizontal="right" vertical="center"/>
    </xf>
    <xf numFmtId="169" fontId="35" fillId="25" borderId="24">
      <alignment horizontal="left" vertical="center"/>
    </xf>
    <xf numFmtId="0" fontId="35" fillId="25" borderId="24">
      <alignment horizontal="left" vertical="center"/>
    </xf>
    <xf numFmtId="169" fontId="35" fillId="25" borderId="24">
      <alignment horizontal="left" vertical="center"/>
    </xf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3" fontId="16" fillId="0" borderId="1" applyFont="0" applyFill="0" applyBorder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169" fontId="16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169" fontId="40" fillId="0" borderId="26" applyNumberFormat="0" applyFill="0" applyAlignment="0" applyProtection="0"/>
    <xf numFmtId="169" fontId="40" fillId="0" borderId="26" applyNumberFormat="0" applyFill="0" applyAlignment="0" applyProtection="0"/>
    <xf numFmtId="169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0" fontId="40" fillId="0" borderId="26" applyNumberFormat="0" applyFill="0" applyAlignment="0" applyProtection="0"/>
    <xf numFmtId="169" fontId="40" fillId="0" borderId="26" applyNumberFormat="0" applyFill="0" applyAlignment="0" applyProtection="0"/>
    <xf numFmtId="169" fontId="40" fillId="0" borderId="26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43" fontId="16" fillId="0" borderId="1" applyFont="0" applyFill="0" applyBorder="0" applyAlignment="0" applyProtection="0"/>
    <xf numFmtId="0" fontId="9" fillId="0" borderId="1"/>
    <xf numFmtId="43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0" fontId="9" fillId="0" borderId="1"/>
    <xf numFmtId="0" fontId="9" fillId="0" borderId="1"/>
    <xf numFmtId="0" fontId="9" fillId="0" borderId="1"/>
    <xf numFmtId="43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9" fillId="0" borderId="1"/>
    <xf numFmtId="43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0" fontId="9" fillId="0" borderId="1"/>
    <xf numFmtId="43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169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16" fillId="0" borderId="1"/>
    <xf numFmtId="0" fontId="29" fillId="14" borderId="23" applyNumberFormat="0" applyAlignment="0" applyProtection="0"/>
    <xf numFmtId="0" fontId="60" fillId="14" borderId="27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0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2" fillId="7" borderId="23" applyNumberFormat="0" applyAlignment="0" applyProtection="0"/>
    <xf numFmtId="169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30" fillId="14" borderId="23" applyNumberFormat="0" applyAlignment="0" applyProtection="0"/>
    <xf numFmtId="0" fontId="69" fillId="0" borderId="28" applyNumberFormat="0" applyFill="0" applyAlignment="0" applyProtection="0"/>
    <xf numFmtId="0" fontId="29" fillId="14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29" fillId="14" borderId="23" applyNumberFormat="0" applyAlignment="0" applyProtection="0"/>
    <xf numFmtId="0" fontId="9" fillId="0" borderId="1"/>
    <xf numFmtId="0" fontId="9" fillId="0" borderId="1"/>
    <xf numFmtId="0" fontId="29" fillId="14" borderId="23" applyNumberFormat="0" applyAlignment="0" applyProtection="0"/>
    <xf numFmtId="0" fontId="9" fillId="0" borderId="1"/>
    <xf numFmtId="0" fontId="29" fillId="14" borderId="23" applyNumberFormat="0" applyAlignment="0" applyProtection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29" fillId="14" borderId="23" applyNumberFormat="0" applyAlignment="0" applyProtection="0"/>
    <xf numFmtId="0" fontId="9" fillId="0" borderId="1"/>
    <xf numFmtId="0" fontId="9" fillId="0" borderId="1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29" fillId="14" borderId="23" applyNumberFormat="0" applyAlignment="0" applyProtection="0"/>
    <xf numFmtId="0" fontId="9" fillId="0" borderId="1"/>
    <xf numFmtId="0" fontId="29" fillId="14" borderId="23" applyNumberFormat="0" applyAlignment="0" applyProtection="0"/>
    <xf numFmtId="0" fontId="29" fillId="14" borderId="23" applyNumberFormat="0" applyAlignment="0" applyProtection="0"/>
    <xf numFmtId="0" fontId="9" fillId="0" borderId="1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9" fillId="0" borderId="1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9" fillId="0" borderId="1"/>
    <xf numFmtId="0" fontId="29" fillId="14" borderId="23" applyNumberFormat="0" applyAlignment="0" applyProtection="0"/>
    <xf numFmtId="0" fontId="9" fillId="0" borderId="1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29" fillId="14" borderId="23" applyNumberFormat="0" applyAlignment="0" applyProtection="0"/>
    <xf numFmtId="0" fontId="29" fillId="14" borderId="23" applyNumberForma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9" fontId="9" fillId="0" borderId="1" applyFont="0" applyFill="0" applyBorder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9" fontId="9" fillId="0" borderId="1" applyFont="0" applyFill="0" applyBorder="0" applyAlignment="0" applyProtection="0"/>
    <xf numFmtId="0" fontId="60" fillId="14" borderId="27" applyNumberFormat="0" applyAlignment="0" applyProtection="0"/>
    <xf numFmtId="9" fontId="9" fillId="0" borderId="1" applyFont="0" applyFill="0" applyBorder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29" fillId="14" borderId="23" applyNumberForma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0" fontId="16" fillId="0" borderId="1"/>
    <xf numFmtId="0" fontId="9" fillId="0" borderId="1"/>
    <xf numFmtId="43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0" fontId="60" fillId="14" borderId="27" applyNumberFormat="0" applyAlignment="0" applyProtection="0"/>
    <xf numFmtId="0" fontId="29" fillId="14" borderId="23" applyNumberFormat="0" applyAlignment="0" applyProtection="0"/>
    <xf numFmtId="0" fontId="9" fillId="0" borderId="1"/>
    <xf numFmtId="0" fontId="9" fillId="0" borderId="1"/>
    <xf numFmtId="0" fontId="9" fillId="0" borderId="1"/>
    <xf numFmtId="43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30" fillId="14" borderId="23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30" fillId="14" borderId="23" applyNumberFormat="0" applyAlignment="0" applyProtection="0"/>
    <xf numFmtId="169" fontId="29" fillId="14" borderId="23" applyNumberFormat="0" applyAlignment="0" applyProtection="0"/>
    <xf numFmtId="0" fontId="41" fillId="7" borderId="23" applyNumberFormat="0" applyAlignment="0" applyProtection="0"/>
    <xf numFmtId="0" fontId="16" fillId="0" borderId="1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43" fontId="9" fillId="0" borderId="1" applyFont="0" applyFill="0" applyBorder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169" fontId="41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16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1" fillId="9" borderId="25" applyNumberFormat="0" applyFon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169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21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16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29" fillId="14" borderId="23" applyNumberFormat="0" applyAlignment="0" applyProtection="0"/>
    <xf numFmtId="0" fontId="9" fillId="0" borderId="1"/>
    <xf numFmtId="43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0" fontId="9" fillId="0" borderId="1"/>
    <xf numFmtId="43" fontId="9" fillId="0" borderId="1" applyFont="0" applyFill="0" applyBorder="0" applyAlignment="0" applyProtection="0"/>
    <xf numFmtId="9" fontId="9" fillId="0" borderId="1" applyFont="0" applyFill="0" applyBorder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29" fillId="14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29" fillId="14" borderId="23" applyNumberFormat="0" applyAlignment="0" applyProtection="0"/>
    <xf numFmtId="169" fontId="29" fillId="14" borderId="23" applyNumberForma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169" fontId="16" fillId="9" borderId="25" applyNumberFormat="0" applyFont="0" applyAlignment="0" applyProtection="0"/>
    <xf numFmtId="169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169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169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29" fillId="14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29" fillId="14" borderId="23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2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60" fillId="14" borderId="27" applyNumberForma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2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169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41" fillId="7" borderId="23" applyNumberForma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16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0" fontId="21" fillId="9" borderId="25" applyNumberFormat="0" applyFont="0" applyAlignment="0" applyProtection="0"/>
    <xf numFmtId="169" fontId="21" fillId="9" borderId="25" applyNumberFormat="0" applyFon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169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29" fillId="14" borderId="23" applyNumberFormat="0" applyAlignment="0" applyProtection="0"/>
    <xf numFmtId="0" fontId="29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30" fillId="14" borderId="23" applyNumberFormat="0" applyAlignment="0" applyProtection="0"/>
    <xf numFmtId="0" fontId="41" fillId="7" borderId="23" applyNumberFormat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169" fontId="16" fillId="0" borderId="1"/>
    <xf numFmtId="43" fontId="16" fillId="0" borderId="1" applyFont="0" applyFill="0" applyBorder="0" applyAlignment="0" applyProtection="0"/>
    <xf numFmtId="3" fontId="16" fillId="0" borderId="1" applyFont="0" applyFill="0" applyBorder="0" applyAlignment="0" applyProtection="0"/>
    <xf numFmtId="169" fontId="16" fillId="0" borderId="1"/>
    <xf numFmtId="3" fontId="16" fillId="0" borderId="1" applyFont="0" applyFill="0" applyBorder="0" applyAlignment="0" applyProtection="0"/>
    <xf numFmtId="169" fontId="16" fillId="0" borderId="1"/>
    <xf numFmtId="43" fontId="16" fillId="0" borderId="1" applyFont="0" applyFill="0" applyBorder="0" applyAlignment="0" applyProtection="0"/>
    <xf numFmtId="43" fontId="16" fillId="0" borderId="1" applyFont="0" applyFill="0" applyBorder="0" applyAlignment="0" applyProtection="0"/>
    <xf numFmtId="0" fontId="16" fillId="0" borderId="1"/>
    <xf numFmtId="166" fontId="16" fillId="0" borderId="1" applyFont="0" applyFill="0" applyBorder="0" applyAlignment="0" applyProtection="0"/>
    <xf numFmtId="0" fontId="8" fillId="0" borderId="1"/>
    <xf numFmtId="43" fontId="16" fillId="0" borderId="1" applyFont="0" applyFill="0" applyBorder="0" applyAlignment="0" applyProtection="0"/>
    <xf numFmtId="164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43" fontId="7" fillId="0" borderId="1" applyFont="0" applyFill="0" applyBorder="0" applyAlignment="0" applyProtection="0"/>
    <xf numFmtId="0" fontId="7" fillId="0" borderId="1"/>
    <xf numFmtId="43" fontId="7" fillId="0" borderId="1" applyFont="0" applyFill="0" applyBorder="0" applyAlignment="0" applyProtection="0"/>
    <xf numFmtId="43" fontId="7" fillId="0" borderId="1" applyFont="0" applyFill="0" applyBorder="0" applyAlignment="0" applyProtection="0"/>
    <xf numFmtId="43" fontId="7" fillId="0" borderId="1" applyFont="0" applyFill="0" applyBorder="0" applyAlignment="0" applyProtection="0"/>
    <xf numFmtId="9" fontId="7" fillId="0" borderId="1" applyFont="0" applyFill="0" applyBorder="0" applyAlignment="0" applyProtection="0"/>
    <xf numFmtId="0" fontId="6" fillId="0" borderId="1"/>
    <xf numFmtId="0" fontId="6" fillId="0" borderId="1"/>
    <xf numFmtId="0" fontId="4" fillId="0" borderId="1"/>
    <xf numFmtId="164" fontId="4" fillId="0" borderId="1" applyFont="0" applyFill="0" applyBorder="0" applyAlignment="0" applyProtection="0"/>
    <xf numFmtId="9" fontId="4" fillId="0" borderId="1" applyFont="0" applyFill="0" applyBorder="0" applyAlignment="0" applyProtection="0"/>
  </cellStyleXfs>
  <cellXfs count="370">
    <xf numFmtId="0" fontId="0" fillId="0" borderId="0" xfId="0"/>
    <xf numFmtId="164" fontId="7" fillId="0" borderId="0" xfId="22308" applyFont="1"/>
    <xf numFmtId="178" fontId="7" fillId="0" borderId="0" xfId="22308" applyNumberFormat="1" applyFont="1"/>
    <xf numFmtId="0" fontId="19" fillId="0" borderId="1" xfId="2580"/>
    <xf numFmtId="0" fontId="78" fillId="30" borderId="1" xfId="2580" applyFont="1" applyFill="1" applyAlignment="1">
      <alignment vertical="center"/>
    </xf>
    <xf numFmtId="0" fontId="78" fillId="30" borderId="1" xfId="2580" applyFont="1" applyFill="1" applyAlignment="1">
      <alignment horizontal="center" vertical="center"/>
    </xf>
    <xf numFmtId="0" fontId="19" fillId="30" borderId="1" xfId="2580" applyFill="1"/>
    <xf numFmtId="164" fontId="7" fillId="30" borderId="0" xfId="22308" applyFont="1" applyFill="1"/>
    <xf numFmtId="164" fontId="7" fillId="30" borderId="0" xfId="22308" applyFont="1" applyFill="1" applyAlignment="1">
      <alignment horizontal="center" vertical="center"/>
    </xf>
    <xf numFmtId="0" fontId="79" fillId="0" borderId="0" xfId="0" applyFont="1"/>
    <xf numFmtId="10" fontId="79" fillId="0" borderId="0" xfId="22309" applyNumberFormat="1" applyFont="1"/>
    <xf numFmtId="178" fontId="76" fillId="0" borderId="0" xfId="22308" applyNumberFormat="1" applyFont="1"/>
    <xf numFmtId="0" fontId="19" fillId="0" borderId="1" xfId="2580" applyAlignment="1">
      <alignment vertical="center"/>
    </xf>
    <xf numFmtId="0" fontId="19" fillId="0" borderId="1" xfId="2580" applyAlignment="1">
      <alignment horizontal="center" vertical="center"/>
    </xf>
    <xf numFmtId="164" fontId="7" fillId="0" borderId="0" xfId="22308" applyFont="1" applyAlignment="1">
      <alignment horizontal="center" vertical="center"/>
    </xf>
    <xf numFmtId="178" fontId="80" fillId="0" borderId="1" xfId="22310" applyNumberFormat="1" applyFont="1" applyAlignment="1">
      <alignment vertical="center"/>
    </xf>
    <xf numFmtId="0" fontId="76" fillId="0" borderId="1" xfId="2580" applyFont="1" applyAlignment="1">
      <alignment horizontal="center" vertical="center"/>
    </xf>
    <xf numFmtId="0" fontId="76" fillId="0" borderId="30" xfId="2580" applyFont="1" applyBorder="1" applyAlignment="1">
      <alignment horizontal="center" vertical="center"/>
    </xf>
    <xf numFmtId="0" fontId="76" fillId="0" borderId="30" xfId="2580" applyFont="1" applyBorder="1" applyAlignment="1">
      <alignment horizontal="center" vertical="center" wrapText="1"/>
    </xf>
    <xf numFmtId="164" fontId="76" fillId="0" borderId="30" xfId="22308" applyFont="1" applyBorder="1" applyAlignment="1">
      <alignment horizontal="center" vertical="center" wrapText="1"/>
    </xf>
    <xf numFmtId="178" fontId="76" fillId="0" borderId="30" xfId="22310" applyNumberFormat="1" applyFont="1" applyBorder="1" applyAlignment="1">
      <alignment horizontal="center" vertical="center"/>
    </xf>
    <xf numFmtId="0" fontId="76" fillId="31" borderId="30" xfId="2580" applyFont="1" applyFill="1" applyBorder="1" applyAlignment="1">
      <alignment horizontal="center" vertical="center" wrapText="1"/>
    </xf>
    <xf numFmtId="0" fontId="76" fillId="31" borderId="1" xfId="2580" applyFont="1" applyFill="1" applyAlignment="1">
      <alignment horizontal="center" vertical="center" wrapText="1"/>
    </xf>
    <xf numFmtId="0" fontId="19" fillId="0" borderId="30" xfId="2580" applyBorder="1"/>
    <xf numFmtId="0" fontId="81" fillId="0" borderId="30" xfId="2580" applyFont="1" applyBorder="1" applyAlignment="1">
      <alignment vertical="center"/>
    </xf>
    <xf numFmtId="0" fontId="81" fillId="0" borderId="30" xfId="2580" applyFont="1" applyBorder="1" applyAlignment="1">
      <alignment horizontal="center" vertical="center"/>
    </xf>
    <xf numFmtId="178" fontId="80" fillId="0" borderId="30" xfId="22310" applyNumberFormat="1" applyFont="1" applyBorder="1" applyAlignment="1">
      <alignment vertical="center"/>
    </xf>
    <xf numFmtId="164" fontId="80" fillId="0" borderId="30" xfId="22308" applyFont="1" applyBorder="1" applyAlignment="1">
      <alignment vertical="center"/>
    </xf>
    <xf numFmtId="164" fontId="80" fillId="0" borderId="30" xfId="22308" applyFont="1" applyBorder="1" applyAlignment="1">
      <alignment horizontal="center" vertical="center"/>
    </xf>
    <xf numFmtId="178" fontId="19" fillId="31" borderId="30" xfId="2580" applyNumberFormat="1" applyFill="1" applyBorder="1" applyAlignment="1">
      <alignment vertical="center"/>
    </xf>
    <xf numFmtId="0" fontId="19" fillId="0" borderId="30" xfId="2580" applyBorder="1" applyAlignment="1">
      <alignment horizontal="left" vertical="center" indent="2"/>
    </xf>
    <xf numFmtId="0" fontId="19" fillId="0" borderId="30" xfId="2580" applyBorder="1" applyAlignment="1">
      <alignment horizontal="center" vertical="center"/>
    </xf>
    <xf numFmtId="178" fontId="80" fillId="0" borderId="30" xfId="22308" applyNumberFormat="1" applyFont="1" applyBorder="1" applyAlignment="1">
      <alignment vertical="center"/>
    </xf>
    <xf numFmtId="178" fontId="80" fillId="0" borderId="30" xfId="22308" applyNumberFormat="1" applyFont="1" applyBorder="1" applyAlignment="1">
      <alignment horizontal="center" vertical="center"/>
    </xf>
    <xf numFmtId="0" fontId="82" fillId="0" borderId="30" xfId="2580" applyFont="1" applyBorder="1" applyAlignment="1">
      <alignment vertical="center"/>
    </xf>
    <xf numFmtId="0" fontId="82" fillId="0" borderId="30" xfId="2580" applyFont="1" applyBorder="1" applyAlignment="1">
      <alignment horizontal="center" vertical="center"/>
    </xf>
    <xf numFmtId="0" fontId="19" fillId="0" borderId="30" xfId="2580" applyBorder="1" applyAlignment="1">
      <alignment vertical="center"/>
    </xf>
    <xf numFmtId="0" fontId="7" fillId="0" borderId="30" xfId="2580" applyFont="1" applyBorder="1" applyAlignment="1">
      <alignment horizontal="left" vertical="center" indent="2"/>
    </xf>
    <xf numFmtId="0" fontId="7" fillId="0" borderId="30" xfId="2580" applyFont="1" applyBorder="1" applyAlignment="1">
      <alignment horizontal="center" vertical="center"/>
    </xf>
    <xf numFmtId="0" fontId="76" fillId="31" borderId="30" xfId="2580" applyFont="1" applyFill="1" applyBorder="1" applyAlignment="1">
      <alignment vertical="center"/>
    </xf>
    <xf numFmtId="0" fontId="76" fillId="31" borderId="30" xfId="2580" applyFont="1" applyFill="1" applyBorder="1" applyAlignment="1">
      <alignment horizontal="center" vertical="center"/>
    </xf>
    <xf numFmtId="0" fontId="19" fillId="32" borderId="30" xfId="2580" applyFill="1" applyBorder="1" applyAlignment="1">
      <alignment vertical="center"/>
    </xf>
    <xf numFmtId="164" fontId="80" fillId="32" borderId="30" xfId="22308" applyFont="1" applyFill="1" applyBorder="1" applyAlignment="1">
      <alignment vertical="center"/>
    </xf>
    <xf numFmtId="164" fontId="80" fillId="32" borderId="30" xfId="22308" applyFont="1" applyFill="1" applyBorder="1" applyAlignment="1">
      <alignment horizontal="center" vertical="center"/>
    </xf>
    <xf numFmtId="178" fontId="76" fillId="32" borderId="30" xfId="22310" applyNumberFormat="1" applyFont="1" applyFill="1" applyBorder="1" applyAlignment="1">
      <alignment vertical="center"/>
    </xf>
    <xf numFmtId="178" fontId="76" fillId="31" borderId="30" xfId="2580" applyNumberFormat="1" applyFont="1" applyFill="1" applyBorder="1" applyAlignment="1">
      <alignment vertical="center"/>
    </xf>
    <xf numFmtId="0" fontId="19" fillId="0" borderId="1" xfId="2580" applyAlignment="1">
      <alignment horizontal="center"/>
    </xf>
    <xf numFmtId="164" fontId="7" fillId="28" borderId="0" xfId="22308" applyFont="1" applyFill="1"/>
    <xf numFmtId="164" fontId="7" fillId="28" borderId="0" xfId="22308" applyFont="1" applyFill="1" applyAlignment="1">
      <alignment horizontal="center" vertical="center"/>
    </xf>
    <xf numFmtId="0" fontId="19" fillId="28" borderId="1" xfId="2580" applyFill="1"/>
    <xf numFmtId="4" fontId="19" fillId="0" borderId="1" xfId="2580" applyNumberFormat="1"/>
    <xf numFmtId="3" fontId="19" fillId="0" borderId="1" xfId="2580" applyNumberFormat="1"/>
    <xf numFmtId="178" fontId="7" fillId="0" borderId="0" xfId="22308" applyNumberFormat="1" applyFont="1" applyAlignment="1">
      <alignment horizontal="center" vertical="center"/>
    </xf>
    <xf numFmtId="164" fontId="80" fillId="0" borderId="0" xfId="22308" applyFont="1" applyAlignment="1">
      <alignment vertical="center"/>
    </xf>
    <xf numFmtId="0" fontId="7" fillId="0" borderId="1" xfId="2580" applyFont="1"/>
    <xf numFmtId="0" fontId="7" fillId="0" borderId="30" xfId="2580" applyFont="1" applyBorder="1" applyAlignment="1">
      <alignment horizontal="center" vertical="center" wrapText="1"/>
    </xf>
    <xf numFmtId="178" fontId="80" fillId="0" borderId="30" xfId="22310" applyNumberFormat="1" applyFont="1" applyFill="1" applyBorder="1" applyAlignment="1">
      <alignment vertical="center"/>
    </xf>
    <xf numFmtId="179" fontId="80" fillId="0" borderId="30" xfId="22308" applyNumberFormat="1" applyFont="1" applyFill="1" applyBorder="1" applyAlignment="1">
      <alignment vertical="center"/>
    </xf>
    <xf numFmtId="178" fontId="80" fillId="0" borderId="30" xfId="22308" applyNumberFormat="1" applyFont="1" applyFill="1" applyBorder="1" applyAlignment="1">
      <alignment horizontal="center" vertical="center"/>
    </xf>
    <xf numFmtId="178" fontId="84" fillId="0" borderId="30" xfId="22308" applyNumberFormat="1" applyFont="1" applyFill="1" applyBorder="1" applyAlignment="1">
      <alignment horizontal="right" vertical="center" wrapText="1"/>
    </xf>
    <xf numFmtId="178" fontId="19" fillId="0" borderId="30" xfId="2580" applyNumberFormat="1" applyBorder="1" applyAlignment="1">
      <alignment vertical="center"/>
    </xf>
    <xf numFmtId="0" fontId="85" fillId="0" borderId="30" xfId="2522" applyFont="1" applyBorder="1" applyAlignment="1">
      <alignment vertical="center" wrapText="1"/>
    </xf>
    <xf numFmtId="178" fontId="7" fillId="0" borderId="30" xfId="2580" applyNumberFormat="1" applyFont="1" applyBorder="1" applyAlignment="1">
      <alignment horizontal="center" vertical="center" wrapText="1"/>
    </xf>
    <xf numFmtId="178" fontId="80" fillId="0" borderId="30" xfId="22309" applyNumberFormat="1" applyFont="1" applyFill="1" applyBorder="1" applyAlignment="1">
      <alignment horizontal="center" vertical="center"/>
    </xf>
    <xf numFmtId="0" fontId="76" fillId="31" borderId="37" xfId="2580" applyFont="1" applyFill="1" applyBorder="1" applyAlignment="1">
      <alignment horizontal="center" vertical="center"/>
    </xf>
    <xf numFmtId="0" fontId="19" fillId="31" borderId="37" xfId="2580" applyFill="1" applyBorder="1" applyAlignment="1">
      <alignment vertical="center"/>
    </xf>
    <xf numFmtId="164" fontId="80" fillId="31" borderId="38" xfId="22308" applyFont="1" applyFill="1" applyBorder="1" applyAlignment="1">
      <alignment vertical="center"/>
    </xf>
    <xf numFmtId="164" fontId="80" fillId="31" borderId="38" xfId="22308" applyFont="1" applyFill="1" applyBorder="1" applyAlignment="1">
      <alignment horizontal="center" vertical="center"/>
    </xf>
    <xf numFmtId="178" fontId="7" fillId="28" borderId="0" xfId="22308" applyNumberFormat="1" applyFont="1" applyFill="1"/>
    <xf numFmtId="0" fontId="85" fillId="0" borderId="1" xfId="2580" applyFont="1"/>
    <xf numFmtId="0" fontId="19" fillId="28" borderId="1" xfId="2580" applyFill="1" applyAlignment="1">
      <alignment horizontal="center"/>
    </xf>
    <xf numFmtId="0" fontId="88" fillId="28" borderId="1" xfId="2591" applyFont="1" applyFill="1" applyAlignment="1">
      <alignment vertical="center"/>
    </xf>
    <xf numFmtId="0" fontId="13" fillId="0" borderId="1" xfId="2522" applyAlignment="1">
      <alignment horizontal="center" vertical="center"/>
    </xf>
    <xf numFmtId="0" fontId="13" fillId="0" borderId="1" xfId="2522"/>
    <xf numFmtId="0" fontId="76" fillId="0" borderId="1" xfId="2522" applyFont="1"/>
    <xf numFmtId="0" fontId="13" fillId="28" borderId="1" xfId="2522" applyFill="1"/>
    <xf numFmtId="178" fontId="76" fillId="0" borderId="30" xfId="22308" applyNumberFormat="1" applyFont="1" applyBorder="1"/>
    <xf numFmtId="0" fontId="7" fillId="0" borderId="1" xfId="2522" applyFont="1"/>
    <xf numFmtId="0" fontId="82" fillId="0" borderId="1" xfId="2522" applyFont="1"/>
    <xf numFmtId="178" fontId="90" fillId="28" borderId="1" xfId="22308" applyNumberFormat="1" applyFont="1" applyFill="1" applyBorder="1"/>
    <xf numFmtId="0" fontId="90" fillId="28" borderId="1" xfId="2522" applyFont="1" applyFill="1"/>
    <xf numFmtId="0" fontId="94" fillId="28" borderId="30" xfId="2591" applyFont="1" applyFill="1" applyBorder="1" applyAlignment="1">
      <alignment vertical="center"/>
    </xf>
    <xf numFmtId="0" fontId="94" fillId="0" borderId="30" xfId="2591" applyFont="1" applyBorder="1" applyAlignment="1">
      <alignment vertical="center"/>
    </xf>
    <xf numFmtId="0" fontId="90" fillId="0" borderId="30" xfId="2522" applyFont="1" applyBorder="1"/>
    <xf numFmtId="0" fontId="90" fillId="0" borderId="1" xfId="2522" applyFont="1"/>
    <xf numFmtId="178" fontId="90" fillId="28" borderId="30" xfId="22308" applyNumberFormat="1" applyFont="1" applyFill="1" applyBorder="1"/>
    <xf numFmtId="0" fontId="95" fillId="0" borderId="30" xfId="2522" applyFont="1" applyBorder="1" applyAlignment="1">
      <alignment wrapText="1"/>
    </xf>
    <xf numFmtId="0" fontId="91" fillId="0" borderId="30" xfId="0" applyFont="1" applyBorder="1"/>
    <xf numFmtId="0" fontId="92" fillId="28" borderId="1" xfId="2522" applyFont="1" applyFill="1"/>
    <xf numFmtId="0" fontId="92" fillId="29" borderId="1" xfId="2522" applyFont="1" applyFill="1"/>
    <xf numFmtId="0" fontId="93" fillId="0" borderId="1" xfId="2522" applyFont="1"/>
    <xf numFmtId="0" fontId="93" fillId="0" borderId="1" xfId="2522" applyFont="1" applyAlignment="1">
      <alignment wrapText="1"/>
    </xf>
    <xf numFmtId="0" fontId="90" fillId="28" borderId="21" xfId="2522" applyFont="1" applyFill="1" applyBorder="1" applyAlignment="1">
      <alignment vertical="center" wrapText="1"/>
    </xf>
    <xf numFmtId="0" fontId="92" fillId="36" borderId="39" xfId="2522" applyFont="1" applyFill="1" applyBorder="1" applyAlignment="1">
      <alignment horizontal="left" vertical="center"/>
    </xf>
    <xf numFmtId="0" fontId="92" fillId="36" borderId="40" xfId="2522" applyFont="1" applyFill="1" applyBorder="1" applyAlignment="1">
      <alignment vertical="center"/>
    </xf>
    <xf numFmtId="0" fontId="96" fillId="28" borderId="1" xfId="2591" applyFont="1" applyFill="1" applyAlignment="1">
      <alignment vertical="center"/>
    </xf>
    <xf numFmtId="0" fontId="76" fillId="36" borderId="41" xfId="2522" applyFont="1" applyFill="1" applyBorder="1" applyAlignment="1">
      <alignment horizontal="left" vertical="center"/>
    </xf>
    <xf numFmtId="0" fontId="7" fillId="28" borderId="1" xfId="2522" applyFont="1" applyFill="1"/>
    <xf numFmtId="0" fontId="83" fillId="35" borderId="30" xfId="2522" applyFont="1" applyFill="1" applyBorder="1" applyAlignment="1">
      <alignment horizontal="center" vertical="center" wrapText="1"/>
    </xf>
    <xf numFmtId="178" fontId="87" fillId="0" borderId="30" xfId="22310" applyNumberFormat="1" applyFont="1" applyFill="1" applyBorder="1" applyAlignment="1">
      <alignment vertical="center"/>
    </xf>
    <xf numFmtId="178" fontId="98" fillId="0" borderId="30" xfId="22310" applyNumberFormat="1" applyFont="1" applyFill="1" applyBorder="1" applyAlignment="1">
      <alignment vertical="center" wrapText="1"/>
    </xf>
    <xf numFmtId="178" fontId="87" fillId="0" borderId="30" xfId="22308" applyNumberFormat="1" applyFont="1" applyFill="1" applyBorder="1" applyAlignment="1">
      <alignment vertical="center"/>
    </xf>
    <xf numFmtId="0" fontId="76" fillId="36" borderId="42" xfId="2522" applyFont="1" applyFill="1" applyBorder="1" applyAlignment="1">
      <alignment vertical="center"/>
    </xf>
    <xf numFmtId="0" fontId="76" fillId="36" borderId="44" xfId="2522" applyFont="1" applyFill="1" applyBorder="1" applyAlignment="1">
      <alignment vertical="center"/>
    </xf>
    <xf numFmtId="178" fontId="76" fillId="36" borderId="44" xfId="22308" applyNumberFormat="1" applyFont="1" applyFill="1" applyBorder="1" applyAlignment="1">
      <alignment vertical="center"/>
    </xf>
    <xf numFmtId="0" fontId="80" fillId="0" borderId="0" xfId="0" applyFont="1"/>
    <xf numFmtId="167" fontId="80" fillId="0" borderId="0" xfId="0" applyNumberFormat="1" applyFont="1"/>
    <xf numFmtId="0" fontId="100" fillId="0" borderId="0" xfId="0" applyFont="1"/>
    <xf numFmtId="0" fontId="92" fillId="36" borderId="43" xfId="2522" applyFont="1" applyFill="1" applyBorder="1" applyAlignment="1">
      <alignment horizontal="left" vertical="center"/>
    </xf>
    <xf numFmtId="0" fontId="102" fillId="28" borderId="21" xfId="2522" applyFont="1" applyFill="1" applyBorder="1" applyAlignment="1">
      <alignment vertical="center" wrapText="1"/>
    </xf>
    <xf numFmtId="0" fontId="101" fillId="0" borderId="20" xfId="2522" applyFont="1" applyBorder="1" applyAlignment="1">
      <alignment vertical="center"/>
    </xf>
    <xf numFmtId="0" fontId="102" fillId="0" borderId="20" xfId="2522" applyFont="1" applyBorder="1" applyAlignment="1">
      <alignment vertical="center"/>
    </xf>
    <xf numFmtId="178" fontId="102" fillId="0" borderId="20" xfId="22310" applyNumberFormat="1" applyFont="1" applyFill="1" applyBorder="1" applyAlignment="1">
      <alignment horizontal="right" vertical="center" wrapText="1"/>
    </xf>
    <xf numFmtId="178" fontId="103" fillId="37" borderId="29" xfId="22310" applyNumberFormat="1" applyFont="1" applyFill="1" applyBorder="1" applyAlignment="1">
      <alignment vertical="center"/>
    </xf>
    <xf numFmtId="167" fontId="80" fillId="0" borderId="0" xfId="22308" applyNumberFormat="1" applyFont="1"/>
    <xf numFmtId="0" fontId="0" fillId="0" borderId="1" xfId="0" applyBorder="1"/>
    <xf numFmtId="9" fontId="80" fillId="0" borderId="0" xfId="0" applyNumberFormat="1" applyFont="1"/>
    <xf numFmtId="0" fontId="0" fillId="0" borderId="0" xfId="0" applyAlignment="1">
      <alignment wrapText="1"/>
    </xf>
    <xf numFmtId="167" fontId="0" fillId="0" borderId="0" xfId="22308" applyNumberFormat="1" applyFont="1"/>
    <xf numFmtId="0" fontId="75" fillId="39" borderId="30" xfId="22317" applyFont="1" applyFill="1" applyBorder="1" applyAlignment="1">
      <alignment vertical="center" wrapText="1"/>
    </xf>
    <xf numFmtId="0" fontId="83" fillId="33" borderId="22" xfId="0" applyFont="1" applyFill="1" applyBorder="1" applyAlignment="1">
      <alignment horizontal="center" vertical="center" wrapText="1"/>
    </xf>
    <xf numFmtId="167" fontId="75" fillId="39" borderId="30" xfId="22308" applyNumberFormat="1" applyFont="1" applyFill="1" applyBorder="1" applyAlignment="1">
      <alignment vertical="center" wrapText="1"/>
    </xf>
    <xf numFmtId="167" fontId="0" fillId="0" borderId="0" xfId="22308" applyNumberFormat="1" applyFont="1" applyAlignment="1">
      <alignment wrapText="1"/>
    </xf>
    <xf numFmtId="43" fontId="0" fillId="0" borderId="0" xfId="0" applyNumberFormat="1"/>
    <xf numFmtId="167" fontId="0" fillId="0" borderId="0" xfId="0" applyNumberFormat="1"/>
    <xf numFmtId="178" fontId="76" fillId="35" borderId="30" xfId="22308" applyNumberFormat="1" applyFont="1" applyFill="1" applyBorder="1" applyAlignment="1">
      <alignment vertical="center"/>
    </xf>
    <xf numFmtId="0" fontId="86" fillId="0" borderId="30" xfId="2522" applyFont="1" applyBorder="1" applyAlignment="1">
      <alignment vertical="center" wrapText="1"/>
    </xf>
    <xf numFmtId="178" fontId="7" fillId="0" borderId="0" xfId="22308" applyNumberFormat="1" applyFont="1" applyFill="1"/>
    <xf numFmtId="0" fontId="13" fillId="0" borderId="30" xfId="2522" applyBorder="1"/>
    <xf numFmtId="0" fontId="97" fillId="0" borderId="30" xfId="2522" applyFont="1" applyBorder="1" applyAlignment="1">
      <alignment horizontal="left" vertical="center" wrapText="1" indent="2"/>
    </xf>
    <xf numFmtId="0" fontId="97" fillId="0" borderId="30" xfId="2522" applyFont="1" applyBorder="1" applyAlignment="1">
      <alignment horizontal="center" vertical="center"/>
    </xf>
    <xf numFmtId="0" fontId="97" fillId="0" borderId="30" xfId="2522" applyFont="1" applyBorder="1" applyAlignment="1">
      <alignment horizontal="left" vertical="center" wrapText="1"/>
    </xf>
    <xf numFmtId="178" fontId="97" fillId="0" borderId="30" xfId="22308" applyNumberFormat="1" applyFont="1" applyFill="1" applyBorder="1" applyAlignment="1">
      <alignment vertical="center"/>
    </xf>
    <xf numFmtId="0" fontId="83" fillId="0" borderId="30" xfId="2522" applyFont="1" applyBorder="1" applyAlignment="1">
      <alignment vertical="center" wrapText="1"/>
    </xf>
    <xf numFmtId="178" fontId="0" fillId="0" borderId="30" xfId="22308" applyNumberFormat="1" applyFont="1" applyFill="1" applyBorder="1"/>
    <xf numFmtId="178" fontId="83" fillId="0" borderId="30" xfId="22308" applyNumberFormat="1" applyFont="1" applyFill="1" applyBorder="1" applyAlignment="1">
      <alignment vertical="center"/>
    </xf>
    <xf numFmtId="0" fontId="7" fillId="0" borderId="1" xfId="2522" applyFont="1" applyAlignment="1">
      <alignment wrapText="1"/>
    </xf>
    <xf numFmtId="167" fontId="89" fillId="0" borderId="0" xfId="22308" applyNumberFormat="1" applyFont="1" applyFill="1"/>
    <xf numFmtId="167" fontId="0" fillId="0" borderId="1" xfId="22308" applyNumberFormat="1" applyFont="1" applyBorder="1"/>
    <xf numFmtId="178" fontId="19" fillId="0" borderId="30" xfId="2580" applyNumberFormat="1" applyBorder="1"/>
    <xf numFmtId="167" fontId="19" fillId="28" borderId="1" xfId="22308" applyNumberFormat="1" applyFont="1" applyFill="1" applyBorder="1"/>
    <xf numFmtId="167" fontId="107" fillId="0" borderId="30" xfId="22308" applyNumberFormat="1" applyFont="1" applyBorder="1" applyAlignment="1">
      <alignment vertical="center" wrapText="1"/>
    </xf>
    <xf numFmtId="167" fontId="90" fillId="28" borderId="30" xfId="22308" applyNumberFormat="1" applyFont="1" applyFill="1" applyBorder="1"/>
    <xf numFmtId="167" fontId="13" fillId="0" borderId="30" xfId="22308" applyNumberFormat="1" applyFont="1" applyBorder="1"/>
    <xf numFmtId="0" fontId="90" fillId="28" borderId="30" xfId="2522" applyFont="1" applyFill="1" applyBorder="1" applyAlignment="1">
      <alignment vertical="center" wrapText="1"/>
    </xf>
    <xf numFmtId="0" fontId="92" fillId="28" borderId="30" xfId="2522" applyFont="1" applyFill="1" applyBorder="1" applyAlignment="1">
      <alignment vertical="center"/>
    </xf>
    <xf numFmtId="167" fontId="90" fillId="28" borderId="30" xfId="22308" applyNumberFormat="1" applyFont="1" applyFill="1" applyBorder="1" applyAlignment="1">
      <alignment vertical="center"/>
    </xf>
    <xf numFmtId="178" fontId="90" fillId="28" borderId="30" xfId="22310" applyNumberFormat="1" applyFont="1" applyFill="1" applyBorder="1" applyAlignment="1">
      <alignment horizontal="right" vertical="center" wrapText="1"/>
    </xf>
    <xf numFmtId="178" fontId="90" fillId="35" borderId="30" xfId="22310" applyNumberFormat="1" applyFont="1" applyFill="1" applyBorder="1" applyAlignment="1">
      <alignment vertical="center"/>
    </xf>
    <xf numFmtId="178" fontId="90" fillId="0" borderId="30" xfId="22310" applyNumberFormat="1" applyFont="1" applyFill="1" applyBorder="1" applyAlignment="1">
      <alignment horizontal="right" vertical="center" wrapText="1"/>
    </xf>
    <xf numFmtId="178" fontId="13" fillId="0" borderId="1" xfId="2522" applyNumberFormat="1"/>
    <xf numFmtId="0" fontId="90" fillId="28" borderId="30" xfId="2522" applyFont="1" applyFill="1" applyBorder="1"/>
    <xf numFmtId="167" fontId="13" fillId="0" borderId="30" xfId="2522" applyNumberFormat="1" applyBorder="1"/>
    <xf numFmtId="178" fontId="90" fillId="0" borderId="1" xfId="2522" applyNumberFormat="1" applyFont="1"/>
    <xf numFmtId="167" fontId="16" fillId="0" borderId="1" xfId="22308" applyNumberFormat="1" applyFont="1" applyBorder="1"/>
    <xf numFmtId="0" fontId="80" fillId="28" borderId="32" xfId="0" applyFont="1" applyFill="1" applyBorder="1"/>
    <xf numFmtId="0" fontId="80" fillId="0" borderId="32" xfId="0" applyFont="1" applyBorder="1"/>
    <xf numFmtId="0" fontId="110" fillId="0" borderId="0" xfId="0" applyFont="1"/>
    <xf numFmtId="0" fontId="109" fillId="35" borderId="51" xfId="0" applyFont="1" applyFill="1" applyBorder="1"/>
    <xf numFmtId="167" fontId="109" fillId="35" borderId="52" xfId="22308" applyNumberFormat="1" applyFont="1" applyFill="1" applyBorder="1"/>
    <xf numFmtId="167" fontId="109" fillId="35" borderId="53" xfId="22308" applyNumberFormat="1" applyFont="1" applyFill="1" applyBorder="1"/>
    <xf numFmtId="0" fontId="108" fillId="35" borderId="48" xfId="0" applyFont="1" applyFill="1" applyBorder="1" applyAlignment="1">
      <alignment horizontal="center" vertical="center" wrapText="1"/>
    </xf>
    <xf numFmtId="167" fontId="108" fillId="35" borderId="33" xfId="2591" applyNumberFormat="1" applyFont="1" applyFill="1" applyBorder="1" applyAlignment="1">
      <alignment horizontal="center" vertical="center" wrapText="1"/>
    </xf>
    <xf numFmtId="0" fontId="80" fillId="28" borderId="32" xfId="2591" applyFont="1" applyFill="1" applyBorder="1" applyAlignment="1">
      <alignment horizontal="center" vertical="center"/>
    </xf>
    <xf numFmtId="0" fontId="108" fillId="35" borderId="32" xfId="0" applyFont="1" applyFill="1" applyBorder="1" applyAlignment="1">
      <alignment horizontal="center" vertical="center"/>
    </xf>
    <xf numFmtId="0" fontId="92" fillId="36" borderId="40" xfId="2522" applyFont="1" applyFill="1" applyBorder="1" applyAlignment="1">
      <alignment horizontal="left" vertical="center"/>
    </xf>
    <xf numFmtId="0" fontId="108" fillId="0" borderId="0" xfId="0" applyFont="1"/>
    <xf numFmtId="0" fontId="82" fillId="0" borderId="0" xfId="0" applyFont="1" applyAlignment="1">
      <alignment horizontal="left"/>
    </xf>
    <xf numFmtId="0" fontId="75" fillId="39" borderId="36" xfId="22317" applyFont="1" applyFill="1" applyBorder="1" applyAlignment="1">
      <alignment vertical="center" wrapText="1"/>
    </xf>
    <xf numFmtId="9" fontId="19" fillId="30" borderId="1" xfId="22309" applyFont="1" applyFill="1" applyBorder="1"/>
    <xf numFmtId="9" fontId="19" fillId="0" borderId="1" xfId="22309" applyFont="1" applyBorder="1" applyAlignment="1">
      <alignment horizontal="center" vertical="center"/>
    </xf>
    <xf numFmtId="9" fontId="76" fillId="0" borderId="30" xfId="22309" applyFont="1" applyBorder="1" applyAlignment="1">
      <alignment horizontal="center" vertical="center" wrapText="1"/>
    </xf>
    <xf numFmtId="9" fontId="80" fillId="0" borderId="30" xfId="22309" applyFont="1" applyBorder="1" applyAlignment="1">
      <alignment vertical="center"/>
    </xf>
    <xf numFmtId="9" fontId="80" fillId="32" borderId="30" xfId="22309" applyFont="1" applyFill="1" applyBorder="1" applyAlignment="1">
      <alignment vertical="center"/>
    </xf>
    <xf numFmtId="9" fontId="19" fillId="0" borderId="1" xfId="22309" applyFont="1" applyBorder="1"/>
    <xf numFmtId="9" fontId="19" fillId="28" borderId="1" xfId="22309" applyFont="1" applyFill="1" applyBorder="1"/>
    <xf numFmtId="9" fontId="19" fillId="0" borderId="1" xfId="22309" applyFont="1" applyBorder="1" applyAlignment="1">
      <alignment horizontal="center"/>
    </xf>
    <xf numFmtId="9" fontId="83" fillId="33" borderId="22" xfId="22309" applyFont="1" applyFill="1" applyBorder="1" applyAlignment="1">
      <alignment horizontal="center" vertical="center" wrapText="1"/>
    </xf>
    <xf numFmtId="9" fontId="80" fillId="0" borderId="30" xfId="22309" applyFont="1" applyFill="1" applyBorder="1" applyAlignment="1">
      <alignment vertical="center"/>
    </xf>
    <xf numFmtId="9" fontId="80" fillId="31" borderId="38" xfId="22309" applyFont="1" applyFill="1" applyBorder="1" applyAlignment="1">
      <alignment vertical="center"/>
    </xf>
    <xf numFmtId="167" fontId="7" fillId="0" borderId="30" xfId="22308" applyNumberFormat="1" applyFont="1" applyBorder="1" applyAlignment="1">
      <alignment horizontal="center" vertical="center" wrapText="1"/>
    </xf>
    <xf numFmtId="167" fontId="76" fillId="31" borderId="37" xfId="2580" applyNumberFormat="1" applyFont="1" applyFill="1" applyBorder="1" applyAlignment="1">
      <alignment horizontal="center" vertical="center"/>
    </xf>
    <xf numFmtId="9" fontId="80" fillId="0" borderId="0" xfId="0" applyNumberFormat="1" applyFont="1" applyAlignment="1">
      <alignment wrapText="1"/>
    </xf>
    <xf numFmtId="0" fontId="17" fillId="0" borderId="24" xfId="22317" applyFont="1" applyBorder="1" applyAlignment="1">
      <alignment vertical="center"/>
    </xf>
    <xf numFmtId="0" fontId="17" fillId="0" borderId="24" xfId="22317" applyFont="1" applyBorder="1" applyAlignment="1">
      <alignment vertical="center" wrapText="1"/>
    </xf>
    <xf numFmtId="0" fontId="14" fillId="0" borderId="24" xfId="22317" applyFont="1" applyBorder="1" applyAlignment="1">
      <alignment vertical="center" wrapText="1"/>
    </xf>
    <xf numFmtId="0" fontId="14" fillId="27" borderId="24" xfId="22317" applyFont="1" applyFill="1" applyBorder="1" applyAlignment="1">
      <alignment vertical="center" wrapText="1"/>
    </xf>
    <xf numFmtId="3" fontId="0" fillId="0" borderId="0" xfId="0" applyNumberFormat="1"/>
    <xf numFmtId="178" fontId="19" fillId="0" borderId="24" xfId="2580" applyNumberFormat="1" applyBorder="1" applyAlignment="1">
      <alignment vertical="center"/>
    </xf>
    <xf numFmtId="0" fontId="17" fillId="29" borderId="24" xfId="22317" applyFont="1" applyFill="1" applyBorder="1" applyAlignment="1">
      <alignment vertical="center"/>
    </xf>
    <xf numFmtId="164" fontId="0" fillId="0" borderId="0" xfId="22308" applyFont="1"/>
    <xf numFmtId="0" fontId="17" fillId="29" borderId="24" xfId="22317" applyFont="1" applyFill="1" applyBorder="1" applyAlignment="1">
      <alignment vertical="center" wrapText="1"/>
    </xf>
    <xf numFmtId="0" fontId="0" fillId="0" borderId="24" xfId="0" applyBorder="1"/>
    <xf numFmtId="0" fontId="14" fillId="0" borderId="1" xfId="22317" applyFont="1" applyAlignment="1">
      <alignment vertical="center" wrapText="1"/>
    </xf>
    <xf numFmtId="3" fontId="75" fillId="39" borderId="30" xfId="22308" applyNumberFormat="1" applyFont="1" applyFill="1" applyBorder="1" applyAlignment="1">
      <alignment vertical="center" wrapText="1"/>
    </xf>
    <xf numFmtId="0" fontId="17" fillId="0" borderId="1" xfId="22317" applyFont="1" applyAlignment="1">
      <alignment vertical="center" wrapText="1"/>
    </xf>
    <xf numFmtId="167" fontId="112" fillId="0" borderId="0" xfId="22308" applyNumberFormat="1" applyFont="1"/>
    <xf numFmtId="43" fontId="80" fillId="0" borderId="0" xfId="0" applyNumberFormat="1" applyFont="1"/>
    <xf numFmtId="0" fontId="83" fillId="33" borderId="45" xfId="0" applyFont="1" applyFill="1" applyBorder="1" applyAlignment="1">
      <alignment horizontal="center" vertical="center" wrapText="1"/>
    </xf>
    <xf numFmtId="0" fontId="76" fillId="0" borderId="24" xfId="2580" applyFont="1" applyBorder="1" applyAlignment="1">
      <alignment horizontal="center" vertical="center" wrapText="1"/>
    </xf>
    <xf numFmtId="9" fontId="7" fillId="0" borderId="30" xfId="22309" applyFont="1" applyBorder="1" applyAlignment="1">
      <alignment horizontal="center" vertical="center" wrapText="1"/>
    </xf>
    <xf numFmtId="0" fontId="90" fillId="0" borderId="24" xfId="2522" applyFont="1" applyBorder="1"/>
    <xf numFmtId="0" fontId="94" fillId="28" borderId="24" xfId="2591" applyFont="1" applyFill="1" applyBorder="1" applyAlignment="1">
      <alignment vertical="center"/>
    </xf>
    <xf numFmtId="0" fontId="91" fillId="0" borderId="24" xfId="0" applyFont="1" applyBorder="1"/>
    <xf numFmtId="167" fontId="75" fillId="39" borderId="24" xfId="22308" applyNumberFormat="1" applyFont="1" applyFill="1" applyBorder="1" applyAlignment="1">
      <alignment vertical="center" wrapText="1"/>
    </xf>
    <xf numFmtId="3" fontId="75" fillId="39" borderId="24" xfId="22308" applyNumberFormat="1" applyFont="1" applyFill="1" applyBorder="1" applyAlignment="1">
      <alignment vertical="center" wrapText="1"/>
    </xf>
    <xf numFmtId="164" fontId="19" fillId="0" borderId="30" xfId="22308" applyFont="1" applyBorder="1"/>
    <xf numFmtId="164" fontId="13" fillId="0" borderId="30" xfId="22308" applyFont="1" applyBorder="1"/>
    <xf numFmtId="167" fontId="80" fillId="0" borderId="24" xfId="22308" applyNumberFormat="1" applyFont="1" applyBorder="1"/>
    <xf numFmtId="167" fontId="108" fillId="35" borderId="24" xfId="22308" applyNumberFormat="1" applyFont="1" applyFill="1" applyBorder="1"/>
    <xf numFmtId="0" fontId="104" fillId="28" borderId="1" xfId="2580" applyFont="1" applyFill="1"/>
    <xf numFmtId="164" fontId="77" fillId="28" borderId="0" xfId="22308" applyFont="1" applyFill="1"/>
    <xf numFmtId="164" fontId="77" fillId="28" borderId="0" xfId="22308" applyFont="1" applyFill="1" applyAlignment="1">
      <alignment horizontal="center" vertical="center"/>
    </xf>
    <xf numFmtId="9" fontId="104" fillId="28" borderId="1" xfId="22309" applyFont="1" applyFill="1" applyBorder="1"/>
    <xf numFmtId="178" fontId="104" fillId="28" borderId="1" xfId="2580" applyNumberFormat="1" applyFont="1" applyFill="1"/>
    <xf numFmtId="0" fontId="104" fillId="28" borderId="1" xfId="2580" applyFont="1" applyFill="1" applyAlignment="1">
      <alignment horizontal="center"/>
    </xf>
    <xf numFmtId="164" fontId="104" fillId="28" borderId="1" xfId="22308" applyFont="1" applyFill="1" applyBorder="1" applyAlignment="1">
      <alignment horizontal="center"/>
    </xf>
    <xf numFmtId="167" fontId="104" fillId="28" borderId="1" xfId="22308" applyNumberFormat="1" applyFont="1" applyFill="1" applyBorder="1"/>
    <xf numFmtId="178" fontId="104" fillId="28" borderId="1" xfId="2580" applyNumberFormat="1" applyFont="1" applyFill="1" applyAlignment="1">
      <alignment horizontal="center"/>
    </xf>
    <xf numFmtId="167" fontId="104" fillId="28" borderId="1" xfId="2580" applyNumberFormat="1" applyFont="1" applyFill="1"/>
    <xf numFmtId="167" fontId="104" fillId="28" borderId="1" xfId="22308" applyNumberFormat="1" applyFont="1" applyFill="1" applyBorder="1" applyAlignment="1">
      <alignment horizontal="center"/>
    </xf>
    <xf numFmtId="167" fontId="104" fillId="28" borderId="1" xfId="2580" applyNumberFormat="1" applyFont="1" applyFill="1" applyAlignment="1">
      <alignment horizontal="center"/>
    </xf>
    <xf numFmtId="0" fontId="17" fillId="0" borderId="20" xfId="22317" applyFont="1" applyBorder="1" applyAlignment="1">
      <alignment vertical="center" wrapText="1"/>
    </xf>
    <xf numFmtId="0" fontId="14" fillId="0" borderId="20" xfId="22317" applyFont="1" applyBorder="1" applyAlignment="1">
      <alignment vertical="center" wrapText="1"/>
    </xf>
    <xf numFmtId="167" fontId="19" fillId="28" borderId="24" xfId="22308" applyNumberFormat="1" applyFont="1" applyFill="1" applyBorder="1"/>
    <xf numFmtId="167" fontId="0" fillId="0" borderId="24" xfId="22308" applyNumberFormat="1" applyFont="1" applyBorder="1"/>
    <xf numFmtId="167" fontId="112" fillId="0" borderId="24" xfId="22308" applyNumberFormat="1" applyFont="1" applyBorder="1"/>
    <xf numFmtId="0" fontId="0" fillId="0" borderId="24" xfId="0" applyBorder="1" applyAlignment="1">
      <alignment wrapText="1"/>
    </xf>
    <xf numFmtId="0" fontId="3" fillId="27" borderId="24" xfId="22317" applyFont="1" applyFill="1" applyBorder="1" applyAlignment="1">
      <alignment vertical="center" wrapText="1"/>
    </xf>
    <xf numFmtId="0" fontId="97" fillId="0" borderId="24" xfId="22317" applyFont="1" applyBorder="1" applyAlignment="1">
      <alignment vertical="center" wrapText="1"/>
    </xf>
    <xf numFmtId="3" fontId="6" fillId="0" borderId="24" xfId="22317" applyNumberFormat="1" applyBorder="1" applyAlignment="1">
      <alignment vertical="center" wrapText="1"/>
    </xf>
    <xf numFmtId="0" fontId="6" fillId="0" borderId="24" xfId="22317" applyBorder="1" applyAlignment="1">
      <alignment vertical="center" wrapText="1"/>
    </xf>
    <xf numFmtId="167" fontId="0" fillId="0" borderId="24" xfId="22308" applyNumberFormat="1" applyFont="1" applyBorder="1" applyAlignment="1">
      <alignment wrapText="1"/>
    </xf>
    <xf numFmtId="0" fontId="105" fillId="34" borderId="24" xfId="2580" applyFont="1" applyFill="1" applyBorder="1" applyAlignment="1">
      <alignment vertical="center" wrapText="1"/>
    </xf>
    <xf numFmtId="167" fontId="6" fillId="0" borderId="24" xfId="22308" applyNumberFormat="1" applyFont="1" applyBorder="1" applyAlignment="1">
      <alignment vertical="center" wrapText="1"/>
    </xf>
    <xf numFmtId="167" fontId="76" fillId="0" borderId="24" xfId="22308" applyNumberFormat="1" applyFont="1" applyBorder="1" applyAlignment="1">
      <alignment horizontal="center" vertical="center"/>
    </xf>
    <xf numFmtId="0" fontId="18" fillId="32" borderId="24" xfId="0" applyFont="1" applyFill="1" applyBorder="1"/>
    <xf numFmtId="167" fontId="18" fillId="32" borderId="24" xfId="22308" applyNumberFormat="1" applyFont="1" applyFill="1" applyBorder="1"/>
    <xf numFmtId="0" fontId="83" fillId="32" borderId="24" xfId="22317" applyFont="1" applyFill="1" applyBorder="1" applyAlignment="1">
      <alignment vertical="center" wrapText="1"/>
    </xf>
    <xf numFmtId="0" fontId="15" fillId="32" borderId="24" xfId="22317" applyFont="1" applyFill="1" applyBorder="1" applyAlignment="1">
      <alignment vertical="center" wrapText="1"/>
    </xf>
    <xf numFmtId="167" fontId="16" fillId="0" borderId="24" xfId="22308" applyNumberFormat="1" applyFont="1" applyBorder="1"/>
    <xf numFmtId="167" fontId="112" fillId="0" borderId="1" xfId="22308" applyNumberFormat="1" applyFont="1" applyBorder="1"/>
    <xf numFmtId="167" fontId="106" fillId="0" borderId="46" xfId="22308" applyNumberFormat="1" applyFont="1" applyBorder="1"/>
    <xf numFmtId="167" fontId="16" fillId="0" borderId="46" xfId="22308" applyNumberFormat="1" applyFont="1" applyBorder="1"/>
    <xf numFmtId="167" fontId="0" fillId="0" borderId="46" xfId="22308" applyNumberFormat="1" applyFont="1" applyBorder="1"/>
    <xf numFmtId="167" fontId="16" fillId="0" borderId="0" xfId="22308" applyNumberFormat="1" applyFont="1"/>
    <xf numFmtId="167" fontId="107" fillId="0" borderId="58" xfId="22308" applyNumberFormat="1" applyFont="1" applyBorder="1" applyAlignment="1">
      <alignment vertical="center" wrapText="1"/>
    </xf>
    <xf numFmtId="167" fontId="107" fillId="32" borderId="30" xfId="22308" applyNumberFormat="1" applyFont="1" applyFill="1" applyBorder="1" applyAlignment="1">
      <alignment vertical="center" wrapText="1"/>
    </xf>
    <xf numFmtId="167" fontId="0" fillId="0" borderId="24" xfId="22308" applyNumberFormat="1" applyFont="1" applyFill="1" applyBorder="1"/>
    <xf numFmtId="167" fontId="19" fillId="0" borderId="24" xfId="22308" applyNumberFormat="1" applyFont="1" applyFill="1" applyBorder="1"/>
    <xf numFmtId="164" fontId="0" fillId="0" borderId="0" xfId="22308" applyFont="1" applyFill="1"/>
    <xf numFmtId="167" fontId="18" fillId="32" borderId="24" xfId="0" applyNumberFormat="1" applyFont="1" applyFill="1" applyBorder="1"/>
    <xf numFmtId="0" fontId="18" fillId="0" borderId="24" xfId="0" applyFont="1" applyBorder="1"/>
    <xf numFmtId="167" fontId="18" fillId="0" borderId="24" xfId="0" applyNumberFormat="1" applyFont="1" applyBorder="1"/>
    <xf numFmtId="0" fontId="90" fillId="28" borderId="24" xfId="2522" applyFont="1" applyFill="1" applyBorder="1" applyAlignment="1">
      <alignment vertical="center" wrapText="1"/>
    </xf>
    <xf numFmtId="0" fontId="92" fillId="28" borderId="24" xfId="2522" applyFont="1" applyFill="1" applyBorder="1" applyAlignment="1">
      <alignment vertical="center"/>
    </xf>
    <xf numFmtId="167" fontId="90" fillId="28" borderId="24" xfId="22308" applyNumberFormat="1" applyFont="1" applyFill="1" applyBorder="1" applyAlignment="1">
      <alignment vertical="center"/>
    </xf>
    <xf numFmtId="178" fontId="90" fillId="0" borderId="24" xfId="22310" applyNumberFormat="1" applyFont="1" applyFill="1" applyBorder="1" applyAlignment="1">
      <alignment horizontal="right" vertical="center" wrapText="1"/>
    </xf>
    <xf numFmtId="178" fontId="90" fillId="35" borderId="24" xfId="22310" applyNumberFormat="1" applyFont="1" applyFill="1" applyBorder="1" applyAlignment="1">
      <alignment vertical="center"/>
    </xf>
    <xf numFmtId="178" fontId="19" fillId="0" borderId="24" xfId="2580" applyNumberFormat="1" applyBorder="1"/>
    <xf numFmtId="167" fontId="0" fillId="28" borderId="24" xfId="22308" applyNumberFormat="1" applyFont="1" applyFill="1" applyBorder="1"/>
    <xf numFmtId="0" fontId="80" fillId="0" borderId="1" xfId="0" applyFont="1" applyBorder="1"/>
    <xf numFmtId="167" fontId="80" fillId="28" borderId="24" xfId="22308" applyNumberFormat="1" applyFont="1" applyFill="1" applyBorder="1"/>
    <xf numFmtId="0" fontId="2" fillId="28" borderId="1" xfId="2522" applyFont="1" applyFill="1"/>
    <xf numFmtId="0" fontId="75" fillId="39" borderId="24" xfId="22317" applyFont="1" applyFill="1" applyBorder="1" applyAlignment="1">
      <alignment vertical="center" wrapText="1"/>
    </xf>
    <xf numFmtId="0" fontId="91" fillId="0" borderId="1" xfId="2580" applyFont="1"/>
    <xf numFmtId="0" fontId="91" fillId="0" borderId="1" xfId="2580" applyFont="1" applyAlignment="1">
      <alignment vertical="center"/>
    </xf>
    <xf numFmtId="0" fontId="111" fillId="40" borderId="55" xfId="0" applyFont="1" applyFill="1" applyBorder="1" applyAlignment="1">
      <alignment horizontal="center" vertical="center" wrapText="1"/>
    </xf>
    <xf numFmtId="0" fontId="111" fillId="0" borderId="24" xfId="0" applyFont="1" applyBorder="1" applyAlignment="1">
      <alignment wrapText="1"/>
    </xf>
    <xf numFmtId="0" fontId="90" fillId="0" borderId="24" xfId="22317" applyFont="1" applyBorder="1" applyAlignment="1">
      <alignment vertical="center" wrapText="1"/>
    </xf>
    <xf numFmtId="0" fontId="111" fillId="0" borderId="24" xfId="22317" applyFont="1" applyBorder="1" applyAlignment="1">
      <alignment vertical="center" wrapText="1"/>
    </xf>
    <xf numFmtId="178" fontId="91" fillId="0" borderId="30" xfId="2580" applyNumberFormat="1" applyFont="1" applyBorder="1" applyAlignment="1">
      <alignment vertical="center"/>
    </xf>
    <xf numFmtId="0" fontId="91" fillId="0" borderId="30" xfId="2580" applyFont="1" applyBorder="1"/>
    <xf numFmtId="0" fontId="91" fillId="28" borderId="1" xfId="2580" applyFont="1" applyFill="1"/>
    <xf numFmtId="178" fontId="91" fillId="0" borderId="1" xfId="2580" applyNumberFormat="1" applyFont="1"/>
    <xf numFmtId="178" fontId="90" fillId="0" borderId="0" xfId="22308" applyNumberFormat="1" applyFont="1"/>
    <xf numFmtId="0" fontId="114" fillId="28" borderId="1" xfId="2591" applyFont="1" applyFill="1" applyAlignment="1">
      <alignment vertical="center"/>
    </xf>
    <xf numFmtId="10" fontId="115" fillId="0" borderId="0" xfId="22309" applyNumberFormat="1" applyFont="1"/>
    <xf numFmtId="178" fontId="90" fillId="0" borderId="0" xfId="22308" applyNumberFormat="1" applyFont="1" applyAlignment="1">
      <alignment horizontal="center" vertical="center"/>
    </xf>
    <xf numFmtId="0" fontId="116" fillId="39" borderId="30" xfId="22317" applyFont="1" applyFill="1" applyBorder="1" applyAlignment="1">
      <alignment vertical="center" wrapText="1"/>
    </xf>
    <xf numFmtId="0" fontId="90" fillId="0" borderId="30" xfId="2522" applyFont="1" applyBorder="1" applyAlignment="1">
      <alignment horizontal="center" vertical="center"/>
    </xf>
    <xf numFmtId="0" fontId="90" fillId="0" borderId="1" xfId="2522" applyFont="1" applyAlignment="1">
      <alignment horizontal="center" vertical="center"/>
    </xf>
    <xf numFmtId="178" fontId="90" fillId="0" borderId="20" xfId="22310" applyNumberFormat="1" applyFont="1" applyFill="1" applyBorder="1" applyAlignment="1">
      <alignment horizontal="right" vertical="center" wrapText="1"/>
    </xf>
    <xf numFmtId="0" fontId="90" fillId="0" borderId="20" xfId="2522" applyFont="1" applyBorder="1" applyAlignment="1">
      <alignment vertical="center"/>
    </xf>
    <xf numFmtId="178" fontId="90" fillId="0" borderId="20" xfId="22310" applyNumberFormat="1" applyFont="1" applyBorder="1" applyAlignment="1">
      <alignment horizontal="right" vertical="center" wrapText="1"/>
    </xf>
    <xf numFmtId="178" fontId="90" fillId="0" borderId="24" xfId="2522" applyNumberFormat="1" applyFont="1" applyBorder="1"/>
    <xf numFmtId="178" fontId="92" fillId="0" borderId="0" xfId="22308" applyNumberFormat="1" applyFont="1"/>
    <xf numFmtId="178" fontId="92" fillId="0" borderId="30" xfId="22308" applyNumberFormat="1" applyFont="1" applyBorder="1"/>
    <xf numFmtId="0" fontId="92" fillId="0" borderId="1" xfId="2522" applyFont="1"/>
    <xf numFmtId="0" fontId="90" fillId="0" borderId="21" xfId="2522" applyFont="1" applyBorder="1"/>
    <xf numFmtId="0" fontId="90" fillId="0" borderId="34" xfId="2522" applyFont="1" applyBorder="1"/>
    <xf numFmtId="178" fontId="92" fillId="35" borderId="30" xfId="22308" applyNumberFormat="1" applyFont="1" applyFill="1" applyBorder="1" applyAlignment="1">
      <alignment vertical="center"/>
    </xf>
    <xf numFmtId="167" fontId="90" fillId="0" borderId="1" xfId="22308" applyNumberFormat="1" applyFont="1" applyBorder="1"/>
    <xf numFmtId="167" fontId="90" fillId="0" borderId="1" xfId="2522" applyNumberFormat="1" applyFont="1"/>
    <xf numFmtId="0" fontId="117" fillId="35" borderId="30" xfId="2522" applyFont="1" applyFill="1" applyBorder="1" applyAlignment="1">
      <alignment horizontal="center" vertical="center" wrapText="1"/>
    </xf>
    <xf numFmtId="0" fontId="92" fillId="35" borderId="30" xfId="2522" applyFont="1" applyFill="1" applyBorder="1" applyAlignment="1">
      <alignment horizontal="center" vertical="center" wrapText="1"/>
    </xf>
    <xf numFmtId="178" fontId="92" fillId="35" borderId="30" xfId="22310" applyNumberFormat="1" applyFont="1" applyFill="1" applyBorder="1" applyAlignment="1">
      <alignment horizontal="center" vertical="center" wrapText="1"/>
    </xf>
    <xf numFmtId="0" fontId="111" fillId="28" borderId="30" xfId="2522" applyFont="1" applyFill="1" applyBorder="1" applyAlignment="1">
      <alignment horizontal="center" vertical="center" wrapText="1"/>
    </xf>
    <xf numFmtId="0" fontId="117" fillId="0" borderId="30" xfId="2522" applyFont="1" applyBorder="1" applyAlignment="1">
      <alignment horizontal="center" vertical="center" wrapText="1"/>
    </xf>
    <xf numFmtId="0" fontId="117" fillId="0" borderId="24" xfId="2522" applyFont="1" applyBorder="1" applyAlignment="1">
      <alignment horizontal="center" vertical="center" wrapText="1"/>
    </xf>
    <xf numFmtId="0" fontId="117" fillId="28" borderId="30" xfId="2522" applyFont="1" applyFill="1" applyBorder="1" applyAlignment="1">
      <alignment horizontal="center" vertical="center" wrapText="1"/>
    </xf>
    <xf numFmtId="0" fontId="90" fillId="28" borderId="30" xfId="2522" applyFont="1" applyFill="1" applyBorder="1" applyAlignment="1">
      <alignment horizontal="center" vertical="center"/>
    </xf>
    <xf numFmtId="178" fontId="90" fillId="28" borderId="30" xfId="22308" applyNumberFormat="1" applyFont="1" applyFill="1" applyBorder="1" applyAlignment="1">
      <alignment horizontal="center" vertical="center" wrapText="1"/>
    </xf>
    <xf numFmtId="0" fontId="90" fillId="0" borderId="30" xfId="2522" applyFont="1" applyBorder="1" applyAlignment="1">
      <alignment wrapText="1"/>
    </xf>
    <xf numFmtId="0" fontId="90" fillId="0" borderId="24" xfId="2522" applyFont="1" applyBorder="1" applyAlignment="1">
      <alignment wrapText="1"/>
    </xf>
    <xf numFmtId="178" fontId="91" fillId="0" borderId="30" xfId="22310" applyNumberFormat="1" applyFont="1" applyFill="1" applyBorder="1" applyAlignment="1">
      <alignment vertical="center"/>
    </xf>
    <xf numFmtId="178" fontId="91" fillId="0" borderId="30" xfId="22308" applyNumberFormat="1" applyFont="1" applyFill="1" applyBorder="1" applyAlignment="1">
      <alignment vertical="center"/>
    </xf>
    <xf numFmtId="178" fontId="91" fillId="35" borderId="30" xfId="22308" applyNumberFormat="1" applyFont="1" applyFill="1" applyBorder="1" applyAlignment="1">
      <alignment vertical="center"/>
    </xf>
    <xf numFmtId="0" fontId="92" fillId="32" borderId="35" xfId="2522" applyFont="1" applyFill="1" applyBorder="1" applyAlignment="1">
      <alignment vertical="center"/>
    </xf>
    <xf numFmtId="0" fontId="92" fillId="32" borderId="57" xfId="2522" applyFont="1" applyFill="1" applyBorder="1" applyAlignment="1">
      <alignment vertical="center"/>
    </xf>
    <xf numFmtId="0" fontId="92" fillId="0" borderId="35" xfId="2522" applyFont="1" applyBorder="1" applyAlignment="1">
      <alignment vertical="center"/>
    </xf>
    <xf numFmtId="178" fontId="92" fillId="32" borderId="35" xfId="22310" applyNumberFormat="1" applyFont="1" applyFill="1" applyBorder="1" applyAlignment="1">
      <alignment vertical="center"/>
    </xf>
    <xf numFmtId="0" fontId="90" fillId="0" borderId="31" xfId="2522" applyFont="1" applyBorder="1"/>
    <xf numFmtId="0" fontId="90" fillId="0" borderId="56" xfId="2522" applyFont="1" applyBorder="1"/>
    <xf numFmtId="0" fontId="90" fillId="35" borderId="30" xfId="2522" applyFont="1" applyFill="1" applyBorder="1"/>
    <xf numFmtId="0" fontId="90" fillId="35" borderId="24" xfId="2522" applyFont="1" applyFill="1" applyBorder="1"/>
    <xf numFmtId="0" fontId="118" fillId="35" borderId="30" xfId="22317" applyFont="1" applyFill="1" applyBorder="1" applyAlignment="1">
      <alignment vertical="center" wrapText="1"/>
    </xf>
    <xf numFmtId="178" fontId="115" fillId="37" borderId="30" xfId="22308" applyNumberFormat="1" applyFont="1" applyFill="1" applyBorder="1" applyAlignment="1">
      <alignment horizontal="center" vertical="center" wrapText="1"/>
    </xf>
    <xf numFmtId="167" fontId="115" fillId="37" borderId="30" xfId="22308" applyNumberFormat="1" applyFont="1" applyFill="1" applyBorder="1" applyAlignment="1">
      <alignment horizontal="center" vertical="center" wrapText="1"/>
    </xf>
    <xf numFmtId="0" fontId="0" fillId="38" borderId="46" xfId="0" applyFill="1" applyBorder="1"/>
    <xf numFmtId="0" fontId="75" fillId="39" borderId="30" xfId="22317" applyFont="1" applyFill="1" applyBorder="1" applyAlignment="1">
      <alignment horizontal="center" vertical="center" wrapText="1"/>
    </xf>
    <xf numFmtId="167" fontId="18" fillId="0" borderId="24" xfId="22308" applyNumberFormat="1" applyFont="1" applyFill="1" applyBorder="1"/>
    <xf numFmtId="43" fontId="19" fillId="0" borderId="1" xfId="2580" applyNumberFormat="1"/>
    <xf numFmtId="164" fontId="19" fillId="0" borderId="1" xfId="22308" applyFont="1" applyBorder="1"/>
    <xf numFmtId="43" fontId="19" fillId="0" borderId="1" xfId="2580" applyNumberFormat="1" applyAlignment="1">
      <alignment horizontal="center" vertical="center"/>
    </xf>
    <xf numFmtId="164" fontId="76" fillId="0" borderId="1" xfId="22308" applyFont="1" applyBorder="1" applyAlignment="1">
      <alignment horizontal="center" vertical="center"/>
    </xf>
    <xf numFmtId="164" fontId="19" fillId="28" borderId="1" xfId="22308" applyFont="1" applyFill="1" applyBorder="1"/>
    <xf numFmtId="43" fontId="19" fillId="28" borderId="1" xfId="2580" applyNumberFormat="1" applyFill="1"/>
    <xf numFmtId="0" fontId="97" fillId="0" borderId="1" xfId="22317" applyFont="1" applyAlignment="1">
      <alignment vertical="center"/>
    </xf>
    <xf numFmtId="0" fontId="75" fillId="39" borderId="30" xfId="22317" applyFont="1" applyFill="1" applyBorder="1" applyAlignment="1">
      <alignment vertical="center"/>
    </xf>
    <xf numFmtId="0" fontId="3" fillId="27" borderId="1" xfId="22317" applyFont="1" applyFill="1" applyAlignment="1">
      <alignment vertical="center"/>
    </xf>
    <xf numFmtId="0" fontId="85" fillId="28" borderId="30" xfId="2522" applyFont="1" applyFill="1" applyBorder="1" applyAlignment="1">
      <alignment vertical="center" wrapText="1"/>
    </xf>
    <xf numFmtId="178" fontId="99" fillId="32" borderId="47" xfId="22308" applyNumberFormat="1" applyFont="1" applyFill="1" applyBorder="1" applyAlignment="1">
      <alignment horizontal="right" vertical="center" wrapText="1"/>
    </xf>
    <xf numFmtId="9" fontId="109" fillId="35" borderId="52" xfId="22309" applyFont="1" applyFill="1" applyBorder="1"/>
    <xf numFmtId="0" fontId="80" fillId="0" borderId="1" xfId="0" applyFont="1" applyBorder="1" applyAlignment="1">
      <alignment vertical="top"/>
    </xf>
    <xf numFmtId="0" fontId="80" fillId="28" borderId="32" xfId="2591" applyFont="1" applyFill="1" applyBorder="1" applyAlignment="1">
      <alignment horizontal="center" vertical="top"/>
    </xf>
    <xf numFmtId="167" fontId="80" fillId="0" borderId="24" xfId="22308" applyNumberFormat="1" applyFont="1" applyBorder="1" applyAlignment="1">
      <alignment vertical="top"/>
    </xf>
    <xf numFmtId="9" fontId="80" fillId="0" borderId="24" xfId="22309" applyFont="1" applyBorder="1" applyAlignment="1">
      <alignment vertical="top"/>
    </xf>
    <xf numFmtId="0" fontId="80" fillId="0" borderId="0" xfId="0" applyFont="1" applyAlignment="1">
      <alignment vertical="top"/>
    </xf>
    <xf numFmtId="0" fontId="80" fillId="28" borderId="32" xfId="0" applyFont="1" applyFill="1" applyBorder="1" applyAlignment="1">
      <alignment horizontal="center" vertical="top"/>
    </xf>
    <xf numFmtId="167" fontId="108" fillId="35" borderId="49" xfId="2591" applyNumberFormat="1" applyFont="1" applyFill="1" applyBorder="1" applyAlignment="1">
      <alignment horizontal="center" vertical="center" wrapText="1"/>
    </xf>
    <xf numFmtId="0" fontId="80" fillId="28" borderId="24" xfId="2591" applyFont="1" applyFill="1" applyBorder="1" applyAlignment="1">
      <alignment horizontal="center" vertical="center"/>
    </xf>
    <xf numFmtId="0" fontId="80" fillId="0" borderId="50" xfId="0" applyFont="1" applyBorder="1" applyAlignment="1">
      <alignment vertical="top" wrapText="1"/>
    </xf>
    <xf numFmtId="167" fontId="112" fillId="0" borderId="24" xfId="22308" applyNumberFormat="1" applyFont="1" applyFill="1" applyBorder="1"/>
    <xf numFmtId="167" fontId="16" fillId="0" borderId="24" xfId="22308" applyNumberFormat="1" applyFont="1" applyFill="1" applyBorder="1"/>
    <xf numFmtId="0" fontId="113" fillId="0" borderId="24" xfId="22317" applyFont="1" applyBorder="1" applyAlignment="1">
      <alignment vertical="center" wrapText="1"/>
    </xf>
    <xf numFmtId="0" fontId="73" fillId="0" borderId="24" xfId="22317" applyFont="1" applyBorder="1" applyAlignment="1">
      <alignment vertical="center" wrapText="1"/>
    </xf>
    <xf numFmtId="0" fontId="113" fillId="0" borderId="24" xfId="0" applyFont="1" applyBorder="1"/>
    <xf numFmtId="167" fontId="113" fillId="0" borderId="24" xfId="22308" applyNumberFormat="1" applyFont="1" applyFill="1" applyBorder="1"/>
    <xf numFmtId="43" fontId="113" fillId="0" borderId="0" xfId="0" applyNumberFormat="1" applyFont="1"/>
    <xf numFmtId="0" fontId="113" fillId="0" borderId="0" xfId="0" applyFont="1"/>
    <xf numFmtId="0" fontId="80" fillId="41" borderId="50" xfId="0" applyFont="1" applyFill="1" applyBorder="1" applyAlignment="1">
      <alignment vertical="top" wrapText="1"/>
    </xf>
    <xf numFmtId="0" fontId="0" fillId="0" borderId="54" xfId="0" applyBorder="1" applyAlignment="1">
      <alignment horizontal="center"/>
    </xf>
    <xf numFmtId="0" fontId="0" fillId="0" borderId="24" xfId="0" applyBorder="1" applyAlignment="1">
      <alignment horizontal="center"/>
    </xf>
    <xf numFmtId="0" fontId="17" fillId="0" borderId="24" xfId="22317" applyFont="1" applyBorder="1" applyAlignment="1">
      <alignment horizontal="center" vertical="center"/>
    </xf>
    <xf numFmtId="0" fontId="14" fillId="0" borderId="57" xfId="22317" applyFont="1" applyBorder="1" applyAlignment="1">
      <alignment horizontal="center" vertical="center" wrapText="1"/>
    </xf>
    <xf numFmtId="0" fontId="14" fillId="0" borderId="36" xfId="22317" applyFont="1" applyBorder="1" applyAlignment="1">
      <alignment horizontal="center" vertical="center" wrapText="1"/>
    </xf>
    <xf numFmtId="0" fontId="14" fillId="0" borderId="20" xfId="22317" applyFont="1" applyBorder="1" applyAlignment="1">
      <alignment horizontal="center" vertical="center" wrapText="1"/>
    </xf>
    <xf numFmtId="0" fontId="17" fillId="0" borderId="24" xfId="22317" applyFont="1" applyBorder="1" applyAlignment="1">
      <alignment horizontal="center" vertical="center" wrapText="1"/>
    </xf>
    <xf numFmtId="0" fontId="119" fillId="0" borderId="57" xfId="22317" applyFont="1" applyBorder="1" applyAlignment="1">
      <alignment horizontal="center" vertical="center" wrapText="1"/>
    </xf>
    <xf numFmtId="0" fontId="119" fillId="0" borderId="36" xfId="22317" applyFont="1" applyBorder="1" applyAlignment="1">
      <alignment horizontal="center" vertical="center" wrapText="1"/>
    </xf>
    <xf numFmtId="0" fontId="119" fillId="0" borderId="20" xfId="22317" applyFont="1" applyBorder="1" applyAlignment="1">
      <alignment horizontal="center" vertical="center" wrapText="1"/>
    </xf>
    <xf numFmtId="0" fontId="17" fillId="0" borderId="57" xfId="22317" applyFont="1" applyBorder="1" applyAlignment="1">
      <alignment horizontal="center" vertical="center" wrapText="1"/>
    </xf>
    <xf numFmtId="0" fontId="17" fillId="0" borderId="36" xfId="22317" applyFont="1" applyBorder="1" applyAlignment="1">
      <alignment horizontal="center" vertical="center" wrapText="1"/>
    </xf>
    <xf numFmtId="0" fontId="17" fillId="0" borderId="20" xfId="22317" applyFont="1" applyBorder="1" applyAlignment="1">
      <alignment horizontal="center" vertical="center" wrapText="1"/>
    </xf>
    <xf numFmtId="0" fontId="17" fillId="0" borderId="57" xfId="22317" applyFont="1" applyBorder="1" applyAlignment="1">
      <alignment horizontal="center" vertical="center"/>
    </xf>
    <xf numFmtId="0" fontId="17" fillId="0" borderId="36" xfId="22317" applyFont="1" applyBorder="1" applyAlignment="1">
      <alignment horizontal="center" vertical="center"/>
    </xf>
    <xf numFmtId="0" fontId="17" fillId="0" borderId="20" xfId="22317" applyFont="1" applyBorder="1" applyAlignment="1">
      <alignment horizontal="center" vertical="center"/>
    </xf>
    <xf numFmtId="0" fontId="7" fillId="28" borderId="1" xfId="2522" applyFont="1" applyFill="1" applyAlignment="1">
      <alignment horizontal="left" vertical="top" wrapText="1"/>
    </xf>
    <xf numFmtId="0" fontId="5" fillId="28" borderId="1" xfId="2522" applyFont="1" applyFill="1" applyAlignment="1">
      <alignment horizontal="left" vertical="top" wrapText="1"/>
    </xf>
  </cellXfs>
  <cellStyles count="22321">
    <cellStyle name="20 % - Accent1" xfId="7" xr:uid="{00000000-0005-0000-0000-000000000000}"/>
    <cellStyle name="20 % - Accent1 2" xfId="8" xr:uid="{00000000-0005-0000-0000-000001000000}"/>
    <cellStyle name="20 % - Accent1 2 2" xfId="9" xr:uid="{00000000-0005-0000-0000-000002000000}"/>
    <cellStyle name="20 % - Accent1 2 2 2" xfId="10" xr:uid="{00000000-0005-0000-0000-000003000000}"/>
    <cellStyle name="20 % - Accent1 2 3" xfId="11" xr:uid="{00000000-0005-0000-0000-000004000000}"/>
    <cellStyle name="20 % - Accent1 2 3 2" xfId="12" xr:uid="{00000000-0005-0000-0000-000005000000}"/>
    <cellStyle name="20 % - Accent1 2 4" xfId="13" xr:uid="{00000000-0005-0000-0000-000006000000}"/>
    <cellStyle name="20 % - Accent1 2_PAGES AWP Master File-Revised_R" xfId="14" xr:uid="{00000000-0005-0000-0000-000007000000}"/>
    <cellStyle name="20 % - Accent1 3" xfId="15" xr:uid="{00000000-0005-0000-0000-000008000000}"/>
    <cellStyle name="20 % - Accent1 3 2" xfId="16" xr:uid="{00000000-0005-0000-0000-000009000000}"/>
    <cellStyle name="20 % - Accent1 4" xfId="17" xr:uid="{00000000-0005-0000-0000-00000A000000}"/>
    <cellStyle name="20 % - Accent1 4 2" xfId="18" xr:uid="{00000000-0005-0000-0000-00000B000000}"/>
    <cellStyle name="20 % - Accent1 5" xfId="19" xr:uid="{00000000-0005-0000-0000-00000C000000}"/>
    <cellStyle name="20 % - Accent1 6" xfId="20" xr:uid="{00000000-0005-0000-0000-00000D000000}"/>
    <cellStyle name="20 % - Accent1_Africare Annual workPlan Y3 with Actuals" xfId="21" xr:uid="{00000000-0005-0000-0000-00000E000000}"/>
    <cellStyle name="20 % - Accent2" xfId="22" xr:uid="{00000000-0005-0000-0000-00000F000000}"/>
    <cellStyle name="20 % - Accent2 2" xfId="23" xr:uid="{00000000-0005-0000-0000-000010000000}"/>
    <cellStyle name="20 % - Accent2 2 2" xfId="24" xr:uid="{00000000-0005-0000-0000-000011000000}"/>
    <cellStyle name="20 % - Accent2 2 2 2" xfId="25" xr:uid="{00000000-0005-0000-0000-000012000000}"/>
    <cellStyle name="20 % - Accent2 2 3" xfId="26" xr:uid="{00000000-0005-0000-0000-000013000000}"/>
    <cellStyle name="20 % - Accent2 2 3 2" xfId="27" xr:uid="{00000000-0005-0000-0000-000014000000}"/>
    <cellStyle name="20 % - Accent2 2 4" xfId="28" xr:uid="{00000000-0005-0000-0000-000015000000}"/>
    <cellStyle name="20 % - Accent2 2_PAGES AWP Master File-Revised_R" xfId="29" xr:uid="{00000000-0005-0000-0000-000016000000}"/>
    <cellStyle name="20 % - Accent2 3" xfId="30" xr:uid="{00000000-0005-0000-0000-000017000000}"/>
    <cellStyle name="20 % - Accent2 3 2" xfId="31" xr:uid="{00000000-0005-0000-0000-000018000000}"/>
    <cellStyle name="20 % - Accent2 4" xfId="32" xr:uid="{00000000-0005-0000-0000-000019000000}"/>
    <cellStyle name="20 % - Accent2 4 2" xfId="33" xr:uid="{00000000-0005-0000-0000-00001A000000}"/>
    <cellStyle name="20 % - Accent2 5" xfId="34" xr:uid="{00000000-0005-0000-0000-00001B000000}"/>
    <cellStyle name="20 % - Accent2 6" xfId="35" xr:uid="{00000000-0005-0000-0000-00001C000000}"/>
    <cellStyle name="20 % - Accent2_Africare Annual workPlan Y3 with Actuals" xfId="36" xr:uid="{00000000-0005-0000-0000-00001D000000}"/>
    <cellStyle name="20 % - Accent3" xfId="37" xr:uid="{00000000-0005-0000-0000-00001E000000}"/>
    <cellStyle name="20 % - Accent3 2" xfId="38" xr:uid="{00000000-0005-0000-0000-00001F000000}"/>
    <cellStyle name="20 % - Accent3 2 2" xfId="39" xr:uid="{00000000-0005-0000-0000-000020000000}"/>
    <cellStyle name="20 % - Accent3 2 2 2" xfId="40" xr:uid="{00000000-0005-0000-0000-000021000000}"/>
    <cellStyle name="20 % - Accent3 2 3" xfId="41" xr:uid="{00000000-0005-0000-0000-000022000000}"/>
    <cellStyle name="20 % - Accent3 2 3 2" xfId="42" xr:uid="{00000000-0005-0000-0000-000023000000}"/>
    <cellStyle name="20 % - Accent3 2 4" xfId="43" xr:uid="{00000000-0005-0000-0000-000024000000}"/>
    <cellStyle name="20 % - Accent3 2_PAGES AWP Master File-Revised_R" xfId="44" xr:uid="{00000000-0005-0000-0000-000025000000}"/>
    <cellStyle name="20 % - Accent3 3" xfId="45" xr:uid="{00000000-0005-0000-0000-000026000000}"/>
    <cellStyle name="20 % - Accent3 3 2" xfId="46" xr:uid="{00000000-0005-0000-0000-000027000000}"/>
    <cellStyle name="20 % - Accent3 4" xfId="47" xr:uid="{00000000-0005-0000-0000-000028000000}"/>
    <cellStyle name="20 % - Accent3 4 2" xfId="48" xr:uid="{00000000-0005-0000-0000-000029000000}"/>
    <cellStyle name="20 % - Accent3 5" xfId="49" xr:uid="{00000000-0005-0000-0000-00002A000000}"/>
    <cellStyle name="20 % - Accent3 6" xfId="50" xr:uid="{00000000-0005-0000-0000-00002B000000}"/>
    <cellStyle name="20 % - Accent3_Africare Annual workPlan Y3 with Actuals" xfId="51" xr:uid="{00000000-0005-0000-0000-00002C000000}"/>
    <cellStyle name="20 % - Accent4" xfId="52" xr:uid="{00000000-0005-0000-0000-00002D000000}"/>
    <cellStyle name="20 % - Accent4 2" xfId="53" xr:uid="{00000000-0005-0000-0000-00002E000000}"/>
    <cellStyle name="20 % - Accent4 2 2" xfId="54" xr:uid="{00000000-0005-0000-0000-00002F000000}"/>
    <cellStyle name="20 % - Accent4 2 2 2" xfId="55" xr:uid="{00000000-0005-0000-0000-000030000000}"/>
    <cellStyle name="20 % - Accent4 2 3" xfId="56" xr:uid="{00000000-0005-0000-0000-000031000000}"/>
    <cellStyle name="20 % - Accent4 2 3 2" xfId="57" xr:uid="{00000000-0005-0000-0000-000032000000}"/>
    <cellStyle name="20 % - Accent4 2 4" xfId="58" xr:uid="{00000000-0005-0000-0000-000033000000}"/>
    <cellStyle name="20 % - Accent4 2_PAGES AWP Master File-Revised_R" xfId="59" xr:uid="{00000000-0005-0000-0000-000034000000}"/>
    <cellStyle name="20 % - Accent4 3" xfId="60" xr:uid="{00000000-0005-0000-0000-000035000000}"/>
    <cellStyle name="20 % - Accent4 3 2" xfId="61" xr:uid="{00000000-0005-0000-0000-000036000000}"/>
    <cellStyle name="20 % - Accent4 4" xfId="62" xr:uid="{00000000-0005-0000-0000-000037000000}"/>
    <cellStyle name="20 % - Accent4 4 2" xfId="63" xr:uid="{00000000-0005-0000-0000-000038000000}"/>
    <cellStyle name="20 % - Accent4 5" xfId="64" xr:uid="{00000000-0005-0000-0000-000039000000}"/>
    <cellStyle name="20 % - Accent4 6" xfId="65" xr:uid="{00000000-0005-0000-0000-00003A000000}"/>
    <cellStyle name="20 % - Accent4_Africare Annual workPlan Y3 with Actuals" xfId="66" xr:uid="{00000000-0005-0000-0000-00003B000000}"/>
    <cellStyle name="20 % - Accent5" xfId="67" xr:uid="{00000000-0005-0000-0000-00003C000000}"/>
    <cellStyle name="20 % - Accent5 2" xfId="68" xr:uid="{00000000-0005-0000-0000-00003D000000}"/>
    <cellStyle name="20 % - Accent5 2 2" xfId="69" xr:uid="{00000000-0005-0000-0000-00003E000000}"/>
    <cellStyle name="20 % - Accent5 2 2 2" xfId="70" xr:uid="{00000000-0005-0000-0000-00003F000000}"/>
    <cellStyle name="20 % - Accent5 2 3" xfId="71" xr:uid="{00000000-0005-0000-0000-000040000000}"/>
    <cellStyle name="20 % - Accent5 2 3 2" xfId="72" xr:uid="{00000000-0005-0000-0000-000041000000}"/>
    <cellStyle name="20 % - Accent5 2 4" xfId="73" xr:uid="{00000000-0005-0000-0000-000042000000}"/>
    <cellStyle name="20 % - Accent5 2_PAGES AWP Master File-Revised_R" xfId="74" xr:uid="{00000000-0005-0000-0000-000043000000}"/>
    <cellStyle name="20 % - Accent5 3" xfId="75" xr:uid="{00000000-0005-0000-0000-000044000000}"/>
    <cellStyle name="20 % - Accent5 3 2" xfId="76" xr:uid="{00000000-0005-0000-0000-000045000000}"/>
    <cellStyle name="20 % - Accent5 4" xfId="77" xr:uid="{00000000-0005-0000-0000-000046000000}"/>
    <cellStyle name="20 % - Accent5 4 2" xfId="78" xr:uid="{00000000-0005-0000-0000-000047000000}"/>
    <cellStyle name="20 % - Accent5 5" xfId="79" xr:uid="{00000000-0005-0000-0000-000048000000}"/>
    <cellStyle name="20 % - Accent5 6" xfId="80" xr:uid="{00000000-0005-0000-0000-000049000000}"/>
    <cellStyle name="20 % - Accent5_Africare Annual workPlan Y3 with Actuals" xfId="81" xr:uid="{00000000-0005-0000-0000-00004A000000}"/>
    <cellStyle name="20 % - Accent6" xfId="82" xr:uid="{00000000-0005-0000-0000-00004B000000}"/>
    <cellStyle name="20 % - Accent6 2" xfId="83" xr:uid="{00000000-0005-0000-0000-00004C000000}"/>
    <cellStyle name="20 % - Accent6 2 2" xfId="84" xr:uid="{00000000-0005-0000-0000-00004D000000}"/>
    <cellStyle name="20 % - Accent6 2 2 2" xfId="85" xr:uid="{00000000-0005-0000-0000-00004E000000}"/>
    <cellStyle name="20 % - Accent6 2 3" xfId="86" xr:uid="{00000000-0005-0000-0000-00004F000000}"/>
    <cellStyle name="20 % - Accent6 2 3 2" xfId="87" xr:uid="{00000000-0005-0000-0000-000050000000}"/>
    <cellStyle name="20 % - Accent6 2 4" xfId="88" xr:uid="{00000000-0005-0000-0000-000051000000}"/>
    <cellStyle name="20 % - Accent6 2_PAGES AWP Master File-Revised_R" xfId="89" xr:uid="{00000000-0005-0000-0000-000052000000}"/>
    <cellStyle name="20 % - Accent6 3" xfId="90" xr:uid="{00000000-0005-0000-0000-000053000000}"/>
    <cellStyle name="20 % - Accent6 3 2" xfId="91" xr:uid="{00000000-0005-0000-0000-000054000000}"/>
    <cellStyle name="20 % - Accent6 4" xfId="92" xr:uid="{00000000-0005-0000-0000-000055000000}"/>
    <cellStyle name="20 % - Accent6 4 2" xfId="93" xr:uid="{00000000-0005-0000-0000-000056000000}"/>
    <cellStyle name="20 % - Accent6 5" xfId="94" xr:uid="{00000000-0005-0000-0000-000057000000}"/>
    <cellStyle name="20 % - Accent6 6" xfId="95" xr:uid="{00000000-0005-0000-0000-000058000000}"/>
    <cellStyle name="20 % - Accent6_Africare Annual workPlan Y3 with Actuals" xfId="96" xr:uid="{00000000-0005-0000-0000-000059000000}"/>
    <cellStyle name="20% - Accent1 2" xfId="97" xr:uid="{00000000-0005-0000-0000-00005A000000}"/>
    <cellStyle name="20% - Accent1 2 2" xfId="98" xr:uid="{00000000-0005-0000-0000-00005B000000}"/>
    <cellStyle name="20% - Accent1 2 2 2" xfId="99" xr:uid="{00000000-0005-0000-0000-00005C000000}"/>
    <cellStyle name="20% - Accent1 2 2 2 2" xfId="100" xr:uid="{00000000-0005-0000-0000-00005D000000}"/>
    <cellStyle name="20% - Accent1 2 2 3" xfId="101" xr:uid="{00000000-0005-0000-0000-00005E000000}"/>
    <cellStyle name="20% - Accent1 2 2 3 2" xfId="102" xr:uid="{00000000-0005-0000-0000-00005F000000}"/>
    <cellStyle name="20% - Accent1 2 2 4" xfId="103" xr:uid="{00000000-0005-0000-0000-000060000000}"/>
    <cellStyle name="20% - Accent1 2 2_PAGES AWP Master File-Revised_R" xfId="104" xr:uid="{00000000-0005-0000-0000-000061000000}"/>
    <cellStyle name="20% - Accent1 2 3" xfId="105" xr:uid="{00000000-0005-0000-0000-000062000000}"/>
    <cellStyle name="20% - Accent1 2 3 2" xfId="106" xr:uid="{00000000-0005-0000-0000-000063000000}"/>
    <cellStyle name="20% - Accent1 2 4" xfId="107" xr:uid="{00000000-0005-0000-0000-000064000000}"/>
    <cellStyle name="20% - Accent1 2 4 2" xfId="108" xr:uid="{00000000-0005-0000-0000-000065000000}"/>
    <cellStyle name="20% - Accent1 2 5" xfId="109" xr:uid="{00000000-0005-0000-0000-000066000000}"/>
    <cellStyle name="20% - Accent1 2_Africare Annual workPlan Y3 with Actuals" xfId="110" xr:uid="{00000000-0005-0000-0000-000067000000}"/>
    <cellStyle name="20% - Accent1 3" xfId="111" xr:uid="{00000000-0005-0000-0000-000068000000}"/>
    <cellStyle name="20% - Accent1 3 2" xfId="112" xr:uid="{00000000-0005-0000-0000-000069000000}"/>
    <cellStyle name="20% - Accent1 4" xfId="113" xr:uid="{00000000-0005-0000-0000-00006A000000}"/>
    <cellStyle name="20% - Accent1 4 2" xfId="114" xr:uid="{00000000-0005-0000-0000-00006B000000}"/>
    <cellStyle name="20% - Accent1 5" xfId="115" xr:uid="{00000000-0005-0000-0000-00006C000000}"/>
    <cellStyle name="20% - Accent1 5 2" xfId="116" xr:uid="{00000000-0005-0000-0000-00006D000000}"/>
    <cellStyle name="20% - Accent1 6" xfId="117" xr:uid="{00000000-0005-0000-0000-00006E000000}"/>
    <cellStyle name="20% - Accent1 6 2" xfId="118" xr:uid="{00000000-0005-0000-0000-00006F000000}"/>
    <cellStyle name="20% - Accent1 7" xfId="119" xr:uid="{00000000-0005-0000-0000-000070000000}"/>
    <cellStyle name="20% - Accent1 7 2" xfId="120" xr:uid="{00000000-0005-0000-0000-000071000000}"/>
    <cellStyle name="20% - Accent1 8" xfId="121" xr:uid="{00000000-0005-0000-0000-000072000000}"/>
    <cellStyle name="20% - Accent1 8 2" xfId="122" xr:uid="{00000000-0005-0000-0000-000073000000}"/>
    <cellStyle name="20% - Accent1 9" xfId="123" xr:uid="{00000000-0005-0000-0000-000074000000}"/>
    <cellStyle name="20% - Accent2 2" xfId="124" xr:uid="{00000000-0005-0000-0000-000075000000}"/>
    <cellStyle name="20% - Accent2 2 2" xfId="125" xr:uid="{00000000-0005-0000-0000-000076000000}"/>
    <cellStyle name="20% - Accent2 2 2 2" xfId="126" xr:uid="{00000000-0005-0000-0000-000077000000}"/>
    <cellStyle name="20% - Accent2 2 2 2 2" xfId="127" xr:uid="{00000000-0005-0000-0000-000078000000}"/>
    <cellStyle name="20% - Accent2 2 2 3" xfId="128" xr:uid="{00000000-0005-0000-0000-000079000000}"/>
    <cellStyle name="20% - Accent2 2 2 3 2" xfId="129" xr:uid="{00000000-0005-0000-0000-00007A000000}"/>
    <cellStyle name="20% - Accent2 2 2 4" xfId="130" xr:uid="{00000000-0005-0000-0000-00007B000000}"/>
    <cellStyle name="20% - Accent2 2 2_PAGES AWP Master File-Revised_R" xfId="131" xr:uid="{00000000-0005-0000-0000-00007C000000}"/>
    <cellStyle name="20% - Accent2 2 3" xfId="132" xr:uid="{00000000-0005-0000-0000-00007D000000}"/>
    <cellStyle name="20% - Accent2 2 3 2" xfId="133" xr:uid="{00000000-0005-0000-0000-00007E000000}"/>
    <cellStyle name="20% - Accent2 2 4" xfId="134" xr:uid="{00000000-0005-0000-0000-00007F000000}"/>
    <cellStyle name="20% - Accent2 2 4 2" xfId="135" xr:uid="{00000000-0005-0000-0000-000080000000}"/>
    <cellStyle name="20% - Accent2 2 5" xfId="136" xr:uid="{00000000-0005-0000-0000-000081000000}"/>
    <cellStyle name="20% - Accent2 2_Africare Annual workPlan Y3 with Actuals" xfId="137" xr:uid="{00000000-0005-0000-0000-000082000000}"/>
    <cellStyle name="20% - Accent2 3" xfId="138" xr:uid="{00000000-0005-0000-0000-000083000000}"/>
    <cellStyle name="20% - Accent2 3 2" xfId="139" xr:uid="{00000000-0005-0000-0000-000084000000}"/>
    <cellStyle name="20% - Accent2 4" xfId="140" xr:uid="{00000000-0005-0000-0000-000085000000}"/>
    <cellStyle name="20% - Accent2 4 2" xfId="141" xr:uid="{00000000-0005-0000-0000-000086000000}"/>
    <cellStyle name="20% - Accent2 5" xfId="142" xr:uid="{00000000-0005-0000-0000-000087000000}"/>
    <cellStyle name="20% - Accent2 5 2" xfId="143" xr:uid="{00000000-0005-0000-0000-000088000000}"/>
    <cellStyle name="20% - Accent2 6" xfId="144" xr:uid="{00000000-0005-0000-0000-000089000000}"/>
    <cellStyle name="20% - Accent2 6 2" xfId="145" xr:uid="{00000000-0005-0000-0000-00008A000000}"/>
    <cellStyle name="20% - Accent2 7" xfId="146" xr:uid="{00000000-0005-0000-0000-00008B000000}"/>
    <cellStyle name="20% - Accent2 7 2" xfId="147" xr:uid="{00000000-0005-0000-0000-00008C000000}"/>
    <cellStyle name="20% - Accent2 8" xfId="148" xr:uid="{00000000-0005-0000-0000-00008D000000}"/>
    <cellStyle name="20% - Accent2 8 2" xfId="149" xr:uid="{00000000-0005-0000-0000-00008E000000}"/>
    <cellStyle name="20% - Accent2 9" xfId="150" xr:uid="{00000000-0005-0000-0000-00008F000000}"/>
    <cellStyle name="20% - Accent3 2" xfId="151" xr:uid="{00000000-0005-0000-0000-000090000000}"/>
    <cellStyle name="20% - Accent3 2 2" xfId="152" xr:uid="{00000000-0005-0000-0000-000091000000}"/>
    <cellStyle name="20% - Accent3 2 2 2" xfId="153" xr:uid="{00000000-0005-0000-0000-000092000000}"/>
    <cellStyle name="20% - Accent3 2 2 2 2" xfId="154" xr:uid="{00000000-0005-0000-0000-000093000000}"/>
    <cellStyle name="20% - Accent3 2 2 3" xfId="155" xr:uid="{00000000-0005-0000-0000-000094000000}"/>
    <cellStyle name="20% - Accent3 2 2 3 2" xfId="156" xr:uid="{00000000-0005-0000-0000-000095000000}"/>
    <cellStyle name="20% - Accent3 2 2 4" xfId="157" xr:uid="{00000000-0005-0000-0000-000096000000}"/>
    <cellStyle name="20% - Accent3 2 2_PAGES AWP Master File-Revised_R" xfId="158" xr:uid="{00000000-0005-0000-0000-000097000000}"/>
    <cellStyle name="20% - Accent3 2 3" xfId="159" xr:uid="{00000000-0005-0000-0000-000098000000}"/>
    <cellStyle name="20% - Accent3 2 3 2" xfId="160" xr:uid="{00000000-0005-0000-0000-000099000000}"/>
    <cellStyle name="20% - Accent3 2 4" xfId="161" xr:uid="{00000000-0005-0000-0000-00009A000000}"/>
    <cellStyle name="20% - Accent3 2 4 2" xfId="162" xr:uid="{00000000-0005-0000-0000-00009B000000}"/>
    <cellStyle name="20% - Accent3 2 5" xfId="163" xr:uid="{00000000-0005-0000-0000-00009C000000}"/>
    <cellStyle name="20% - Accent3 2_Africare Annual workPlan Y3 with Actuals" xfId="164" xr:uid="{00000000-0005-0000-0000-00009D000000}"/>
    <cellStyle name="20% - Accent3 3" xfId="165" xr:uid="{00000000-0005-0000-0000-00009E000000}"/>
    <cellStyle name="20% - Accent3 3 2" xfId="166" xr:uid="{00000000-0005-0000-0000-00009F000000}"/>
    <cellStyle name="20% - Accent3 4" xfId="167" xr:uid="{00000000-0005-0000-0000-0000A0000000}"/>
    <cellStyle name="20% - Accent3 4 2" xfId="168" xr:uid="{00000000-0005-0000-0000-0000A1000000}"/>
    <cellStyle name="20% - Accent3 5" xfId="169" xr:uid="{00000000-0005-0000-0000-0000A2000000}"/>
    <cellStyle name="20% - Accent3 5 2" xfId="170" xr:uid="{00000000-0005-0000-0000-0000A3000000}"/>
    <cellStyle name="20% - Accent3 6" xfId="171" xr:uid="{00000000-0005-0000-0000-0000A4000000}"/>
    <cellStyle name="20% - Accent3 6 2" xfId="172" xr:uid="{00000000-0005-0000-0000-0000A5000000}"/>
    <cellStyle name="20% - Accent3 7" xfId="173" xr:uid="{00000000-0005-0000-0000-0000A6000000}"/>
    <cellStyle name="20% - Accent3 7 2" xfId="174" xr:uid="{00000000-0005-0000-0000-0000A7000000}"/>
    <cellStyle name="20% - Accent3 8" xfId="175" xr:uid="{00000000-0005-0000-0000-0000A8000000}"/>
    <cellStyle name="20% - Accent3 8 2" xfId="176" xr:uid="{00000000-0005-0000-0000-0000A9000000}"/>
    <cellStyle name="20% - Accent3 9" xfId="177" xr:uid="{00000000-0005-0000-0000-0000AA000000}"/>
    <cellStyle name="20% - Accent4 2" xfId="178" xr:uid="{00000000-0005-0000-0000-0000AB000000}"/>
    <cellStyle name="20% - Accent4 2 2" xfId="179" xr:uid="{00000000-0005-0000-0000-0000AC000000}"/>
    <cellStyle name="20% - Accent4 2 2 2" xfId="180" xr:uid="{00000000-0005-0000-0000-0000AD000000}"/>
    <cellStyle name="20% - Accent4 2 2 2 2" xfId="181" xr:uid="{00000000-0005-0000-0000-0000AE000000}"/>
    <cellStyle name="20% - Accent4 2 2 3" xfId="182" xr:uid="{00000000-0005-0000-0000-0000AF000000}"/>
    <cellStyle name="20% - Accent4 2 2 3 2" xfId="183" xr:uid="{00000000-0005-0000-0000-0000B0000000}"/>
    <cellStyle name="20% - Accent4 2 2 4" xfId="184" xr:uid="{00000000-0005-0000-0000-0000B1000000}"/>
    <cellStyle name="20% - Accent4 2 2_PAGES AWP Master File-Revised_R" xfId="185" xr:uid="{00000000-0005-0000-0000-0000B2000000}"/>
    <cellStyle name="20% - Accent4 2 3" xfId="186" xr:uid="{00000000-0005-0000-0000-0000B3000000}"/>
    <cellStyle name="20% - Accent4 2 3 2" xfId="187" xr:uid="{00000000-0005-0000-0000-0000B4000000}"/>
    <cellStyle name="20% - Accent4 2 4" xfId="188" xr:uid="{00000000-0005-0000-0000-0000B5000000}"/>
    <cellStyle name="20% - Accent4 2 4 2" xfId="189" xr:uid="{00000000-0005-0000-0000-0000B6000000}"/>
    <cellStyle name="20% - Accent4 2 5" xfId="190" xr:uid="{00000000-0005-0000-0000-0000B7000000}"/>
    <cellStyle name="20% - Accent4 2_Africare Annual workPlan Y3 with Actuals" xfId="191" xr:uid="{00000000-0005-0000-0000-0000B8000000}"/>
    <cellStyle name="20% - Accent4 3" xfId="192" xr:uid="{00000000-0005-0000-0000-0000B9000000}"/>
    <cellStyle name="20% - Accent4 3 2" xfId="193" xr:uid="{00000000-0005-0000-0000-0000BA000000}"/>
    <cellStyle name="20% - Accent4 4" xfId="194" xr:uid="{00000000-0005-0000-0000-0000BB000000}"/>
    <cellStyle name="20% - Accent4 4 2" xfId="195" xr:uid="{00000000-0005-0000-0000-0000BC000000}"/>
    <cellStyle name="20% - Accent4 5" xfId="196" xr:uid="{00000000-0005-0000-0000-0000BD000000}"/>
    <cellStyle name="20% - Accent4 5 2" xfId="197" xr:uid="{00000000-0005-0000-0000-0000BE000000}"/>
    <cellStyle name="20% - Accent4 6" xfId="198" xr:uid="{00000000-0005-0000-0000-0000BF000000}"/>
    <cellStyle name="20% - Accent4 6 2" xfId="199" xr:uid="{00000000-0005-0000-0000-0000C0000000}"/>
    <cellStyle name="20% - Accent4 7" xfId="200" xr:uid="{00000000-0005-0000-0000-0000C1000000}"/>
    <cellStyle name="20% - Accent4 7 2" xfId="201" xr:uid="{00000000-0005-0000-0000-0000C2000000}"/>
    <cellStyle name="20% - Accent4 8" xfId="202" xr:uid="{00000000-0005-0000-0000-0000C3000000}"/>
    <cellStyle name="20% - Accent4 8 2" xfId="203" xr:uid="{00000000-0005-0000-0000-0000C4000000}"/>
    <cellStyle name="20% - Accent4 9" xfId="204" xr:uid="{00000000-0005-0000-0000-0000C5000000}"/>
    <cellStyle name="20% - Accent5 2" xfId="205" xr:uid="{00000000-0005-0000-0000-0000C6000000}"/>
    <cellStyle name="20% - Accent5 2 2" xfId="206" xr:uid="{00000000-0005-0000-0000-0000C7000000}"/>
    <cellStyle name="20% - Accent5 2 2 2" xfId="207" xr:uid="{00000000-0005-0000-0000-0000C8000000}"/>
    <cellStyle name="20% - Accent5 2 2 2 2" xfId="208" xr:uid="{00000000-0005-0000-0000-0000C9000000}"/>
    <cellStyle name="20% - Accent5 2 2 3" xfId="209" xr:uid="{00000000-0005-0000-0000-0000CA000000}"/>
    <cellStyle name="20% - Accent5 2 2 3 2" xfId="210" xr:uid="{00000000-0005-0000-0000-0000CB000000}"/>
    <cellStyle name="20% - Accent5 2 2 4" xfId="211" xr:uid="{00000000-0005-0000-0000-0000CC000000}"/>
    <cellStyle name="20% - Accent5 2 2_PAGES AWP Master File-Revised_R" xfId="212" xr:uid="{00000000-0005-0000-0000-0000CD000000}"/>
    <cellStyle name="20% - Accent5 2 3" xfId="213" xr:uid="{00000000-0005-0000-0000-0000CE000000}"/>
    <cellStyle name="20% - Accent5 2 3 2" xfId="214" xr:uid="{00000000-0005-0000-0000-0000CF000000}"/>
    <cellStyle name="20% - Accent5 2 4" xfId="215" xr:uid="{00000000-0005-0000-0000-0000D0000000}"/>
    <cellStyle name="20% - Accent5 2 4 2" xfId="216" xr:uid="{00000000-0005-0000-0000-0000D1000000}"/>
    <cellStyle name="20% - Accent5 2 5" xfId="217" xr:uid="{00000000-0005-0000-0000-0000D2000000}"/>
    <cellStyle name="20% - Accent5 2_Africare Annual workPlan Y3 with Actuals" xfId="218" xr:uid="{00000000-0005-0000-0000-0000D3000000}"/>
    <cellStyle name="20% - Accent5 3" xfId="219" xr:uid="{00000000-0005-0000-0000-0000D4000000}"/>
    <cellStyle name="20% - Accent5 3 2" xfId="220" xr:uid="{00000000-0005-0000-0000-0000D5000000}"/>
    <cellStyle name="20% - Accent5 4" xfId="221" xr:uid="{00000000-0005-0000-0000-0000D6000000}"/>
    <cellStyle name="20% - Accent5 4 2" xfId="222" xr:uid="{00000000-0005-0000-0000-0000D7000000}"/>
    <cellStyle name="20% - Accent5 5" xfId="223" xr:uid="{00000000-0005-0000-0000-0000D8000000}"/>
    <cellStyle name="20% - Accent5 5 2" xfId="224" xr:uid="{00000000-0005-0000-0000-0000D9000000}"/>
    <cellStyle name="20% - Accent5 6" xfId="225" xr:uid="{00000000-0005-0000-0000-0000DA000000}"/>
    <cellStyle name="20% - Accent5 6 2" xfId="226" xr:uid="{00000000-0005-0000-0000-0000DB000000}"/>
    <cellStyle name="20% - Accent5 7" xfId="227" xr:uid="{00000000-0005-0000-0000-0000DC000000}"/>
    <cellStyle name="20% - Accent5 7 2" xfId="228" xr:uid="{00000000-0005-0000-0000-0000DD000000}"/>
    <cellStyle name="20% - Accent5 8" xfId="229" xr:uid="{00000000-0005-0000-0000-0000DE000000}"/>
    <cellStyle name="20% - Accent5 8 2" xfId="230" xr:uid="{00000000-0005-0000-0000-0000DF000000}"/>
    <cellStyle name="20% - Accent5 9" xfId="231" xr:uid="{00000000-0005-0000-0000-0000E0000000}"/>
    <cellStyle name="20% - Accent6 2" xfId="232" xr:uid="{00000000-0005-0000-0000-0000E1000000}"/>
    <cellStyle name="20% - Accent6 2 2" xfId="233" xr:uid="{00000000-0005-0000-0000-0000E2000000}"/>
    <cellStyle name="20% - Accent6 2 2 2" xfId="234" xr:uid="{00000000-0005-0000-0000-0000E3000000}"/>
    <cellStyle name="20% - Accent6 2 2 2 2" xfId="235" xr:uid="{00000000-0005-0000-0000-0000E4000000}"/>
    <cellStyle name="20% - Accent6 2 2 3" xfId="236" xr:uid="{00000000-0005-0000-0000-0000E5000000}"/>
    <cellStyle name="20% - Accent6 2 2 3 2" xfId="237" xr:uid="{00000000-0005-0000-0000-0000E6000000}"/>
    <cellStyle name="20% - Accent6 2 2 4" xfId="238" xr:uid="{00000000-0005-0000-0000-0000E7000000}"/>
    <cellStyle name="20% - Accent6 2 2_PAGES AWP Master File-Revised_R" xfId="239" xr:uid="{00000000-0005-0000-0000-0000E8000000}"/>
    <cellStyle name="20% - Accent6 2 3" xfId="240" xr:uid="{00000000-0005-0000-0000-0000E9000000}"/>
    <cellStyle name="20% - Accent6 2 3 2" xfId="241" xr:uid="{00000000-0005-0000-0000-0000EA000000}"/>
    <cellStyle name="20% - Accent6 2 4" xfId="242" xr:uid="{00000000-0005-0000-0000-0000EB000000}"/>
    <cellStyle name="20% - Accent6 2 4 2" xfId="243" xr:uid="{00000000-0005-0000-0000-0000EC000000}"/>
    <cellStyle name="20% - Accent6 2 5" xfId="244" xr:uid="{00000000-0005-0000-0000-0000ED000000}"/>
    <cellStyle name="20% - Accent6 2_Africare Annual workPlan Y3 with Actuals" xfId="245" xr:uid="{00000000-0005-0000-0000-0000EE000000}"/>
    <cellStyle name="20% - Accent6 3" xfId="246" xr:uid="{00000000-0005-0000-0000-0000EF000000}"/>
    <cellStyle name="20% - Accent6 3 2" xfId="247" xr:uid="{00000000-0005-0000-0000-0000F0000000}"/>
    <cellStyle name="20% - Accent6 4" xfId="248" xr:uid="{00000000-0005-0000-0000-0000F1000000}"/>
    <cellStyle name="20% - Accent6 4 2" xfId="249" xr:uid="{00000000-0005-0000-0000-0000F2000000}"/>
    <cellStyle name="20% - Accent6 5" xfId="250" xr:uid="{00000000-0005-0000-0000-0000F3000000}"/>
    <cellStyle name="20% - Accent6 5 2" xfId="251" xr:uid="{00000000-0005-0000-0000-0000F4000000}"/>
    <cellStyle name="20% - Accent6 6" xfId="252" xr:uid="{00000000-0005-0000-0000-0000F5000000}"/>
    <cellStyle name="20% - Accent6 6 2" xfId="253" xr:uid="{00000000-0005-0000-0000-0000F6000000}"/>
    <cellStyle name="20% - Accent6 7" xfId="254" xr:uid="{00000000-0005-0000-0000-0000F7000000}"/>
    <cellStyle name="20% - Accent6 7 2" xfId="255" xr:uid="{00000000-0005-0000-0000-0000F8000000}"/>
    <cellStyle name="20% - Accent6 8" xfId="256" xr:uid="{00000000-0005-0000-0000-0000F9000000}"/>
    <cellStyle name="20% - Accent6 8 2" xfId="257" xr:uid="{00000000-0005-0000-0000-0000FA000000}"/>
    <cellStyle name="20% - Accent6 9" xfId="258" xr:uid="{00000000-0005-0000-0000-0000FB000000}"/>
    <cellStyle name="20% - Énfasis1" xfId="259" xr:uid="{00000000-0005-0000-0000-0000FC000000}"/>
    <cellStyle name="20% - Énfasis1 2" xfId="260" xr:uid="{00000000-0005-0000-0000-0000FD000000}"/>
    <cellStyle name="20% - Énfasis1 2 2" xfId="261" xr:uid="{00000000-0005-0000-0000-0000FE000000}"/>
    <cellStyle name="20% - Énfasis1 2 2 2" xfId="262" xr:uid="{00000000-0005-0000-0000-0000FF000000}"/>
    <cellStyle name="20% - Énfasis1 2 3" xfId="263" xr:uid="{00000000-0005-0000-0000-000000010000}"/>
    <cellStyle name="20% - Énfasis1 2 3 2" xfId="264" xr:uid="{00000000-0005-0000-0000-000001010000}"/>
    <cellStyle name="20% - Énfasis1 2 4" xfId="265" xr:uid="{00000000-0005-0000-0000-000002010000}"/>
    <cellStyle name="20% - Énfasis1 2_PAGES AWP Master File-Revised_R" xfId="266" xr:uid="{00000000-0005-0000-0000-000003010000}"/>
    <cellStyle name="20% - Énfasis1 3" xfId="267" xr:uid="{00000000-0005-0000-0000-000004010000}"/>
    <cellStyle name="20% - Énfasis1 3 2" xfId="268" xr:uid="{00000000-0005-0000-0000-000005010000}"/>
    <cellStyle name="20% - Énfasis1 4" xfId="269" xr:uid="{00000000-0005-0000-0000-000006010000}"/>
    <cellStyle name="20% - Énfasis1 4 2" xfId="270" xr:uid="{00000000-0005-0000-0000-000007010000}"/>
    <cellStyle name="20% - Énfasis1 5" xfId="271" xr:uid="{00000000-0005-0000-0000-000008010000}"/>
    <cellStyle name="20% - Énfasis1 6" xfId="272" xr:uid="{00000000-0005-0000-0000-000009010000}"/>
    <cellStyle name="20% - Énfasis1_Africare Annual workPlan Y3 with Actuals" xfId="273" xr:uid="{00000000-0005-0000-0000-00000A010000}"/>
    <cellStyle name="20% - Énfasis2" xfId="274" xr:uid="{00000000-0005-0000-0000-00000B010000}"/>
    <cellStyle name="20% - Énfasis2 2" xfId="275" xr:uid="{00000000-0005-0000-0000-00000C010000}"/>
    <cellStyle name="20% - Énfasis2 2 2" xfId="276" xr:uid="{00000000-0005-0000-0000-00000D010000}"/>
    <cellStyle name="20% - Énfasis2 2 2 2" xfId="277" xr:uid="{00000000-0005-0000-0000-00000E010000}"/>
    <cellStyle name="20% - Énfasis2 2 3" xfId="278" xr:uid="{00000000-0005-0000-0000-00000F010000}"/>
    <cellStyle name="20% - Énfasis2 2 3 2" xfId="279" xr:uid="{00000000-0005-0000-0000-000010010000}"/>
    <cellStyle name="20% - Énfasis2 2 4" xfId="280" xr:uid="{00000000-0005-0000-0000-000011010000}"/>
    <cellStyle name="20% - Énfasis2 2_PAGES AWP Master File-Revised_R" xfId="281" xr:uid="{00000000-0005-0000-0000-000012010000}"/>
    <cellStyle name="20% - Énfasis2 3" xfId="282" xr:uid="{00000000-0005-0000-0000-000013010000}"/>
    <cellStyle name="20% - Énfasis2 3 2" xfId="283" xr:uid="{00000000-0005-0000-0000-000014010000}"/>
    <cellStyle name="20% - Énfasis2 4" xfId="284" xr:uid="{00000000-0005-0000-0000-000015010000}"/>
    <cellStyle name="20% - Énfasis2 4 2" xfId="285" xr:uid="{00000000-0005-0000-0000-000016010000}"/>
    <cellStyle name="20% - Énfasis2 5" xfId="286" xr:uid="{00000000-0005-0000-0000-000017010000}"/>
    <cellStyle name="20% - Énfasis2 6" xfId="287" xr:uid="{00000000-0005-0000-0000-000018010000}"/>
    <cellStyle name="20% - Énfasis2_Africare Annual workPlan Y3 with Actuals" xfId="288" xr:uid="{00000000-0005-0000-0000-000019010000}"/>
    <cellStyle name="20% - Énfasis3" xfId="289" xr:uid="{00000000-0005-0000-0000-00001A010000}"/>
    <cellStyle name="20% - Énfasis3 2" xfId="290" xr:uid="{00000000-0005-0000-0000-00001B010000}"/>
    <cellStyle name="20% - Énfasis3 2 2" xfId="291" xr:uid="{00000000-0005-0000-0000-00001C010000}"/>
    <cellStyle name="20% - Énfasis3 2 2 2" xfId="292" xr:uid="{00000000-0005-0000-0000-00001D010000}"/>
    <cellStyle name="20% - Énfasis3 2 3" xfId="293" xr:uid="{00000000-0005-0000-0000-00001E010000}"/>
    <cellStyle name="20% - Énfasis3 2 3 2" xfId="294" xr:uid="{00000000-0005-0000-0000-00001F010000}"/>
    <cellStyle name="20% - Énfasis3 2 4" xfId="295" xr:uid="{00000000-0005-0000-0000-000020010000}"/>
    <cellStyle name="20% - Énfasis3 2_PAGES AWP Master File-Revised_R" xfId="296" xr:uid="{00000000-0005-0000-0000-000021010000}"/>
    <cellStyle name="20% - Énfasis3 3" xfId="297" xr:uid="{00000000-0005-0000-0000-000022010000}"/>
    <cellStyle name="20% - Énfasis3 3 2" xfId="298" xr:uid="{00000000-0005-0000-0000-000023010000}"/>
    <cellStyle name="20% - Énfasis3 4" xfId="299" xr:uid="{00000000-0005-0000-0000-000024010000}"/>
    <cellStyle name="20% - Énfasis3 4 2" xfId="300" xr:uid="{00000000-0005-0000-0000-000025010000}"/>
    <cellStyle name="20% - Énfasis3 5" xfId="301" xr:uid="{00000000-0005-0000-0000-000026010000}"/>
    <cellStyle name="20% - Énfasis3 6" xfId="302" xr:uid="{00000000-0005-0000-0000-000027010000}"/>
    <cellStyle name="20% - Énfasis3_Africare Annual workPlan Y3 with Actuals" xfId="303" xr:uid="{00000000-0005-0000-0000-000028010000}"/>
    <cellStyle name="20% - Énfasis4" xfId="304" xr:uid="{00000000-0005-0000-0000-000029010000}"/>
    <cellStyle name="20% - Énfasis4 2" xfId="305" xr:uid="{00000000-0005-0000-0000-00002A010000}"/>
    <cellStyle name="20% - Énfasis4 2 2" xfId="306" xr:uid="{00000000-0005-0000-0000-00002B010000}"/>
    <cellStyle name="20% - Énfasis4 2 2 2" xfId="307" xr:uid="{00000000-0005-0000-0000-00002C010000}"/>
    <cellStyle name="20% - Énfasis4 2 3" xfId="308" xr:uid="{00000000-0005-0000-0000-00002D010000}"/>
    <cellStyle name="20% - Énfasis4 2 3 2" xfId="309" xr:uid="{00000000-0005-0000-0000-00002E010000}"/>
    <cellStyle name="20% - Énfasis4 2 4" xfId="310" xr:uid="{00000000-0005-0000-0000-00002F010000}"/>
    <cellStyle name="20% - Énfasis4 2_PAGES AWP Master File-Revised_R" xfId="311" xr:uid="{00000000-0005-0000-0000-000030010000}"/>
    <cellStyle name="20% - Énfasis4 3" xfId="312" xr:uid="{00000000-0005-0000-0000-000031010000}"/>
    <cellStyle name="20% - Énfasis4 3 2" xfId="313" xr:uid="{00000000-0005-0000-0000-000032010000}"/>
    <cellStyle name="20% - Énfasis4 4" xfId="314" xr:uid="{00000000-0005-0000-0000-000033010000}"/>
    <cellStyle name="20% - Énfasis4 4 2" xfId="315" xr:uid="{00000000-0005-0000-0000-000034010000}"/>
    <cellStyle name="20% - Énfasis4 5" xfId="316" xr:uid="{00000000-0005-0000-0000-000035010000}"/>
    <cellStyle name="20% - Énfasis4 6" xfId="317" xr:uid="{00000000-0005-0000-0000-000036010000}"/>
    <cellStyle name="20% - Énfasis4_Africare Annual workPlan Y3 with Actuals" xfId="318" xr:uid="{00000000-0005-0000-0000-000037010000}"/>
    <cellStyle name="20% - Énfasis5" xfId="319" xr:uid="{00000000-0005-0000-0000-000038010000}"/>
    <cellStyle name="20% - Énfasis5 2" xfId="320" xr:uid="{00000000-0005-0000-0000-000039010000}"/>
    <cellStyle name="20% - Énfasis5 2 2" xfId="321" xr:uid="{00000000-0005-0000-0000-00003A010000}"/>
    <cellStyle name="20% - Énfasis5 2 2 2" xfId="322" xr:uid="{00000000-0005-0000-0000-00003B010000}"/>
    <cellStyle name="20% - Énfasis5 2 3" xfId="323" xr:uid="{00000000-0005-0000-0000-00003C010000}"/>
    <cellStyle name="20% - Énfasis5 2 3 2" xfId="324" xr:uid="{00000000-0005-0000-0000-00003D010000}"/>
    <cellStyle name="20% - Énfasis5 2 4" xfId="325" xr:uid="{00000000-0005-0000-0000-00003E010000}"/>
    <cellStyle name="20% - Énfasis5 2_PAGES AWP Master File-Revised_R" xfId="326" xr:uid="{00000000-0005-0000-0000-00003F010000}"/>
    <cellStyle name="20% - Énfasis5 3" xfId="327" xr:uid="{00000000-0005-0000-0000-000040010000}"/>
    <cellStyle name="20% - Énfasis5 3 2" xfId="328" xr:uid="{00000000-0005-0000-0000-000041010000}"/>
    <cellStyle name="20% - Énfasis5 4" xfId="329" xr:uid="{00000000-0005-0000-0000-000042010000}"/>
    <cellStyle name="20% - Énfasis5 4 2" xfId="330" xr:uid="{00000000-0005-0000-0000-000043010000}"/>
    <cellStyle name="20% - Énfasis5 5" xfId="331" xr:uid="{00000000-0005-0000-0000-000044010000}"/>
    <cellStyle name="20% - Énfasis5 6" xfId="332" xr:uid="{00000000-0005-0000-0000-000045010000}"/>
    <cellStyle name="20% - Énfasis5_Africare Annual workPlan Y3 with Actuals" xfId="333" xr:uid="{00000000-0005-0000-0000-000046010000}"/>
    <cellStyle name="20% - Énfasis6" xfId="334" xr:uid="{00000000-0005-0000-0000-000047010000}"/>
    <cellStyle name="20% - Énfasis6 2" xfId="335" xr:uid="{00000000-0005-0000-0000-000048010000}"/>
    <cellStyle name="20% - Énfasis6 2 2" xfId="336" xr:uid="{00000000-0005-0000-0000-000049010000}"/>
    <cellStyle name="20% - Énfasis6 2 2 2" xfId="337" xr:uid="{00000000-0005-0000-0000-00004A010000}"/>
    <cellStyle name="20% - Énfasis6 2 3" xfId="338" xr:uid="{00000000-0005-0000-0000-00004B010000}"/>
    <cellStyle name="20% - Énfasis6 2 3 2" xfId="339" xr:uid="{00000000-0005-0000-0000-00004C010000}"/>
    <cellStyle name="20% - Énfasis6 2 4" xfId="340" xr:uid="{00000000-0005-0000-0000-00004D010000}"/>
    <cellStyle name="20% - Énfasis6 2_PAGES AWP Master File-Revised_R" xfId="341" xr:uid="{00000000-0005-0000-0000-00004E010000}"/>
    <cellStyle name="20% - Énfasis6 3" xfId="342" xr:uid="{00000000-0005-0000-0000-00004F010000}"/>
    <cellStyle name="20% - Énfasis6 3 2" xfId="343" xr:uid="{00000000-0005-0000-0000-000050010000}"/>
    <cellStyle name="20% - Énfasis6 4" xfId="344" xr:uid="{00000000-0005-0000-0000-000051010000}"/>
    <cellStyle name="20% - Énfasis6 4 2" xfId="345" xr:uid="{00000000-0005-0000-0000-000052010000}"/>
    <cellStyle name="20% - Énfasis6 5" xfId="346" xr:uid="{00000000-0005-0000-0000-000053010000}"/>
    <cellStyle name="20% - Énfasis6 6" xfId="347" xr:uid="{00000000-0005-0000-0000-000054010000}"/>
    <cellStyle name="20% - Énfasis6_Africare Annual workPlan Y3 with Actuals" xfId="348" xr:uid="{00000000-0005-0000-0000-000055010000}"/>
    <cellStyle name="40 % - Accent1" xfId="349" xr:uid="{00000000-0005-0000-0000-000056010000}"/>
    <cellStyle name="40 % - Accent1 2" xfId="350" xr:uid="{00000000-0005-0000-0000-000057010000}"/>
    <cellStyle name="40 % - Accent1 2 2" xfId="351" xr:uid="{00000000-0005-0000-0000-000058010000}"/>
    <cellStyle name="40 % - Accent1 2 2 2" xfId="352" xr:uid="{00000000-0005-0000-0000-000059010000}"/>
    <cellStyle name="40 % - Accent1 2 3" xfId="353" xr:uid="{00000000-0005-0000-0000-00005A010000}"/>
    <cellStyle name="40 % - Accent1 2 3 2" xfId="354" xr:uid="{00000000-0005-0000-0000-00005B010000}"/>
    <cellStyle name="40 % - Accent1 2 4" xfId="355" xr:uid="{00000000-0005-0000-0000-00005C010000}"/>
    <cellStyle name="40 % - Accent1 2_PAGES AWP Master File-Revised_R" xfId="356" xr:uid="{00000000-0005-0000-0000-00005D010000}"/>
    <cellStyle name="40 % - Accent1 3" xfId="357" xr:uid="{00000000-0005-0000-0000-00005E010000}"/>
    <cellStyle name="40 % - Accent1 3 2" xfId="358" xr:uid="{00000000-0005-0000-0000-00005F010000}"/>
    <cellStyle name="40 % - Accent1 4" xfId="359" xr:uid="{00000000-0005-0000-0000-000060010000}"/>
    <cellStyle name="40 % - Accent1 4 2" xfId="360" xr:uid="{00000000-0005-0000-0000-000061010000}"/>
    <cellStyle name="40 % - Accent1 5" xfId="361" xr:uid="{00000000-0005-0000-0000-000062010000}"/>
    <cellStyle name="40 % - Accent1 6" xfId="362" xr:uid="{00000000-0005-0000-0000-000063010000}"/>
    <cellStyle name="40 % - Accent1_Africare Annual workPlan Y3 with Actuals" xfId="363" xr:uid="{00000000-0005-0000-0000-000064010000}"/>
    <cellStyle name="40 % - Accent2" xfId="364" xr:uid="{00000000-0005-0000-0000-000065010000}"/>
    <cellStyle name="40 % - Accent2 2" xfId="365" xr:uid="{00000000-0005-0000-0000-000066010000}"/>
    <cellStyle name="40 % - Accent2 2 2" xfId="366" xr:uid="{00000000-0005-0000-0000-000067010000}"/>
    <cellStyle name="40 % - Accent2 2 2 2" xfId="367" xr:uid="{00000000-0005-0000-0000-000068010000}"/>
    <cellStyle name="40 % - Accent2 2 3" xfId="368" xr:uid="{00000000-0005-0000-0000-000069010000}"/>
    <cellStyle name="40 % - Accent2 2 3 2" xfId="369" xr:uid="{00000000-0005-0000-0000-00006A010000}"/>
    <cellStyle name="40 % - Accent2 2 4" xfId="370" xr:uid="{00000000-0005-0000-0000-00006B010000}"/>
    <cellStyle name="40 % - Accent2 2_PAGES AWP Master File-Revised_R" xfId="371" xr:uid="{00000000-0005-0000-0000-00006C010000}"/>
    <cellStyle name="40 % - Accent2 3" xfId="372" xr:uid="{00000000-0005-0000-0000-00006D010000}"/>
    <cellStyle name="40 % - Accent2 3 2" xfId="373" xr:uid="{00000000-0005-0000-0000-00006E010000}"/>
    <cellStyle name="40 % - Accent2 4" xfId="374" xr:uid="{00000000-0005-0000-0000-00006F010000}"/>
    <cellStyle name="40 % - Accent2 4 2" xfId="375" xr:uid="{00000000-0005-0000-0000-000070010000}"/>
    <cellStyle name="40 % - Accent2 5" xfId="376" xr:uid="{00000000-0005-0000-0000-000071010000}"/>
    <cellStyle name="40 % - Accent2 6" xfId="377" xr:uid="{00000000-0005-0000-0000-000072010000}"/>
    <cellStyle name="40 % - Accent2_Africare Annual workPlan Y3 with Actuals" xfId="378" xr:uid="{00000000-0005-0000-0000-000073010000}"/>
    <cellStyle name="40 % - Accent3" xfId="379" xr:uid="{00000000-0005-0000-0000-000074010000}"/>
    <cellStyle name="40 % - Accent3 2" xfId="380" xr:uid="{00000000-0005-0000-0000-000075010000}"/>
    <cellStyle name="40 % - Accent3 2 2" xfId="381" xr:uid="{00000000-0005-0000-0000-000076010000}"/>
    <cellStyle name="40 % - Accent3 2 2 2" xfId="382" xr:uid="{00000000-0005-0000-0000-000077010000}"/>
    <cellStyle name="40 % - Accent3 2 3" xfId="383" xr:uid="{00000000-0005-0000-0000-000078010000}"/>
    <cellStyle name="40 % - Accent3 2 3 2" xfId="384" xr:uid="{00000000-0005-0000-0000-000079010000}"/>
    <cellStyle name="40 % - Accent3 2 4" xfId="385" xr:uid="{00000000-0005-0000-0000-00007A010000}"/>
    <cellStyle name="40 % - Accent3 2_PAGES AWP Master File-Revised_R" xfId="386" xr:uid="{00000000-0005-0000-0000-00007B010000}"/>
    <cellStyle name="40 % - Accent3 3" xfId="387" xr:uid="{00000000-0005-0000-0000-00007C010000}"/>
    <cellStyle name="40 % - Accent3 3 2" xfId="388" xr:uid="{00000000-0005-0000-0000-00007D010000}"/>
    <cellStyle name="40 % - Accent3 4" xfId="389" xr:uid="{00000000-0005-0000-0000-00007E010000}"/>
    <cellStyle name="40 % - Accent3 4 2" xfId="390" xr:uid="{00000000-0005-0000-0000-00007F010000}"/>
    <cellStyle name="40 % - Accent3 5" xfId="391" xr:uid="{00000000-0005-0000-0000-000080010000}"/>
    <cellStyle name="40 % - Accent3 6" xfId="392" xr:uid="{00000000-0005-0000-0000-000081010000}"/>
    <cellStyle name="40 % - Accent3_Africare Annual workPlan Y3 with Actuals" xfId="393" xr:uid="{00000000-0005-0000-0000-000082010000}"/>
    <cellStyle name="40 % - Accent4" xfId="394" xr:uid="{00000000-0005-0000-0000-000083010000}"/>
    <cellStyle name="40 % - Accent4 2" xfId="395" xr:uid="{00000000-0005-0000-0000-000084010000}"/>
    <cellStyle name="40 % - Accent4 2 2" xfId="396" xr:uid="{00000000-0005-0000-0000-000085010000}"/>
    <cellStyle name="40 % - Accent4 2 2 2" xfId="397" xr:uid="{00000000-0005-0000-0000-000086010000}"/>
    <cellStyle name="40 % - Accent4 2 3" xfId="398" xr:uid="{00000000-0005-0000-0000-000087010000}"/>
    <cellStyle name="40 % - Accent4 2 3 2" xfId="399" xr:uid="{00000000-0005-0000-0000-000088010000}"/>
    <cellStyle name="40 % - Accent4 2 4" xfId="400" xr:uid="{00000000-0005-0000-0000-000089010000}"/>
    <cellStyle name="40 % - Accent4 2_PAGES AWP Master File-Revised_R" xfId="401" xr:uid="{00000000-0005-0000-0000-00008A010000}"/>
    <cellStyle name="40 % - Accent4 3" xfId="402" xr:uid="{00000000-0005-0000-0000-00008B010000}"/>
    <cellStyle name="40 % - Accent4 3 2" xfId="403" xr:uid="{00000000-0005-0000-0000-00008C010000}"/>
    <cellStyle name="40 % - Accent4 4" xfId="404" xr:uid="{00000000-0005-0000-0000-00008D010000}"/>
    <cellStyle name="40 % - Accent4 4 2" xfId="405" xr:uid="{00000000-0005-0000-0000-00008E010000}"/>
    <cellStyle name="40 % - Accent4 5" xfId="406" xr:uid="{00000000-0005-0000-0000-00008F010000}"/>
    <cellStyle name="40 % - Accent4 6" xfId="407" xr:uid="{00000000-0005-0000-0000-000090010000}"/>
    <cellStyle name="40 % - Accent4_Africare Annual workPlan Y3 with Actuals" xfId="408" xr:uid="{00000000-0005-0000-0000-000091010000}"/>
    <cellStyle name="40 % - Accent5" xfId="409" xr:uid="{00000000-0005-0000-0000-000092010000}"/>
    <cellStyle name="40 % - Accent5 2" xfId="410" xr:uid="{00000000-0005-0000-0000-000093010000}"/>
    <cellStyle name="40 % - Accent5 2 2" xfId="411" xr:uid="{00000000-0005-0000-0000-000094010000}"/>
    <cellStyle name="40 % - Accent5 2 2 2" xfId="412" xr:uid="{00000000-0005-0000-0000-000095010000}"/>
    <cellStyle name="40 % - Accent5 2 3" xfId="413" xr:uid="{00000000-0005-0000-0000-000096010000}"/>
    <cellStyle name="40 % - Accent5 2 3 2" xfId="414" xr:uid="{00000000-0005-0000-0000-000097010000}"/>
    <cellStyle name="40 % - Accent5 2 4" xfId="415" xr:uid="{00000000-0005-0000-0000-000098010000}"/>
    <cellStyle name="40 % - Accent5 2_PAGES AWP Master File-Revised_R" xfId="416" xr:uid="{00000000-0005-0000-0000-000099010000}"/>
    <cellStyle name="40 % - Accent5 3" xfId="417" xr:uid="{00000000-0005-0000-0000-00009A010000}"/>
    <cellStyle name="40 % - Accent5 3 2" xfId="418" xr:uid="{00000000-0005-0000-0000-00009B010000}"/>
    <cellStyle name="40 % - Accent5 4" xfId="419" xr:uid="{00000000-0005-0000-0000-00009C010000}"/>
    <cellStyle name="40 % - Accent5 4 2" xfId="420" xr:uid="{00000000-0005-0000-0000-00009D010000}"/>
    <cellStyle name="40 % - Accent5 5" xfId="421" xr:uid="{00000000-0005-0000-0000-00009E010000}"/>
    <cellStyle name="40 % - Accent5 6" xfId="422" xr:uid="{00000000-0005-0000-0000-00009F010000}"/>
    <cellStyle name="40 % - Accent5_Africare Annual workPlan Y3 with Actuals" xfId="423" xr:uid="{00000000-0005-0000-0000-0000A0010000}"/>
    <cellStyle name="40 % - Accent6" xfId="424" xr:uid="{00000000-0005-0000-0000-0000A1010000}"/>
    <cellStyle name="40 % - Accent6 2" xfId="425" xr:uid="{00000000-0005-0000-0000-0000A2010000}"/>
    <cellStyle name="40 % - Accent6 2 2" xfId="426" xr:uid="{00000000-0005-0000-0000-0000A3010000}"/>
    <cellStyle name="40 % - Accent6 2 2 2" xfId="427" xr:uid="{00000000-0005-0000-0000-0000A4010000}"/>
    <cellStyle name="40 % - Accent6 2 3" xfId="428" xr:uid="{00000000-0005-0000-0000-0000A5010000}"/>
    <cellStyle name="40 % - Accent6 2 3 2" xfId="429" xr:uid="{00000000-0005-0000-0000-0000A6010000}"/>
    <cellStyle name="40 % - Accent6 2 4" xfId="430" xr:uid="{00000000-0005-0000-0000-0000A7010000}"/>
    <cellStyle name="40 % - Accent6 2_PAGES AWP Master File-Revised_R" xfId="431" xr:uid="{00000000-0005-0000-0000-0000A8010000}"/>
    <cellStyle name="40 % - Accent6 3" xfId="432" xr:uid="{00000000-0005-0000-0000-0000A9010000}"/>
    <cellStyle name="40 % - Accent6 3 2" xfId="433" xr:uid="{00000000-0005-0000-0000-0000AA010000}"/>
    <cellStyle name="40 % - Accent6 4" xfId="434" xr:uid="{00000000-0005-0000-0000-0000AB010000}"/>
    <cellStyle name="40 % - Accent6 4 2" xfId="435" xr:uid="{00000000-0005-0000-0000-0000AC010000}"/>
    <cellStyle name="40 % - Accent6 5" xfId="436" xr:uid="{00000000-0005-0000-0000-0000AD010000}"/>
    <cellStyle name="40 % - Accent6 6" xfId="437" xr:uid="{00000000-0005-0000-0000-0000AE010000}"/>
    <cellStyle name="40 % - Accent6_Africare Annual workPlan Y3 with Actuals" xfId="438" xr:uid="{00000000-0005-0000-0000-0000AF010000}"/>
    <cellStyle name="40% - Accent1 2" xfId="439" xr:uid="{00000000-0005-0000-0000-0000B0010000}"/>
    <cellStyle name="40% - Accent1 2 2" xfId="440" xr:uid="{00000000-0005-0000-0000-0000B1010000}"/>
    <cellStyle name="40% - Accent1 2 2 2" xfId="441" xr:uid="{00000000-0005-0000-0000-0000B2010000}"/>
    <cellStyle name="40% - Accent1 2 2 2 2" xfId="442" xr:uid="{00000000-0005-0000-0000-0000B3010000}"/>
    <cellStyle name="40% - Accent1 2 2 3" xfId="443" xr:uid="{00000000-0005-0000-0000-0000B4010000}"/>
    <cellStyle name="40% - Accent1 2 2 3 2" xfId="444" xr:uid="{00000000-0005-0000-0000-0000B5010000}"/>
    <cellStyle name="40% - Accent1 2 2 4" xfId="445" xr:uid="{00000000-0005-0000-0000-0000B6010000}"/>
    <cellStyle name="40% - Accent1 2 2_PAGES AWP Master File-Revised_R" xfId="446" xr:uid="{00000000-0005-0000-0000-0000B7010000}"/>
    <cellStyle name="40% - Accent1 2 3" xfId="447" xr:uid="{00000000-0005-0000-0000-0000B8010000}"/>
    <cellStyle name="40% - Accent1 2 3 2" xfId="448" xr:uid="{00000000-0005-0000-0000-0000B9010000}"/>
    <cellStyle name="40% - Accent1 2 4" xfId="449" xr:uid="{00000000-0005-0000-0000-0000BA010000}"/>
    <cellStyle name="40% - Accent1 2 4 2" xfId="450" xr:uid="{00000000-0005-0000-0000-0000BB010000}"/>
    <cellStyle name="40% - Accent1 2 5" xfId="451" xr:uid="{00000000-0005-0000-0000-0000BC010000}"/>
    <cellStyle name="40% - Accent1 2_Africare Annual workPlan Y3 with Actuals" xfId="452" xr:uid="{00000000-0005-0000-0000-0000BD010000}"/>
    <cellStyle name="40% - Accent1 3" xfId="453" xr:uid="{00000000-0005-0000-0000-0000BE010000}"/>
    <cellStyle name="40% - Accent1 3 2" xfId="454" xr:uid="{00000000-0005-0000-0000-0000BF010000}"/>
    <cellStyle name="40% - Accent1 4" xfId="455" xr:uid="{00000000-0005-0000-0000-0000C0010000}"/>
    <cellStyle name="40% - Accent1 4 2" xfId="456" xr:uid="{00000000-0005-0000-0000-0000C1010000}"/>
    <cellStyle name="40% - Accent1 5" xfId="457" xr:uid="{00000000-0005-0000-0000-0000C2010000}"/>
    <cellStyle name="40% - Accent1 5 2" xfId="458" xr:uid="{00000000-0005-0000-0000-0000C3010000}"/>
    <cellStyle name="40% - Accent1 6" xfId="459" xr:uid="{00000000-0005-0000-0000-0000C4010000}"/>
    <cellStyle name="40% - Accent1 6 2" xfId="460" xr:uid="{00000000-0005-0000-0000-0000C5010000}"/>
    <cellStyle name="40% - Accent1 7" xfId="461" xr:uid="{00000000-0005-0000-0000-0000C6010000}"/>
    <cellStyle name="40% - Accent1 7 2" xfId="462" xr:uid="{00000000-0005-0000-0000-0000C7010000}"/>
    <cellStyle name="40% - Accent1 8" xfId="463" xr:uid="{00000000-0005-0000-0000-0000C8010000}"/>
    <cellStyle name="40% - Accent1 8 2" xfId="464" xr:uid="{00000000-0005-0000-0000-0000C9010000}"/>
    <cellStyle name="40% - Accent1 9" xfId="465" xr:uid="{00000000-0005-0000-0000-0000CA010000}"/>
    <cellStyle name="40% - Accent2 2" xfId="466" xr:uid="{00000000-0005-0000-0000-0000CB010000}"/>
    <cellStyle name="40% - Accent2 2 2" xfId="467" xr:uid="{00000000-0005-0000-0000-0000CC010000}"/>
    <cellStyle name="40% - Accent2 2 2 2" xfId="468" xr:uid="{00000000-0005-0000-0000-0000CD010000}"/>
    <cellStyle name="40% - Accent2 2 2 2 2" xfId="469" xr:uid="{00000000-0005-0000-0000-0000CE010000}"/>
    <cellStyle name="40% - Accent2 2 2 3" xfId="470" xr:uid="{00000000-0005-0000-0000-0000CF010000}"/>
    <cellStyle name="40% - Accent2 2 2 3 2" xfId="471" xr:uid="{00000000-0005-0000-0000-0000D0010000}"/>
    <cellStyle name="40% - Accent2 2 2 4" xfId="472" xr:uid="{00000000-0005-0000-0000-0000D1010000}"/>
    <cellStyle name="40% - Accent2 2 2_PAGES AWP Master File-Revised_R" xfId="473" xr:uid="{00000000-0005-0000-0000-0000D2010000}"/>
    <cellStyle name="40% - Accent2 2 3" xfId="474" xr:uid="{00000000-0005-0000-0000-0000D3010000}"/>
    <cellStyle name="40% - Accent2 2 3 2" xfId="475" xr:uid="{00000000-0005-0000-0000-0000D4010000}"/>
    <cellStyle name="40% - Accent2 2 4" xfId="476" xr:uid="{00000000-0005-0000-0000-0000D5010000}"/>
    <cellStyle name="40% - Accent2 2 4 2" xfId="477" xr:uid="{00000000-0005-0000-0000-0000D6010000}"/>
    <cellStyle name="40% - Accent2 2 5" xfId="478" xr:uid="{00000000-0005-0000-0000-0000D7010000}"/>
    <cellStyle name="40% - Accent2 2_Africare Annual workPlan Y3 with Actuals" xfId="479" xr:uid="{00000000-0005-0000-0000-0000D8010000}"/>
    <cellStyle name="40% - Accent2 3" xfId="480" xr:uid="{00000000-0005-0000-0000-0000D9010000}"/>
    <cellStyle name="40% - Accent2 3 2" xfId="481" xr:uid="{00000000-0005-0000-0000-0000DA010000}"/>
    <cellStyle name="40% - Accent2 4" xfId="482" xr:uid="{00000000-0005-0000-0000-0000DB010000}"/>
    <cellStyle name="40% - Accent2 4 2" xfId="483" xr:uid="{00000000-0005-0000-0000-0000DC010000}"/>
    <cellStyle name="40% - Accent2 5" xfId="484" xr:uid="{00000000-0005-0000-0000-0000DD010000}"/>
    <cellStyle name="40% - Accent2 5 2" xfId="485" xr:uid="{00000000-0005-0000-0000-0000DE010000}"/>
    <cellStyle name="40% - Accent2 6" xfId="486" xr:uid="{00000000-0005-0000-0000-0000DF010000}"/>
    <cellStyle name="40% - Accent2 6 2" xfId="487" xr:uid="{00000000-0005-0000-0000-0000E0010000}"/>
    <cellStyle name="40% - Accent2 7" xfId="488" xr:uid="{00000000-0005-0000-0000-0000E1010000}"/>
    <cellStyle name="40% - Accent2 7 2" xfId="489" xr:uid="{00000000-0005-0000-0000-0000E2010000}"/>
    <cellStyle name="40% - Accent2 8" xfId="490" xr:uid="{00000000-0005-0000-0000-0000E3010000}"/>
    <cellStyle name="40% - Accent2 8 2" xfId="491" xr:uid="{00000000-0005-0000-0000-0000E4010000}"/>
    <cellStyle name="40% - Accent2 9" xfId="492" xr:uid="{00000000-0005-0000-0000-0000E5010000}"/>
    <cellStyle name="40% - Accent3 2" xfId="493" xr:uid="{00000000-0005-0000-0000-0000E6010000}"/>
    <cellStyle name="40% - Accent3 2 2" xfId="494" xr:uid="{00000000-0005-0000-0000-0000E7010000}"/>
    <cellStyle name="40% - Accent3 2 2 2" xfId="495" xr:uid="{00000000-0005-0000-0000-0000E8010000}"/>
    <cellStyle name="40% - Accent3 2 2 2 2" xfId="496" xr:uid="{00000000-0005-0000-0000-0000E9010000}"/>
    <cellStyle name="40% - Accent3 2 2 3" xfId="497" xr:uid="{00000000-0005-0000-0000-0000EA010000}"/>
    <cellStyle name="40% - Accent3 2 2 3 2" xfId="498" xr:uid="{00000000-0005-0000-0000-0000EB010000}"/>
    <cellStyle name="40% - Accent3 2 2 4" xfId="499" xr:uid="{00000000-0005-0000-0000-0000EC010000}"/>
    <cellStyle name="40% - Accent3 2 2_PAGES AWP Master File-Revised_R" xfId="500" xr:uid="{00000000-0005-0000-0000-0000ED010000}"/>
    <cellStyle name="40% - Accent3 2 3" xfId="501" xr:uid="{00000000-0005-0000-0000-0000EE010000}"/>
    <cellStyle name="40% - Accent3 2 3 2" xfId="502" xr:uid="{00000000-0005-0000-0000-0000EF010000}"/>
    <cellStyle name="40% - Accent3 2 4" xfId="503" xr:uid="{00000000-0005-0000-0000-0000F0010000}"/>
    <cellStyle name="40% - Accent3 2 4 2" xfId="504" xr:uid="{00000000-0005-0000-0000-0000F1010000}"/>
    <cellStyle name="40% - Accent3 2 5" xfId="505" xr:uid="{00000000-0005-0000-0000-0000F2010000}"/>
    <cellStyle name="40% - Accent3 2_Africare Annual workPlan Y3 with Actuals" xfId="506" xr:uid="{00000000-0005-0000-0000-0000F3010000}"/>
    <cellStyle name="40% - Accent3 3" xfId="507" xr:uid="{00000000-0005-0000-0000-0000F4010000}"/>
    <cellStyle name="40% - Accent3 3 2" xfId="508" xr:uid="{00000000-0005-0000-0000-0000F5010000}"/>
    <cellStyle name="40% - Accent3 4" xfId="509" xr:uid="{00000000-0005-0000-0000-0000F6010000}"/>
    <cellStyle name="40% - Accent3 4 2" xfId="510" xr:uid="{00000000-0005-0000-0000-0000F7010000}"/>
    <cellStyle name="40% - Accent3 5" xfId="511" xr:uid="{00000000-0005-0000-0000-0000F8010000}"/>
    <cellStyle name="40% - Accent3 5 2" xfId="512" xr:uid="{00000000-0005-0000-0000-0000F9010000}"/>
    <cellStyle name="40% - Accent3 6" xfId="513" xr:uid="{00000000-0005-0000-0000-0000FA010000}"/>
    <cellStyle name="40% - Accent3 6 2" xfId="514" xr:uid="{00000000-0005-0000-0000-0000FB010000}"/>
    <cellStyle name="40% - Accent3 7" xfId="515" xr:uid="{00000000-0005-0000-0000-0000FC010000}"/>
    <cellStyle name="40% - Accent3 7 2" xfId="516" xr:uid="{00000000-0005-0000-0000-0000FD010000}"/>
    <cellStyle name="40% - Accent3 8" xfId="517" xr:uid="{00000000-0005-0000-0000-0000FE010000}"/>
    <cellStyle name="40% - Accent3 8 2" xfId="518" xr:uid="{00000000-0005-0000-0000-0000FF010000}"/>
    <cellStyle name="40% - Accent3 9" xfId="519" xr:uid="{00000000-0005-0000-0000-000000020000}"/>
    <cellStyle name="40% - Accent4 2" xfId="520" xr:uid="{00000000-0005-0000-0000-000001020000}"/>
    <cellStyle name="40% - Accent4 2 2" xfId="521" xr:uid="{00000000-0005-0000-0000-000002020000}"/>
    <cellStyle name="40% - Accent4 2 2 2" xfId="522" xr:uid="{00000000-0005-0000-0000-000003020000}"/>
    <cellStyle name="40% - Accent4 2 2 2 2" xfId="523" xr:uid="{00000000-0005-0000-0000-000004020000}"/>
    <cellStyle name="40% - Accent4 2 2 3" xfId="524" xr:uid="{00000000-0005-0000-0000-000005020000}"/>
    <cellStyle name="40% - Accent4 2 2 3 2" xfId="525" xr:uid="{00000000-0005-0000-0000-000006020000}"/>
    <cellStyle name="40% - Accent4 2 2 4" xfId="526" xr:uid="{00000000-0005-0000-0000-000007020000}"/>
    <cellStyle name="40% - Accent4 2 2_PAGES AWP Master File-Revised_R" xfId="527" xr:uid="{00000000-0005-0000-0000-000008020000}"/>
    <cellStyle name="40% - Accent4 2 3" xfId="528" xr:uid="{00000000-0005-0000-0000-000009020000}"/>
    <cellStyle name="40% - Accent4 2 3 2" xfId="529" xr:uid="{00000000-0005-0000-0000-00000A020000}"/>
    <cellStyle name="40% - Accent4 2 4" xfId="530" xr:uid="{00000000-0005-0000-0000-00000B020000}"/>
    <cellStyle name="40% - Accent4 2 4 2" xfId="531" xr:uid="{00000000-0005-0000-0000-00000C020000}"/>
    <cellStyle name="40% - Accent4 2 5" xfId="532" xr:uid="{00000000-0005-0000-0000-00000D020000}"/>
    <cellStyle name="40% - Accent4 2_Africare Annual workPlan Y3 with Actuals" xfId="533" xr:uid="{00000000-0005-0000-0000-00000E020000}"/>
    <cellStyle name="40% - Accent4 3" xfId="534" xr:uid="{00000000-0005-0000-0000-00000F020000}"/>
    <cellStyle name="40% - Accent4 3 2" xfId="535" xr:uid="{00000000-0005-0000-0000-000010020000}"/>
    <cellStyle name="40% - Accent4 4" xfId="536" xr:uid="{00000000-0005-0000-0000-000011020000}"/>
    <cellStyle name="40% - Accent4 4 2" xfId="537" xr:uid="{00000000-0005-0000-0000-000012020000}"/>
    <cellStyle name="40% - Accent4 5" xfId="538" xr:uid="{00000000-0005-0000-0000-000013020000}"/>
    <cellStyle name="40% - Accent4 5 2" xfId="539" xr:uid="{00000000-0005-0000-0000-000014020000}"/>
    <cellStyle name="40% - Accent4 6" xfId="540" xr:uid="{00000000-0005-0000-0000-000015020000}"/>
    <cellStyle name="40% - Accent4 6 2" xfId="541" xr:uid="{00000000-0005-0000-0000-000016020000}"/>
    <cellStyle name="40% - Accent4 7" xfId="542" xr:uid="{00000000-0005-0000-0000-000017020000}"/>
    <cellStyle name="40% - Accent4 7 2" xfId="543" xr:uid="{00000000-0005-0000-0000-000018020000}"/>
    <cellStyle name="40% - Accent4 8" xfId="544" xr:uid="{00000000-0005-0000-0000-000019020000}"/>
    <cellStyle name="40% - Accent4 8 2" xfId="545" xr:uid="{00000000-0005-0000-0000-00001A020000}"/>
    <cellStyle name="40% - Accent4 9" xfId="546" xr:uid="{00000000-0005-0000-0000-00001B020000}"/>
    <cellStyle name="40% - Accent5 2" xfId="547" xr:uid="{00000000-0005-0000-0000-00001C020000}"/>
    <cellStyle name="40% - Accent5 2 2" xfId="548" xr:uid="{00000000-0005-0000-0000-00001D020000}"/>
    <cellStyle name="40% - Accent5 2 2 2" xfId="549" xr:uid="{00000000-0005-0000-0000-00001E020000}"/>
    <cellStyle name="40% - Accent5 2 2 2 2" xfId="550" xr:uid="{00000000-0005-0000-0000-00001F020000}"/>
    <cellStyle name="40% - Accent5 2 2 3" xfId="551" xr:uid="{00000000-0005-0000-0000-000020020000}"/>
    <cellStyle name="40% - Accent5 2 2 3 2" xfId="552" xr:uid="{00000000-0005-0000-0000-000021020000}"/>
    <cellStyle name="40% - Accent5 2 2 4" xfId="553" xr:uid="{00000000-0005-0000-0000-000022020000}"/>
    <cellStyle name="40% - Accent5 2 2_PAGES AWP Master File-Revised_R" xfId="554" xr:uid="{00000000-0005-0000-0000-000023020000}"/>
    <cellStyle name="40% - Accent5 2 3" xfId="555" xr:uid="{00000000-0005-0000-0000-000024020000}"/>
    <cellStyle name="40% - Accent5 2 3 2" xfId="556" xr:uid="{00000000-0005-0000-0000-000025020000}"/>
    <cellStyle name="40% - Accent5 2 4" xfId="557" xr:uid="{00000000-0005-0000-0000-000026020000}"/>
    <cellStyle name="40% - Accent5 2 4 2" xfId="558" xr:uid="{00000000-0005-0000-0000-000027020000}"/>
    <cellStyle name="40% - Accent5 2 5" xfId="559" xr:uid="{00000000-0005-0000-0000-000028020000}"/>
    <cellStyle name="40% - Accent5 2_Africare Annual workPlan Y3 with Actuals" xfId="560" xr:uid="{00000000-0005-0000-0000-000029020000}"/>
    <cellStyle name="40% - Accent5 3" xfId="561" xr:uid="{00000000-0005-0000-0000-00002A020000}"/>
    <cellStyle name="40% - Accent5 3 2" xfId="562" xr:uid="{00000000-0005-0000-0000-00002B020000}"/>
    <cellStyle name="40% - Accent5 4" xfId="563" xr:uid="{00000000-0005-0000-0000-00002C020000}"/>
    <cellStyle name="40% - Accent5 4 2" xfId="564" xr:uid="{00000000-0005-0000-0000-00002D020000}"/>
    <cellStyle name="40% - Accent5 5" xfId="565" xr:uid="{00000000-0005-0000-0000-00002E020000}"/>
    <cellStyle name="40% - Accent5 5 2" xfId="566" xr:uid="{00000000-0005-0000-0000-00002F020000}"/>
    <cellStyle name="40% - Accent5 6" xfId="567" xr:uid="{00000000-0005-0000-0000-000030020000}"/>
    <cellStyle name="40% - Accent5 6 2" xfId="568" xr:uid="{00000000-0005-0000-0000-000031020000}"/>
    <cellStyle name="40% - Accent5 7" xfId="569" xr:uid="{00000000-0005-0000-0000-000032020000}"/>
    <cellStyle name="40% - Accent5 7 2" xfId="570" xr:uid="{00000000-0005-0000-0000-000033020000}"/>
    <cellStyle name="40% - Accent5 8" xfId="571" xr:uid="{00000000-0005-0000-0000-000034020000}"/>
    <cellStyle name="40% - Accent5 8 2" xfId="572" xr:uid="{00000000-0005-0000-0000-000035020000}"/>
    <cellStyle name="40% - Accent5 9" xfId="573" xr:uid="{00000000-0005-0000-0000-000036020000}"/>
    <cellStyle name="40% - Accent6 2" xfId="574" xr:uid="{00000000-0005-0000-0000-000037020000}"/>
    <cellStyle name="40% - Accent6 2 2" xfId="575" xr:uid="{00000000-0005-0000-0000-000038020000}"/>
    <cellStyle name="40% - Accent6 2 2 2" xfId="576" xr:uid="{00000000-0005-0000-0000-000039020000}"/>
    <cellStyle name="40% - Accent6 2 2 2 2" xfId="577" xr:uid="{00000000-0005-0000-0000-00003A020000}"/>
    <cellStyle name="40% - Accent6 2 2 3" xfId="578" xr:uid="{00000000-0005-0000-0000-00003B020000}"/>
    <cellStyle name="40% - Accent6 2 2 3 2" xfId="579" xr:uid="{00000000-0005-0000-0000-00003C020000}"/>
    <cellStyle name="40% - Accent6 2 2 4" xfId="580" xr:uid="{00000000-0005-0000-0000-00003D020000}"/>
    <cellStyle name="40% - Accent6 2 2_PAGES AWP Master File-Revised_R" xfId="581" xr:uid="{00000000-0005-0000-0000-00003E020000}"/>
    <cellStyle name="40% - Accent6 2 3" xfId="582" xr:uid="{00000000-0005-0000-0000-00003F020000}"/>
    <cellStyle name="40% - Accent6 2 3 2" xfId="583" xr:uid="{00000000-0005-0000-0000-000040020000}"/>
    <cellStyle name="40% - Accent6 2 4" xfId="584" xr:uid="{00000000-0005-0000-0000-000041020000}"/>
    <cellStyle name="40% - Accent6 2 4 2" xfId="585" xr:uid="{00000000-0005-0000-0000-000042020000}"/>
    <cellStyle name="40% - Accent6 2 5" xfId="586" xr:uid="{00000000-0005-0000-0000-000043020000}"/>
    <cellStyle name="40% - Accent6 2_Africare Annual workPlan Y3 with Actuals" xfId="587" xr:uid="{00000000-0005-0000-0000-000044020000}"/>
    <cellStyle name="40% - Accent6 3" xfId="588" xr:uid="{00000000-0005-0000-0000-000045020000}"/>
    <cellStyle name="40% - Accent6 3 2" xfId="589" xr:uid="{00000000-0005-0000-0000-000046020000}"/>
    <cellStyle name="40% - Accent6 4" xfId="590" xr:uid="{00000000-0005-0000-0000-000047020000}"/>
    <cellStyle name="40% - Accent6 4 2" xfId="591" xr:uid="{00000000-0005-0000-0000-000048020000}"/>
    <cellStyle name="40% - Accent6 5" xfId="592" xr:uid="{00000000-0005-0000-0000-000049020000}"/>
    <cellStyle name="40% - Accent6 5 2" xfId="593" xr:uid="{00000000-0005-0000-0000-00004A020000}"/>
    <cellStyle name="40% - Accent6 6" xfId="594" xr:uid="{00000000-0005-0000-0000-00004B020000}"/>
    <cellStyle name="40% - Accent6 6 2" xfId="595" xr:uid="{00000000-0005-0000-0000-00004C020000}"/>
    <cellStyle name="40% - Accent6 7" xfId="596" xr:uid="{00000000-0005-0000-0000-00004D020000}"/>
    <cellStyle name="40% - Accent6 7 2" xfId="597" xr:uid="{00000000-0005-0000-0000-00004E020000}"/>
    <cellStyle name="40% - Accent6 8" xfId="598" xr:uid="{00000000-0005-0000-0000-00004F020000}"/>
    <cellStyle name="40% - Accent6 8 2" xfId="599" xr:uid="{00000000-0005-0000-0000-000050020000}"/>
    <cellStyle name="40% - Accent6 9" xfId="600" xr:uid="{00000000-0005-0000-0000-000051020000}"/>
    <cellStyle name="40% - Énfasis1" xfId="601" xr:uid="{00000000-0005-0000-0000-000052020000}"/>
    <cellStyle name="40% - Énfasis1 2" xfId="602" xr:uid="{00000000-0005-0000-0000-000053020000}"/>
    <cellStyle name="40% - Énfasis1 2 2" xfId="603" xr:uid="{00000000-0005-0000-0000-000054020000}"/>
    <cellStyle name="40% - Énfasis1 2 2 2" xfId="604" xr:uid="{00000000-0005-0000-0000-000055020000}"/>
    <cellStyle name="40% - Énfasis1 2 3" xfId="605" xr:uid="{00000000-0005-0000-0000-000056020000}"/>
    <cellStyle name="40% - Énfasis1 2 3 2" xfId="606" xr:uid="{00000000-0005-0000-0000-000057020000}"/>
    <cellStyle name="40% - Énfasis1 2 4" xfId="607" xr:uid="{00000000-0005-0000-0000-000058020000}"/>
    <cellStyle name="40% - Énfasis1 2_PAGES AWP Master File-Revised_R" xfId="608" xr:uid="{00000000-0005-0000-0000-000059020000}"/>
    <cellStyle name="40% - Énfasis1 3" xfId="609" xr:uid="{00000000-0005-0000-0000-00005A020000}"/>
    <cellStyle name="40% - Énfasis1 3 2" xfId="610" xr:uid="{00000000-0005-0000-0000-00005B020000}"/>
    <cellStyle name="40% - Énfasis1 4" xfId="611" xr:uid="{00000000-0005-0000-0000-00005C020000}"/>
    <cellStyle name="40% - Énfasis1 4 2" xfId="612" xr:uid="{00000000-0005-0000-0000-00005D020000}"/>
    <cellStyle name="40% - Énfasis1 5" xfId="613" xr:uid="{00000000-0005-0000-0000-00005E020000}"/>
    <cellStyle name="40% - Énfasis1 6" xfId="614" xr:uid="{00000000-0005-0000-0000-00005F020000}"/>
    <cellStyle name="40% - Énfasis1_Africare Annual workPlan Y3 with Actuals" xfId="615" xr:uid="{00000000-0005-0000-0000-000060020000}"/>
    <cellStyle name="40% - Énfasis2" xfId="616" xr:uid="{00000000-0005-0000-0000-000061020000}"/>
    <cellStyle name="40% - Énfasis2 2" xfId="617" xr:uid="{00000000-0005-0000-0000-000062020000}"/>
    <cellStyle name="40% - Énfasis2 2 2" xfId="618" xr:uid="{00000000-0005-0000-0000-000063020000}"/>
    <cellStyle name="40% - Énfasis2 2 2 2" xfId="619" xr:uid="{00000000-0005-0000-0000-000064020000}"/>
    <cellStyle name="40% - Énfasis2 2 3" xfId="620" xr:uid="{00000000-0005-0000-0000-000065020000}"/>
    <cellStyle name="40% - Énfasis2 2 3 2" xfId="621" xr:uid="{00000000-0005-0000-0000-000066020000}"/>
    <cellStyle name="40% - Énfasis2 2 4" xfId="622" xr:uid="{00000000-0005-0000-0000-000067020000}"/>
    <cellStyle name="40% - Énfasis2 2_PAGES AWP Master File-Revised_R" xfId="623" xr:uid="{00000000-0005-0000-0000-000068020000}"/>
    <cellStyle name="40% - Énfasis2 3" xfId="624" xr:uid="{00000000-0005-0000-0000-000069020000}"/>
    <cellStyle name="40% - Énfasis2 3 2" xfId="625" xr:uid="{00000000-0005-0000-0000-00006A020000}"/>
    <cellStyle name="40% - Énfasis2 4" xfId="626" xr:uid="{00000000-0005-0000-0000-00006B020000}"/>
    <cellStyle name="40% - Énfasis2 4 2" xfId="627" xr:uid="{00000000-0005-0000-0000-00006C020000}"/>
    <cellStyle name="40% - Énfasis2 5" xfId="628" xr:uid="{00000000-0005-0000-0000-00006D020000}"/>
    <cellStyle name="40% - Énfasis2 6" xfId="629" xr:uid="{00000000-0005-0000-0000-00006E020000}"/>
    <cellStyle name="40% - Énfasis2_Africare Annual workPlan Y3 with Actuals" xfId="630" xr:uid="{00000000-0005-0000-0000-00006F020000}"/>
    <cellStyle name="40% - Énfasis3" xfId="631" xr:uid="{00000000-0005-0000-0000-000070020000}"/>
    <cellStyle name="40% - Énfasis3 2" xfId="632" xr:uid="{00000000-0005-0000-0000-000071020000}"/>
    <cellStyle name="40% - Énfasis3 2 2" xfId="633" xr:uid="{00000000-0005-0000-0000-000072020000}"/>
    <cellStyle name="40% - Énfasis3 2 2 2" xfId="634" xr:uid="{00000000-0005-0000-0000-000073020000}"/>
    <cellStyle name="40% - Énfasis3 2 3" xfId="635" xr:uid="{00000000-0005-0000-0000-000074020000}"/>
    <cellStyle name="40% - Énfasis3 2 3 2" xfId="636" xr:uid="{00000000-0005-0000-0000-000075020000}"/>
    <cellStyle name="40% - Énfasis3 2 4" xfId="637" xr:uid="{00000000-0005-0000-0000-000076020000}"/>
    <cellStyle name="40% - Énfasis3 2_PAGES AWP Master File-Revised_R" xfId="638" xr:uid="{00000000-0005-0000-0000-000077020000}"/>
    <cellStyle name="40% - Énfasis3 3" xfId="639" xr:uid="{00000000-0005-0000-0000-000078020000}"/>
    <cellStyle name="40% - Énfasis3 3 2" xfId="640" xr:uid="{00000000-0005-0000-0000-000079020000}"/>
    <cellStyle name="40% - Énfasis3 4" xfId="641" xr:uid="{00000000-0005-0000-0000-00007A020000}"/>
    <cellStyle name="40% - Énfasis3 4 2" xfId="642" xr:uid="{00000000-0005-0000-0000-00007B020000}"/>
    <cellStyle name="40% - Énfasis3 5" xfId="643" xr:uid="{00000000-0005-0000-0000-00007C020000}"/>
    <cellStyle name="40% - Énfasis3 6" xfId="644" xr:uid="{00000000-0005-0000-0000-00007D020000}"/>
    <cellStyle name="40% - Énfasis3_Africare Annual workPlan Y3 with Actuals" xfId="645" xr:uid="{00000000-0005-0000-0000-00007E020000}"/>
    <cellStyle name="40% - Énfasis4" xfId="646" xr:uid="{00000000-0005-0000-0000-00007F020000}"/>
    <cellStyle name="40% - Énfasis4 2" xfId="647" xr:uid="{00000000-0005-0000-0000-000080020000}"/>
    <cellStyle name="40% - Énfasis4 2 2" xfId="648" xr:uid="{00000000-0005-0000-0000-000081020000}"/>
    <cellStyle name="40% - Énfasis4 2 2 2" xfId="649" xr:uid="{00000000-0005-0000-0000-000082020000}"/>
    <cellStyle name="40% - Énfasis4 2 3" xfId="650" xr:uid="{00000000-0005-0000-0000-000083020000}"/>
    <cellStyle name="40% - Énfasis4 2 3 2" xfId="651" xr:uid="{00000000-0005-0000-0000-000084020000}"/>
    <cellStyle name="40% - Énfasis4 2 4" xfId="652" xr:uid="{00000000-0005-0000-0000-000085020000}"/>
    <cellStyle name="40% - Énfasis4 2_PAGES AWP Master File-Revised_R" xfId="653" xr:uid="{00000000-0005-0000-0000-000086020000}"/>
    <cellStyle name="40% - Énfasis4 3" xfId="654" xr:uid="{00000000-0005-0000-0000-000087020000}"/>
    <cellStyle name="40% - Énfasis4 3 2" xfId="655" xr:uid="{00000000-0005-0000-0000-000088020000}"/>
    <cellStyle name="40% - Énfasis4 4" xfId="656" xr:uid="{00000000-0005-0000-0000-000089020000}"/>
    <cellStyle name="40% - Énfasis4 4 2" xfId="657" xr:uid="{00000000-0005-0000-0000-00008A020000}"/>
    <cellStyle name="40% - Énfasis4 5" xfId="658" xr:uid="{00000000-0005-0000-0000-00008B020000}"/>
    <cellStyle name="40% - Énfasis4 6" xfId="659" xr:uid="{00000000-0005-0000-0000-00008C020000}"/>
    <cellStyle name="40% - Énfasis4_Africare Annual workPlan Y3 with Actuals" xfId="660" xr:uid="{00000000-0005-0000-0000-00008D020000}"/>
    <cellStyle name="40% - Énfasis5" xfId="661" xr:uid="{00000000-0005-0000-0000-00008E020000}"/>
    <cellStyle name="40% - Énfasis5 2" xfId="662" xr:uid="{00000000-0005-0000-0000-00008F020000}"/>
    <cellStyle name="40% - Énfasis5 2 2" xfId="663" xr:uid="{00000000-0005-0000-0000-000090020000}"/>
    <cellStyle name="40% - Énfasis5 2 2 2" xfId="664" xr:uid="{00000000-0005-0000-0000-000091020000}"/>
    <cellStyle name="40% - Énfasis5 2 3" xfId="665" xr:uid="{00000000-0005-0000-0000-000092020000}"/>
    <cellStyle name="40% - Énfasis5 2 3 2" xfId="666" xr:uid="{00000000-0005-0000-0000-000093020000}"/>
    <cellStyle name="40% - Énfasis5 2 4" xfId="667" xr:uid="{00000000-0005-0000-0000-000094020000}"/>
    <cellStyle name="40% - Énfasis5 2_PAGES AWP Master File-Revised_R" xfId="668" xr:uid="{00000000-0005-0000-0000-000095020000}"/>
    <cellStyle name="40% - Énfasis5 3" xfId="669" xr:uid="{00000000-0005-0000-0000-000096020000}"/>
    <cellStyle name="40% - Énfasis5 3 2" xfId="670" xr:uid="{00000000-0005-0000-0000-000097020000}"/>
    <cellStyle name="40% - Énfasis5 4" xfId="671" xr:uid="{00000000-0005-0000-0000-000098020000}"/>
    <cellStyle name="40% - Énfasis5 4 2" xfId="672" xr:uid="{00000000-0005-0000-0000-000099020000}"/>
    <cellStyle name="40% - Énfasis5 5" xfId="673" xr:uid="{00000000-0005-0000-0000-00009A020000}"/>
    <cellStyle name="40% - Énfasis5 6" xfId="674" xr:uid="{00000000-0005-0000-0000-00009B020000}"/>
    <cellStyle name="40% - Énfasis5_Africare Annual workPlan Y3 with Actuals" xfId="675" xr:uid="{00000000-0005-0000-0000-00009C020000}"/>
    <cellStyle name="40% - Énfasis6" xfId="676" xr:uid="{00000000-0005-0000-0000-00009D020000}"/>
    <cellStyle name="40% - Énfasis6 2" xfId="677" xr:uid="{00000000-0005-0000-0000-00009E020000}"/>
    <cellStyle name="40% - Énfasis6 2 2" xfId="678" xr:uid="{00000000-0005-0000-0000-00009F020000}"/>
    <cellStyle name="40% - Énfasis6 2 2 2" xfId="679" xr:uid="{00000000-0005-0000-0000-0000A0020000}"/>
    <cellStyle name="40% - Énfasis6 2 3" xfId="680" xr:uid="{00000000-0005-0000-0000-0000A1020000}"/>
    <cellStyle name="40% - Énfasis6 2 3 2" xfId="681" xr:uid="{00000000-0005-0000-0000-0000A2020000}"/>
    <cellStyle name="40% - Énfasis6 2 4" xfId="682" xr:uid="{00000000-0005-0000-0000-0000A3020000}"/>
    <cellStyle name="40% - Énfasis6 2_PAGES AWP Master File-Revised_R" xfId="683" xr:uid="{00000000-0005-0000-0000-0000A4020000}"/>
    <cellStyle name="40% - Énfasis6 3" xfId="684" xr:uid="{00000000-0005-0000-0000-0000A5020000}"/>
    <cellStyle name="40% - Énfasis6 3 2" xfId="685" xr:uid="{00000000-0005-0000-0000-0000A6020000}"/>
    <cellStyle name="40% - Énfasis6 4" xfId="686" xr:uid="{00000000-0005-0000-0000-0000A7020000}"/>
    <cellStyle name="40% - Énfasis6 4 2" xfId="687" xr:uid="{00000000-0005-0000-0000-0000A8020000}"/>
    <cellStyle name="40% - Énfasis6 5" xfId="688" xr:uid="{00000000-0005-0000-0000-0000A9020000}"/>
    <cellStyle name="40% - Énfasis6 6" xfId="689" xr:uid="{00000000-0005-0000-0000-0000AA020000}"/>
    <cellStyle name="40% - Énfasis6_Africare Annual workPlan Y3 with Actuals" xfId="690" xr:uid="{00000000-0005-0000-0000-0000AB020000}"/>
    <cellStyle name="60 % - Accent1" xfId="691" xr:uid="{00000000-0005-0000-0000-0000AC020000}"/>
    <cellStyle name="60 % - Accent1 2" xfId="692" xr:uid="{00000000-0005-0000-0000-0000AD020000}"/>
    <cellStyle name="60 % - Accent1 3" xfId="693" xr:uid="{00000000-0005-0000-0000-0000AE020000}"/>
    <cellStyle name="60 % - Accent1 4" xfId="694" xr:uid="{00000000-0005-0000-0000-0000AF020000}"/>
    <cellStyle name="60 % - Accent2" xfId="695" xr:uid="{00000000-0005-0000-0000-0000B0020000}"/>
    <cellStyle name="60 % - Accent2 2" xfId="696" xr:uid="{00000000-0005-0000-0000-0000B1020000}"/>
    <cellStyle name="60 % - Accent2 3" xfId="697" xr:uid="{00000000-0005-0000-0000-0000B2020000}"/>
    <cellStyle name="60 % - Accent2 4" xfId="698" xr:uid="{00000000-0005-0000-0000-0000B3020000}"/>
    <cellStyle name="60 % - Accent3" xfId="699" xr:uid="{00000000-0005-0000-0000-0000B4020000}"/>
    <cellStyle name="60 % - Accent3 2" xfId="700" xr:uid="{00000000-0005-0000-0000-0000B5020000}"/>
    <cellStyle name="60 % - Accent3 3" xfId="701" xr:uid="{00000000-0005-0000-0000-0000B6020000}"/>
    <cellStyle name="60 % - Accent3 4" xfId="702" xr:uid="{00000000-0005-0000-0000-0000B7020000}"/>
    <cellStyle name="60 % - Accent4" xfId="703" xr:uid="{00000000-0005-0000-0000-0000B8020000}"/>
    <cellStyle name="60 % - Accent4 2" xfId="704" xr:uid="{00000000-0005-0000-0000-0000B9020000}"/>
    <cellStyle name="60 % - Accent4 3" xfId="705" xr:uid="{00000000-0005-0000-0000-0000BA020000}"/>
    <cellStyle name="60 % - Accent4 4" xfId="706" xr:uid="{00000000-0005-0000-0000-0000BB020000}"/>
    <cellStyle name="60 % - Accent5" xfId="707" xr:uid="{00000000-0005-0000-0000-0000BC020000}"/>
    <cellStyle name="60 % - Accent5 2" xfId="708" xr:uid="{00000000-0005-0000-0000-0000BD020000}"/>
    <cellStyle name="60 % - Accent5 3" xfId="709" xr:uid="{00000000-0005-0000-0000-0000BE020000}"/>
    <cellStyle name="60 % - Accent5 4" xfId="710" xr:uid="{00000000-0005-0000-0000-0000BF020000}"/>
    <cellStyle name="60 % - Accent6" xfId="711" xr:uid="{00000000-0005-0000-0000-0000C0020000}"/>
    <cellStyle name="60 % - Accent6 2" xfId="712" xr:uid="{00000000-0005-0000-0000-0000C1020000}"/>
    <cellStyle name="60 % - Accent6 3" xfId="713" xr:uid="{00000000-0005-0000-0000-0000C2020000}"/>
    <cellStyle name="60 % - Accent6 4" xfId="714" xr:uid="{00000000-0005-0000-0000-0000C3020000}"/>
    <cellStyle name="60% - Accent1 2" xfId="715" xr:uid="{00000000-0005-0000-0000-0000C4020000}"/>
    <cellStyle name="60% - Accent1 3" xfId="716" xr:uid="{00000000-0005-0000-0000-0000C5020000}"/>
    <cellStyle name="60% - Accent1 4" xfId="717" xr:uid="{00000000-0005-0000-0000-0000C6020000}"/>
    <cellStyle name="60% - Accent1 5" xfId="718" xr:uid="{00000000-0005-0000-0000-0000C7020000}"/>
    <cellStyle name="60% - Accent1 6" xfId="719" xr:uid="{00000000-0005-0000-0000-0000C8020000}"/>
    <cellStyle name="60% - Accent1 7" xfId="720" xr:uid="{00000000-0005-0000-0000-0000C9020000}"/>
    <cellStyle name="60% - Accent1 8" xfId="721" xr:uid="{00000000-0005-0000-0000-0000CA020000}"/>
    <cellStyle name="60% - Accent1 9" xfId="722" xr:uid="{00000000-0005-0000-0000-0000CB020000}"/>
    <cellStyle name="60% - Accent2 2" xfId="723" xr:uid="{00000000-0005-0000-0000-0000CC020000}"/>
    <cellStyle name="60% - Accent2 3" xfId="724" xr:uid="{00000000-0005-0000-0000-0000CD020000}"/>
    <cellStyle name="60% - Accent2 4" xfId="725" xr:uid="{00000000-0005-0000-0000-0000CE020000}"/>
    <cellStyle name="60% - Accent2 5" xfId="726" xr:uid="{00000000-0005-0000-0000-0000CF020000}"/>
    <cellStyle name="60% - Accent2 6" xfId="727" xr:uid="{00000000-0005-0000-0000-0000D0020000}"/>
    <cellStyle name="60% - Accent2 7" xfId="728" xr:uid="{00000000-0005-0000-0000-0000D1020000}"/>
    <cellStyle name="60% - Accent2 8" xfId="729" xr:uid="{00000000-0005-0000-0000-0000D2020000}"/>
    <cellStyle name="60% - Accent2 9" xfId="730" xr:uid="{00000000-0005-0000-0000-0000D3020000}"/>
    <cellStyle name="60% - Accent3 2" xfId="731" xr:uid="{00000000-0005-0000-0000-0000D4020000}"/>
    <cellStyle name="60% - Accent3 3" xfId="732" xr:uid="{00000000-0005-0000-0000-0000D5020000}"/>
    <cellStyle name="60% - Accent3 4" xfId="733" xr:uid="{00000000-0005-0000-0000-0000D6020000}"/>
    <cellStyle name="60% - Accent3 5" xfId="734" xr:uid="{00000000-0005-0000-0000-0000D7020000}"/>
    <cellStyle name="60% - Accent3 6" xfId="735" xr:uid="{00000000-0005-0000-0000-0000D8020000}"/>
    <cellStyle name="60% - Accent3 7" xfId="736" xr:uid="{00000000-0005-0000-0000-0000D9020000}"/>
    <cellStyle name="60% - Accent3 8" xfId="737" xr:uid="{00000000-0005-0000-0000-0000DA020000}"/>
    <cellStyle name="60% - Accent3 9" xfId="738" xr:uid="{00000000-0005-0000-0000-0000DB020000}"/>
    <cellStyle name="60% - Accent4 2" xfId="739" xr:uid="{00000000-0005-0000-0000-0000DC020000}"/>
    <cellStyle name="60% - Accent4 3" xfId="740" xr:uid="{00000000-0005-0000-0000-0000DD020000}"/>
    <cellStyle name="60% - Accent4 4" xfId="741" xr:uid="{00000000-0005-0000-0000-0000DE020000}"/>
    <cellStyle name="60% - Accent4 5" xfId="742" xr:uid="{00000000-0005-0000-0000-0000DF020000}"/>
    <cellStyle name="60% - Accent4 6" xfId="743" xr:uid="{00000000-0005-0000-0000-0000E0020000}"/>
    <cellStyle name="60% - Accent4 7" xfId="744" xr:uid="{00000000-0005-0000-0000-0000E1020000}"/>
    <cellStyle name="60% - Accent4 8" xfId="745" xr:uid="{00000000-0005-0000-0000-0000E2020000}"/>
    <cellStyle name="60% - Accent4 9" xfId="746" xr:uid="{00000000-0005-0000-0000-0000E3020000}"/>
    <cellStyle name="60% - Accent5 2" xfId="747" xr:uid="{00000000-0005-0000-0000-0000E4020000}"/>
    <cellStyle name="60% - Accent5 3" xfId="748" xr:uid="{00000000-0005-0000-0000-0000E5020000}"/>
    <cellStyle name="60% - Accent5 4" xfId="749" xr:uid="{00000000-0005-0000-0000-0000E6020000}"/>
    <cellStyle name="60% - Accent5 5" xfId="750" xr:uid="{00000000-0005-0000-0000-0000E7020000}"/>
    <cellStyle name="60% - Accent5 6" xfId="751" xr:uid="{00000000-0005-0000-0000-0000E8020000}"/>
    <cellStyle name="60% - Accent5 7" xfId="752" xr:uid="{00000000-0005-0000-0000-0000E9020000}"/>
    <cellStyle name="60% - Accent5 8" xfId="753" xr:uid="{00000000-0005-0000-0000-0000EA020000}"/>
    <cellStyle name="60% - Accent5 9" xfId="754" xr:uid="{00000000-0005-0000-0000-0000EB020000}"/>
    <cellStyle name="60% - Accent6 2" xfId="755" xr:uid="{00000000-0005-0000-0000-0000EC020000}"/>
    <cellStyle name="60% - Accent6 3" xfId="756" xr:uid="{00000000-0005-0000-0000-0000ED020000}"/>
    <cellStyle name="60% - Accent6 4" xfId="757" xr:uid="{00000000-0005-0000-0000-0000EE020000}"/>
    <cellStyle name="60% - Accent6 5" xfId="758" xr:uid="{00000000-0005-0000-0000-0000EF020000}"/>
    <cellStyle name="60% - Accent6 6" xfId="759" xr:uid="{00000000-0005-0000-0000-0000F0020000}"/>
    <cellStyle name="60% - Accent6 7" xfId="760" xr:uid="{00000000-0005-0000-0000-0000F1020000}"/>
    <cellStyle name="60% - Accent6 8" xfId="761" xr:uid="{00000000-0005-0000-0000-0000F2020000}"/>
    <cellStyle name="60% - Accent6 9" xfId="762" xr:uid="{00000000-0005-0000-0000-0000F3020000}"/>
    <cellStyle name="60% - Énfasis1" xfId="763" xr:uid="{00000000-0005-0000-0000-0000F4020000}"/>
    <cellStyle name="60% - Énfasis1 2" xfId="764" xr:uid="{00000000-0005-0000-0000-0000F5020000}"/>
    <cellStyle name="60% - Énfasis2" xfId="765" xr:uid="{00000000-0005-0000-0000-0000F6020000}"/>
    <cellStyle name="60% - Énfasis2 2" xfId="766" xr:uid="{00000000-0005-0000-0000-0000F7020000}"/>
    <cellStyle name="60% - Énfasis3" xfId="767" xr:uid="{00000000-0005-0000-0000-0000F8020000}"/>
    <cellStyle name="60% - Énfasis3 2" xfId="768" xr:uid="{00000000-0005-0000-0000-0000F9020000}"/>
    <cellStyle name="60% - Énfasis4" xfId="769" xr:uid="{00000000-0005-0000-0000-0000FA020000}"/>
    <cellStyle name="60% - Énfasis4 2" xfId="770" xr:uid="{00000000-0005-0000-0000-0000FB020000}"/>
    <cellStyle name="60% - Énfasis5" xfId="771" xr:uid="{00000000-0005-0000-0000-0000FC020000}"/>
    <cellStyle name="60% - Énfasis5 2" xfId="772" xr:uid="{00000000-0005-0000-0000-0000FD020000}"/>
    <cellStyle name="60% - Énfasis6" xfId="773" xr:uid="{00000000-0005-0000-0000-0000FE020000}"/>
    <cellStyle name="60% - Énfasis6 2" xfId="774" xr:uid="{00000000-0005-0000-0000-0000FF020000}"/>
    <cellStyle name="Accent1 2" xfId="775" xr:uid="{00000000-0005-0000-0000-000000030000}"/>
    <cellStyle name="Accent1 3" xfId="776" xr:uid="{00000000-0005-0000-0000-000001030000}"/>
    <cellStyle name="Accent1 4" xfId="777" xr:uid="{00000000-0005-0000-0000-000002030000}"/>
    <cellStyle name="Accent1 5" xfId="778" xr:uid="{00000000-0005-0000-0000-000003030000}"/>
    <cellStyle name="Accent1 6" xfId="779" xr:uid="{00000000-0005-0000-0000-000004030000}"/>
    <cellStyle name="Accent1 7" xfId="780" xr:uid="{00000000-0005-0000-0000-000005030000}"/>
    <cellStyle name="Accent1 8" xfId="781" xr:uid="{00000000-0005-0000-0000-000006030000}"/>
    <cellStyle name="Accent1 9" xfId="782" xr:uid="{00000000-0005-0000-0000-000007030000}"/>
    <cellStyle name="Accent2 2" xfId="783" xr:uid="{00000000-0005-0000-0000-000008030000}"/>
    <cellStyle name="Accent2 3" xfId="784" xr:uid="{00000000-0005-0000-0000-000009030000}"/>
    <cellStyle name="Accent2 4" xfId="785" xr:uid="{00000000-0005-0000-0000-00000A030000}"/>
    <cellStyle name="Accent2 5" xfId="786" xr:uid="{00000000-0005-0000-0000-00000B030000}"/>
    <cellStyle name="Accent2 6" xfId="787" xr:uid="{00000000-0005-0000-0000-00000C030000}"/>
    <cellStyle name="Accent2 7" xfId="788" xr:uid="{00000000-0005-0000-0000-00000D030000}"/>
    <cellStyle name="Accent2 8" xfId="789" xr:uid="{00000000-0005-0000-0000-00000E030000}"/>
    <cellStyle name="Accent2 9" xfId="790" xr:uid="{00000000-0005-0000-0000-00000F030000}"/>
    <cellStyle name="Accent3 2" xfId="791" xr:uid="{00000000-0005-0000-0000-000010030000}"/>
    <cellStyle name="Accent3 3" xfId="792" xr:uid="{00000000-0005-0000-0000-000011030000}"/>
    <cellStyle name="Accent3 4" xfId="793" xr:uid="{00000000-0005-0000-0000-000012030000}"/>
    <cellStyle name="Accent3 5" xfId="794" xr:uid="{00000000-0005-0000-0000-000013030000}"/>
    <cellStyle name="Accent3 6" xfId="795" xr:uid="{00000000-0005-0000-0000-000014030000}"/>
    <cellStyle name="Accent3 7" xfId="796" xr:uid="{00000000-0005-0000-0000-000015030000}"/>
    <cellStyle name="Accent3 8" xfId="797" xr:uid="{00000000-0005-0000-0000-000016030000}"/>
    <cellStyle name="Accent3 9" xfId="798" xr:uid="{00000000-0005-0000-0000-000017030000}"/>
    <cellStyle name="Accent4 2" xfId="799" xr:uid="{00000000-0005-0000-0000-000018030000}"/>
    <cellStyle name="Accent4 3" xfId="800" xr:uid="{00000000-0005-0000-0000-000019030000}"/>
    <cellStyle name="Accent4 4" xfId="801" xr:uid="{00000000-0005-0000-0000-00001A030000}"/>
    <cellStyle name="Accent4 5" xfId="802" xr:uid="{00000000-0005-0000-0000-00001B030000}"/>
    <cellStyle name="Accent4 6" xfId="803" xr:uid="{00000000-0005-0000-0000-00001C030000}"/>
    <cellStyle name="Accent4 7" xfId="804" xr:uid="{00000000-0005-0000-0000-00001D030000}"/>
    <cellStyle name="Accent4 8" xfId="805" xr:uid="{00000000-0005-0000-0000-00001E030000}"/>
    <cellStyle name="Accent4 9" xfId="806" xr:uid="{00000000-0005-0000-0000-00001F030000}"/>
    <cellStyle name="Accent5 2" xfId="807" xr:uid="{00000000-0005-0000-0000-000020030000}"/>
    <cellStyle name="Accent5 3" xfId="808" xr:uid="{00000000-0005-0000-0000-000021030000}"/>
    <cellStyle name="Accent5 4" xfId="809" xr:uid="{00000000-0005-0000-0000-000022030000}"/>
    <cellStyle name="Accent5 5" xfId="810" xr:uid="{00000000-0005-0000-0000-000023030000}"/>
    <cellStyle name="Accent5 6" xfId="811" xr:uid="{00000000-0005-0000-0000-000024030000}"/>
    <cellStyle name="Accent5 7" xfId="812" xr:uid="{00000000-0005-0000-0000-000025030000}"/>
    <cellStyle name="Accent5 8" xfId="813" xr:uid="{00000000-0005-0000-0000-000026030000}"/>
    <cellStyle name="Accent5 9" xfId="814" xr:uid="{00000000-0005-0000-0000-000027030000}"/>
    <cellStyle name="Accent6 2" xfId="815" xr:uid="{00000000-0005-0000-0000-000028030000}"/>
    <cellStyle name="Accent6 3" xfId="816" xr:uid="{00000000-0005-0000-0000-000029030000}"/>
    <cellStyle name="Accent6 4" xfId="817" xr:uid="{00000000-0005-0000-0000-00002A030000}"/>
    <cellStyle name="Accent6 5" xfId="818" xr:uid="{00000000-0005-0000-0000-00002B030000}"/>
    <cellStyle name="Accent6 6" xfId="819" xr:uid="{00000000-0005-0000-0000-00002C030000}"/>
    <cellStyle name="Accent6 7" xfId="820" xr:uid="{00000000-0005-0000-0000-00002D030000}"/>
    <cellStyle name="Accent6 8" xfId="821" xr:uid="{00000000-0005-0000-0000-00002E030000}"/>
    <cellStyle name="Accent6 9" xfId="822" xr:uid="{00000000-0005-0000-0000-00002F030000}"/>
    <cellStyle name="Avertissement" xfId="823" xr:uid="{00000000-0005-0000-0000-000030030000}"/>
    <cellStyle name="Avertissement 2" xfId="824" xr:uid="{00000000-0005-0000-0000-000031030000}"/>
    <cellStyle name="Avertissement 3" xfId="825" xr:uid="{00000000-0005-0000-0000-000032030000}"/>
    <cellStyle name="Avertissement 4" xfId="826" xr:uid="{00000000-0005-0000-0000-000033030000}"/>
    <cellStyle name="Avertissement_Forecast" xfId="827" xr:uid="{00000000-0005-0000-0000-000034030000}"/>
    <cellStyle name="Bad 2" xfId="828" xr:uid="{00000000-0005-0000-0000-000035030000}"/>
    <cellStyle name="Bad 3" xfId="829" xr:uid="{00000000-0005-0000-0000-000036030000}"/>
    <cellStyle name="Bad 4" xfId="830" xr:uid="{00000000-0005-0000-0000-000037030000}"/>
    <cellStyle name="Bad 5" xfId="831" xr:uid="{00000000-0005-0000-0000-000038030000}"/>
    <cellStyle name="Bad 6" xfId="832" xr:uid="{00000000-0005-0000-0000-000039030000}"/>
    <cellStyle name="Bad 7" xfId="833" xr:uid="{00000000-0005-0000-0000-00003A030000}"/>
    <cellStyle name="Bad 8" xfId="834" xr:uid="{00000000-0005-0000-0000-00003B030000}"/>
    <cellStyle name="Bad 9" xfId="835" xr:uid="{00000000-0005-0000-0000-00003C030000}"/>
    <cellStyle name="Buena" xfId="836" xr:uid="{00000000-0005-0000-0000-00003D030000}"/>
    <cellStyle name="Buena 2" xfId="837" xr:uid="{00000000-0005-0000-0000-00003E030000}"/>
    <cellStyle name="Calcul" xfId="838" xr:uid="{00000000-0005-0000-0000-00003F030000}"/>
    <cellStyle name="Calcul 10" xfId="839" xr:uid="{00000000-0005-0000-0000-000040030000}"/>
    <cellStyle name="Calcul 10 2" xfId="4469" xr:uid="{00000000-0005-0000-0000-000041030000}"/>
    <cellStyle name="Calcul 10 2 2" xfId="8071" xr:uid="{00000000-0005-0000-0000-000042030000}"/>
    <cellStyle name="Calcul 10 2 2 2" xfId="18433" xr:uid="{00000000-0005-0000-0000-000043030000}"/>
    <cellStyle name="Calcul 10 2 3" xfId="14960" xr:uid="{00000000-0005-0000-0000-000044030000}"/>
    <cellStyle name="Calcul 10 3" xfId="12040" xr:uid="{00000000-0005-0000-0000-000045030000}"/>
    <cellStyle name="Calcul 11" xfId="840" xr:uid="{00000000-0005-0000-0000-000046030000}"/>
    <cellStyle name="Calcul 11 2" xfId="6473" xr:uid="{00000000-0005-0000-0000-000047030000}"/>
    <cellStyle name="Calcul 11 2 2" xfId="10085" xr:uid="{00000000-0005-0000-0000-000048030000}"/>
    <cellStyle name="Calcul 11 2 2 2" xfId="20350" xr:uid="{00000000-0005-0000-0000-000049030000}"/>
    <cellStyle name="Calcul 11 2 3" xfId="16962" xr:uid="{00000000-0005-0000-0000-00004A030000}"/>
    <cellStyle name="Calcul 11 3" xfId="12041" xr:uid="{00000000-0005-0000-0000-00004B030000}"/>
    <cellStyle name="Calcul 12" xfId="4468" xr:uid="{00000000-0005-0000-0000-00004C030000}"/>
    <cellStyle name="Calcul 12 2" xfId="8068" xr:uid="{00000000-0005-0000-0000-00004D030000}"/>
    <cellStyle name="Calcul 12 2 2" xfId="18432" xr:uid="{00000000-0005-0000-0000-00004E030000}"/>
    <cellStyle name="Calcul 12 3" xfId="14959" xr:uid="{00000000-0005-0000-0000-00004F030000}"/>
    <cellStyle name="Calcul 13" xfId="12039" xr:uid="{00000000-0005-0000-0000-000050030000}"/>
    <cellStyle name="Calcul 2" xfId="841" xr:uid="{00000000-0005-0000-0000-000051030000}"/>
    <cellStyle name="Calcul 2 10" xfId="4470" xr:uid="{00000000-0005-0000-0000-000052030000}"/>
    <cellStyle name="Calcul 2 10 2" xfId="7333" xr:uid="{00000000-0005-0000-0000-000053030000}"/>
    <cellStyle name="Calcul 2 10 2 2" xfId="17818" xr:uid="{00000000-0005-0000-0000-000054030000}"/>
    <cellStyle name="Calcul 2 10 3" xfId="14961" xr:uid="{00000000-0005-0000-0000-000055030000}"/>
    <cellStyle name="Calcul 2 11" xfId="12042" xr:uid="{00000000-0005-0000-0000-000056030000}"/>
    <cellStyle name="Calcul 2 2" xfId="842" xr:uid="{00000000-0005-0000-0000-000057030000}"/>
    <cellStyle name="Calcul 2 2 2" xfId="843" xr:uid="{00000000-0005-0000-0000-000058030000}"/>
    <cellStyle name="Calcul 2 2 2 2" xfId="844" xr:uid="{00000000-0005-0000-0000-000059030000}"/>
    <cellStyle name="Calcul 2 2 2 2 2" xfId="845" xr:uid="{00000000-0005-0000-0000-00005A030000}"/>
    <cellStyle name="Calcul 2 2 2 2 2 2" xfId="4474" xr:uid="{00000000-0005-0000-0000-00005B030000}"/>
    <cellStyle name="Calcul 2 2 2 2 2 2 2" xfId="8073" xr:uid="{00000000-0005-0000-0000-00005C030000}"/>
    <cellStyle name="Calcul 2 2 2 2 2 2 2 2" xfId="18435" xr:uid="{00000000-0005-0000-0000-00005D030000}"/>
    <cellStyle name="Calcul 2 2 2 2 2 2 3" xfId="14965" xr:uid="{00000000-0005-0000-0000-00005E030000}"/>
    <cellStyle name="Calcul 2 2 2 2 2 3" xfId="12046" xr:uid="{00000000-0005-0000-0000-00005F030000}"/>
    <cellStyle name="Calcul 2 2 2 2 3" xfId="4473" xr:uid="{00000000-0005-0000-0000-000060030000}"/>
    <cellStyle name="Calcul 2 2 2 2 3 2" xfId="7330" xr:uid="{00000000-0005-0000-0000-000061030000}"/>
    <cellStyle name="Calcul 2 2 2 2 3 2 2" xfId="17815" xr:uid="{00000000-0005-0000-0000-000062030000}"/>
    <cellStyle name="Calcul 2 2 2 2 3 3" xfId="14964" xr:uid="{00000000-0005-0000-0000-000063030000}"/>
    <cellStyle name="Calcul 2 2 2 2 4" xfId="12045" xr:uid="{00000000-0005-0000-0000-000064030000}"/>
    <cellStyle name="Calcul 2 2 2 3" xfId="846" xr:uid="{00000000-0005-0000-0000-000065030000}"/>
    <cellStyle name="Calcul 2 2 2 3 2" xfId="4475" xr:uid="{00000000-0005-0000-0000-000066030000}"/>
    <cellStyle name="Calcul 2 2 2 3 2 2" xfId="7332" xr:uid="{00000000-0005-0000-0000-000067030000}"/>
    <cellStyle name="Calcul 2 2 2 3 2 2 2" xfId="17817" xr:uid="{00000000-0005-0000-0000-000068030000}"/>
    <cellStyle name="Calcul 2 2 2 3 2 3" xfId="14966" xr:uid="{00000000-0005-0000-0000-000069030000}"/>
    <cellStyle name="Calcul 2 2 2 3 3" xfId="12047" xr:uid="{00000000-0005-0000-0000-00006A030000}"/>
    <cellStyle name="Calcul 2 2 2 4" xfId="847" xr:uid="{00000000-0005-0000-0000-00006B030000}"/>
    <cellStyle name="Calcul 2 2 2 4 2" xfId="6474" xr:uid="{00000000-0005-0000-0000-00006C030000}"/>
    <cellStyle name="Calcul 2 2 2 4 2 2" xfId="9578" xr:uid="{00000000-0005-0000-0000-00006D030000}"/>
    <cellStyle name="Calcul 2 2 2 4 2 2 2" xfId="19844" xr:uid="{00000000-0005-0000-0000-00006E030000}"/>
    <cellStyle name="Calcul 2 2 2 4 2 3" xfId="16963" xr:uid="{00000000-0005-0000-0000-00006F030000}"/>
    <cellStyle name="Calcul 2 2 2 4 3" xfId="12048" xr:uid="{00000000-0005-0000-0000-000070030000}"/>
    <cellStyle name="Calcul 2 2 2 5" xfId="4472" xr:uid="{00000000-0005-0000-0000-000071030000}"/>
    <cellStyle name="Calcul 2 2 2 5 2" xfId="8072" xr:uid="{00000000-0005-0000-0000-000072030000}"/>
    <cellStyle name="Calcul 2 2 2 5 2 2" xfId="18434" xr:uid="{00000000-0005-0000-0000-000073030000}"/>
    <cellStyle name="Calcul 2 2 2 5 3" xfId="14963" xr:uid="{00000000-0005-0000-0000-000074030000}"/>
    <cellStyle name="Calcul 2 2 2 6" xfId="12044" xr:uid="{00000000-0005-0000-0000-000075030000}"/>
    <cellStyle name="Calcul 2 2 3" xfId="848" xr:uid="{00000000-0005-0000-0000-000076030000}"/>
    <cellStyle name="Calcul 2 2 3 2" xfId="849" xr:uid="{00000000-0005-0000-0000-000077030000}"/>
    <cellStyle name="Calcul 2 2 3 2 2" xfId="4477" xr:uid="{00000000-0005-0000-0000-000078030000}"/>
    <cellStyle name="Calcul 2 2 3 2 2 2" xfId="8074" xr:uid="{00000000-0005-0000-0000-000079030000}"/>
    <cellStyle name="Calcul 2 2 3 2 2 2 2" xfId="18436" xr:uid="{00000000-0005-0000-0000-00007A030000}"/>
    <cellStyle name="Calcul 2 2 3 2 2 3" xfId="14968" xr:uid="{00000000-0005-0000-0000-00007B030000}"/>
    <cellStyle name="Calcul 2 2 3 2 3" xfId="12050" xr:uid="{00000000-0005-0000-0000-00007C030000}"/>
    <cellStyle name="Calcul 2 2 3 3" xfId="4476" xr:uid="{00000000-0005-0000-0000-00007D030000}"/>
    <cellStyle name="Calcul 2 2 3 3 2" xfId="7331" xr:uid="{00000000-0005-0000-0000-00007E030000}"/>
    <cellStyle name="Calcul 2 2 3 3 2 2" xfId="17816" xr:uid="{00000000-0005-0000-0000-00007F030000}"/>
    <cellStyle name="Calcul 2 2 3 3 3" xfId="14967" xr:uid="{00000000-0005-0000-0000-000080030000}"/>
    <cellStyle name="Calcul 2 2 3 4" xfId="12049" xr:uid="{00000000-0005-0000-0000-000081030000}"/>
    <cellStyle name="Calcul 2 2 4" xfId="850" xr:uid="{00000000-0005-0000-0000-000082030000}"/>
    <cellStyle name="Calcul 2 2 4 2" xfId="4478" xr:uid="{00000000-0005-0000-0000-000083030000}"/>
    <cellStyle name="Calcul 2 2 4 2 2" xfId="8076" xr:uid="{00000000-0005-0000-0000-000084030000}"/>
    <cellStyle name="Calcul 2 2 4 2 2 2" xfId="18437" xr:uid="{00000000-0005-0000-0000-000085030000}"/>
    <cellStyle name="Calcul 2 2 4 2 3" xfId="14969" xr:uid="{00000000-0005-0000-0000-000086030000}"/>
    <cellStyle name="Calcul 2 2 4 3" xfId="12051" xr:uid="{00000000-0005-0000-0000-000087030000}"/>
    <cellStyle name="Calcul 2 2 5" xfId="851" xr:uid="{00000000-0005-0000-0000-000088030000}"/>
    <cellStyle name="Calcul 2 2 5 2" xfId="6475" xr:uid="{00000000-0005-0000-0000-000089030000}"/>
    <cellStyle name="Calcul 2 2 5 2 2" xfId="7890" xr:uid="{00000000-0005-0000-0000-00008A030000}"/>
    <cellStyle name="Calcul 2 2 5 2 2 2" xfId="18375" xr:uid="{00000000-0005-0000-0000-00008B030000}"/>
    <cellStyle name="Calcul 2 2 5 2 3" xfId="16964" xr:uid="{00000000-0005-0000-0000-00008C030000}"/>
    <cellStyle name="Calcul 2 2 5 3" xfId="12052" xr:uid="{00000000-0005-0000-0000-00008D030000}"/>
    <cellStyle name="Calcul 2 2 6" xfId="4471" xr:uid="{00000000-0005-0000-0000-00008E030000}"/>
    <cellStyle name="Calcul 2 2 6 2" xfId="12029" xr:uid="{00000000-0005-0000-0000-00008F030000}"/>
    <cellStyle name="Calcul 2 2 6 2 2" xfId="22292" xr:uid="{00000000-0005-0000-0000-000090030000}"/>
    <cellStyle name="Calcul 2 2 6 3" xfId="14962" xr:uid="{00000000-0005-0000-0000-000091030000}"/>
    <cellStyle name="Calcul 2 2 7" xfId="12043" xr:uid="{00000000-0005-0000-0000-000092030000}"/>
    <cellStyle name="Calcul 2 3" xfId="852" xr:uid="{00000000-0005-0000-0000-000093030000}"/>
    <cellStyle name="Calcul 2 3 2" xfId="853" xr:uid="{00000000-0005-0000-0000-000094030000}"/>
    <cellStyle name="Calcul 2 3 2 2" xfId="854" xr:uid="{00000000-0005-0000-0000-000095030000}"/>
    <cellStyle name="Calcul 2 3 2 2 2" xfId="855" xr:uid="{00000000-0005-0000-0000-000096030000}"/>
    <cellStyle name="Calcul 2 3 2 2 2 2" xfId="856" xr:uid="{00000000-0005-0000-0000-000097030000}"/>
    <cellStyle name="Calcul 2 3 2 2 2 2 2" xfId="4483" xr:uid="{00000000-0005-0000-0000-000098030000}"/>
    <cellStyle name="Calcul 2 3 2 2 2 2 2 2" xfId="8089" xr:uid="{00000000-0005-0000-0000-000099030000}"/>
    <cellStyle name="Calcul 2 3 2 2 2 2 2 2 2" xfId="18440" xr:uid="{00000000-0005-0000-0000-00009A030000}"/>
    <cellStyle name="Calcul 2 3 2 2 2 2 2 3" xfId="14974" xr:uid="{00000000-0005-0000-0000-00009B030000}"/>
    <cellStyle name="Calcul 2 3 2 2 2 2 3" xfId="12057" xr:uid="{00000000-0005-0000-0000-00009C030000}"/>
    <cellStyle name="Calcul 2 3 2 2 2 3" xfId="4482" xr:uid="{00000000-0005-0000-0000-00009D030000}"/>
    <cellStyle name="Calcul 2 3 2 2 2 3 2" xfId="12028" xr:uid="{00000000-0005-0000-0000-00009E030000}"/>
    <cellStyle name="Calcul 2 3 2 2 2 3 2 2" xfId="22291" xr:uid="{00000000-0005-0000-0000-00009F030000}"/>
    <cellStyle name="Calcul 2 3 2 2 2 3 3" xfId="14973" xr:uid="{00000000-0005-0000-0000-0000A0030000}"/>
    <cellStyle name="Calcul 2 3 2 2 2 4" xfId="12056" xr:uid="{00000000-0005-0000-0000-0000A1030000}"/>
    <cellStyle name="Calcul 2 3 2 2 3" xfId="857" xr:uid="{00000000-0005-0000-0000-0000A2030000}"/>
    <cellStyle name="Calcul 2 3 2 2 3 2" xfId="4484" xr:uid="{00000000-0005-0000-0000-0000A3030000}"/>
    <cellStyle name="Calcul 2 3 2 2 3 2 2" xfId="7334" xr:uid="{00000000-0005-0000-0000-0000A4030000}"/>
    <cellStyle name="Calcul 2 3 2 2 3 2 2 2" xfId="17819" xr:uid="{00000000-0005-0000-0000-0000A5030000}"/>
    <cellStyle name="Calcul 2 3 2 2 3 2 3" xfId="14975" xr:uid="{00000000-0005-0000-0000-0000A6030000}"/>
    <cellStyle name="Calcul 2 3 2 2 3 3" xfId="12058" xr:uid="{00000000-0005-0000-0000-0000A7030000}"/>
    <cellStyle name="Calcul 2 3 2 2 4" xfId="858" xr:uid="{00000000-0005-0000-0000-0000A8030000}"/>
    <cellStyle name="Calcul 2 3 2 2 4 2" xfId="6476" xr:uid="{00000000-0005-0000-0000-0000A9030000}"/>
    <cellStyle name="Calcul 2 3 2 2 4 2 2" xfId="10084" xr:uid="{00000000-0005-0000-0000-0000AA030000}"/>
    <cellStyle name="Calcul 2 3 2 2 4 2 2 2" xfId="20349" xr:uid="{00000000-0005-0000-0000-0000AB030000}"/>
    <cellStyle name="Calcul 2 3 2 2 4 2 3" xfId="16965" xr:uid="{00000000-0005-0000-0000-0000AC030000}"/>
    <cellStyle name="Calcul 2 3 2 2 4 3" xfId="12059" xr:uid="{00000000-0005-0000-0000-0000AD030000}"/>
    <cellStyle name="Calcul 2 3 2 2 5" xfId="4481" xr:uid="{00000000-0005-0000-0000-0000AE030000}"/>
    <cellStyle name="Calcul 2 3 2 2 5 2" xfId="7349" xr:uid="{00000000-0005-0000-0000-0000AF030000}"/>
    <cellStyle name="Calcul 2 3 2 2 5 2 2" xfId="17834" xr:uid="{00000000-0005-0000-0000-0000B0030000}"/>
    <cellStyle name="Calcul 2 3 2 2 5 3" xfId="14972" xr:uid="{00000000-0005-0000-0000-0000B1030000}"/>
    <cellStyle name="Calcul 2 3 2 2 6" xfId="12055" xr:uid="{00000000-0005-0000-0000-0000B2030000}"/>
    <cellStyle name="Calcul 2 3 2 3" xfId="859" xr:uid="{00000000-0005-0000-0000-0000B3030000}"/>
    <cellStyle name="Calcul 2 3 2 3 2" xfId="860" xr:uid="{00000000-0005-0000-0000-0000B4030000}"/>
    <cellStyle name="Calcul 2 3 2 3 2 2" xfId="4486" xr:uid="{00000000-0005-0000-0000-0000B5030000}"/>
    <cellStyle name="Calcul 2 3 2 3 2 2 2" xfId="7336" xr:uid="{00000000-0005-0000-0000-0000B6030000}"/>
    <cellStyle name="Calcul 2 3 2 3 2 2 2 2" xfId="17821" xr:uid="{00000000-0005-0000-0000-0000B7030000}"/>
    <cellStyle name="Calcul 2 3 2 3 2 2 3" xfId="14977" xr:uid="{00000000-0005-0000-0000-0000B8030000}"/>
    <cellStyle name="Calcul 2 3 2 3 2 3" xfId="12061" xr:uid="{00000000-0005-0000-0000-0000B9030000}"/>
    <cellStyle name="Calcul 2 3 2 3 3" xfId="4485" xr:uid="{00000000-0005-0000-0000-0000BA030000}"/>
    <cellStyle name="Calcul 2 3 2 3 3 2" xfId="8090" xr:uid="{00000000-0005-0000-0000-0000BB030000}"/>
    <cellStyle name="Calcul 2 3 2 3 3 2 2" xfId="18441" xr:uid="{00000000-0005-0000-0000-0000BC030000}"/>
    <cellStyle name="Calcul 2 3 2 3 3 3" xfId="14976" xr:uid="{00000000-0005-0000-0000-0000BD030000}"/>
    <cellStyle name="Calcul 2 3 2 3 4" xfId="12060" xr:uid="{00000000-0005-0000-0000-0000BE030000}"/>
    <cellStyle name="Calcul 2 3 2 4" xfId="861" xr:uid="{00000000-0005-0000-0000-0000BF030000}"/>
    <cellStyle name="Calcul 2 3 2 4 2" xfId="4487" xr:uid="{00000000-0005-0000-0000-0000C0030000}"/>
    <cellStyle name="Calcul 2 3 2 4 2 2" xfId="7335" xr:uid="{00000000-0005-0000-0000-0000C1030000}"/>
    <cellStyle name="Calcul 2 3 2 4 2 2 2" xfId="17820" xr:uid="{00000000-0005-0000-0000-0000C2030000}"/>
    <cellStyle name="Calcul 2 3 2 4 2 3" xfId="14978" xr:uid="{00000000-0005-0000-0000-0000C3030000}"/>
    <cellStyle name="Calcul 2 3 2 4 3" xfId="12062" xr:uid="{00000000-0005-0000-0000-0000C4030000}"/>
    <cellStyle name="Calcul 2 3 2 5" xfId="862" xr:uid="{00000000-0005-0000-0000-0000C5030000}"/>
    <cellStyle name="Calcul 2 3 2 5 2" xfId="6477" xr:uid="{00000000-0005-0000-0000-0000C6030000}"/>
    <cellStyle name="Calcul 2 3 2 5 2 2" xfId="11722" xr:uid="{00000000-0005-0000-0000-0000C7030000}"/>
    <cellStyle name="Calcul 2 3 2 5 2 2 2" xfId="21986" xr:uid="{00000000-0005-0000-0000-0000C8030000}"/>
    <cellStyle name="Calcul 2 3 2 5 2 3" xfId="16966" xr:uid="{00000000-0005-0000-0000-0000C9030000}"/>
    <cellStyle name="Calcul 2 3 2 5 3" xfId="12063" xr:uid="{00000000-0005-0000-0000-0000CA030000}"/>
    <cellStyle name="Calcul 2 3 2 6" xfId="4480" xr:uid="{00000000-0005-0000-0000-0000CB030000}"/>
    <cellStyle name="Calcul 2 3 2 6 2" xfId="8086" xr:uid="{00000000-0005-0000-0000-0000CC030000}"/>
    <cellStyle name="Calcul 2 3 2 6 2 2" xfId="18439" xr:uid="{00000000-0005-0000-0000-0000CD030000}"/>
    <cellStyle name="Calcul 2 3 2 6 3" xfId="14971" xr:uid="{00000000-0005-0000-0000-0000CE030000}"/>
    <cellStyle name="Calcul 2 3 2 7" xfId="12054" xr:uid="{00000000-0005-0000-0000-0000CF030000}"/>
    <cellStyle name="Calcul 2 3 3" xfId="863" xr:uid="{00000000-0005-0000-0000-0000D0030000}"/>
    <cellStyle name="Calcul 2 3 3 2" xfId="864" xr:uid="{00000000-0005-0000-0000-0000D1030000}"/>
    <cellStyle name="Calcul 2 3 3 2 2" xfId="865" xr:uid="{00000000-0005-0000-0000-0000D2030000}"/>
    <cellStyle name="Calcul 2 3 3 2 2 2" xfId="4490" xr:uid="{00000000-0005-0000-0000-0000D3030000}"/>
    <cellStyle name="Calcul 2 3 3 2 2 2 2" xfId="7340" xr:uid="{00000000-0005-0000-0000-0000D4030000}"/>
    <cellStyle name="Calcul 2 3 3 2 2 2 2 2" xfId="17825" xr:uid="{00000000-0005-0000-0000-0000D5030000}"/>
    <cellStyle name="Calcul 2 3 3 2 2 2 3" xfId="14981" xr:uid="{00000000-0005-0000-0000-0000D6030000}"/>
    <cellStyle name="Calcul 2 3 3 2 2 3" xfId="12066" xr:uid="{00000000-0005-0000-0000-0000D7030000}"/>
    <cellStyle name="Calcul 2 3 3 2 3" xfId="4489" xr:uid="{00000000-0005-0000-0000-0000D8030000}"/>
    <cellStyle name="Calcul 2 3 3 2 3 2" xfId="8092" xr:uid="{00000000-0005-0000-0000-0000D9030000}"/>
    <cellStyle name="Calcul 2 3 3 2 3 2 2" xfId="18443" xr:uid="{00000000-0005-0000-0000-0000DA030000}"/>
    <cellStyle name="Calcul 2 3 3 2 3 3" xfId="14980" xr:uid="{00000000-0005-0000-0000-0000DB030000}"/>
    <cellStyle name="Calcul 2 3 3 2 4" xfId="12065" xr:uid="{00000000-0005-0000-0000-0000DC030000}"/>
    <cellStyle name="Calcul 2 3 3 3" xfId="866" xr:uid="{00000000-0005-0000-0000-0000DD030000}"/>
    <cellStyle name="Calcul 2 3 3 3 2" xfId="4491" xr:uid="{00000000-0005-0000-0000-0000DE030000}"/>
    <cellStyle name="Calcul 2 3 3 3 2 2" xfId="12027" xr:uid="{00000000-0005-0000-0000-0000DF030000}"/>
    <cellStyle name="Calcul 2 3 3 3 2 2 2" xfId="22290" xr:uid="{00000000-0005-0000-0000-0000E0030000}"/>
    <cellStyle name="Calcul 2 3 3 3 2 3" xfId="14982" xr:uid="{00000000-0005-0000-0000-0000E1030000}"/>
    <cellStyle name="Calcul 2 3 3 3 3" xfId="12067" xr:uid="{00000000-0005-0000-0000-0000E2030000}"/>
    <cellStyle name="Calcul 2 3 3 4" xfId="867" xr:uid="{00000000-0005-0000-0000-0000E3030000}"/>
    <cellStyle name="Calcul 2 3 3 4 2" xfId="6478" xr:uid="{00000000-0005-0000-0000-0000E4030000}"/>
    <cellStyle name="Calcul 2 3 3 4 2 2" xfId="10911" xr:uid="{00000000-0005-0000-0000-0000E5030000}"/>
    <cellStyle name="Calcul 2 3 3 4 2 2 2" xfId="21176" xr:uid="{00000000-0005-0000-0000-0000E6030000}"/>
    <cellStyle name="Calcul 2 3 3 4 2 3" xfId="16967" xr:uid="{00000000-0005-0000-0000-0000E7030000}"/>
    <cellStyle name="Calcul 2 3 3 4 3" xfId="12068" xr:uid="{00000000-0005-0000-0000-0000E8030000}"/>
    <cellStyle name="Calcul 2 3 3 5" xfId="4488" xr:uid="{00000000-0005-0000-0000-0000E9030000}"/>
    <cellStyle name="Calcul 2 3 3 5 2" xfId="8091" xr:uid="{00000000-0005-0000-0000-0000EA030000}"/>
    <cellStyle name="Calcul 2 3 3 5 2 2" xfId="18442" xr:uid="{00000000-0005-0000-0000-0000EB030000}"/>
    <cellStyle name="Calcul 2 3 3 5 3" xfId="14979" xr:uid="{00000000-0005-0000-0000-0000EC030000}"/>
    <cellStyle name="Calcul 2 3 3 6" xfId="12064" xr:uid="{00000000-0005-0000-0000-0000ED030000}"/>
    <cellStyle name="Calcul 2 3 4" xfId="868" xr:uid="{00000000-0005-0000-0000-0000EE030000}"/>
    <cellStyle name="Calcul 2 3 4 2" xfId="869" xr:uid="{00000000-0005-0000-0000-0000EF030000}"/>
    <cellStyle name="Calcul 2 3 4 2 2" xfId="4493" xr:uid="{00000000-0005-0000-0000-0000F0030000}"/>
    <cellStyle name="Calcul 2 3 4 2 2 2" xfId="7337" xr:uid="{00000000-0005-0000-0000-0000F1030000}"/>
    <cellStyle name="Calcul 2 3 4 2 2 2 2" xfId="17822" xr:uid="{00000000-0005-0000-0000-0000F2030000}"/>
    <cellStyle name="Calcul 2 3 4 2 2 3" xfId="14984" xr:uid="{00000000-0005-0000-0000-0000F3030000}"/>
    <cellStyle name="Calcul 2 3 4 2 3" xfId="12070" xr:uid="{00000000-0005-0000-0000-0000F4030000}"/>
    <cellStyle name="Calcul 2 3 4 3" xfId="4492" xr:uid="{00000000-0005-0000-0000-0000F5030000}"/>
    <cellStyle name="Calcul 2 3 4 3 2" xfId="8093" xr:uid="{00000000-0005-0000-0000-0000F6030000}"/>
    <cellStyle name="Calcul 2 3 4 3 2 2" xfId="18444" xr:uid="{00000000-0005-0000-0000-0000F7030000}"/>
    <cellStyle name="Calcul 2 3 4 3 3" xfId="14983" xr:uid="{00000000-0005-0000-0000-0000F8030000}"/>
    <cellStyle name="Calcul 2 3 4 4" xfId="12069" xr:uid="{00000000-0005-0000-0000-0000F9030000}"/>
    <cellStyle name="Calcul 2 3 5" xfId="870" xr:uid="{00000000-0005-0000-0000-0000FA030000}"/>
    <cellStyle name="Calcul 2 3 5 2" xfId="4494" xr:uid="{00000000-0005-0000-0000-0000FB030000}"/>
    <cellStyle name="Calcul 2 3 5 2 2" xfId="8094" xr:uid="{00000000-0005-0000-0000-0000FC030000}"/>
    <cellStyle name="Calcul 2 3 5 2 2 2" xfId="18445" xr:uid="{00000000-0005-0000-0000-0000FD030000}"/>
    <cellStyle name="Calcul 2 3 5 2 3" xfId="14985" xr:uid="{00000000-0005-0000-0000-0000FE030000}"/>
    <cellStyle name="Calcul 2 3 5 3" xfId="12071" xr:uid="{00000000-0005-0000-0000-0000FF030000}"/>
    <cellStyle name="Calcul 2 3 6" xfId="871" xr:uid="{00000000-0005-0000-0000-000000040000}"/>
    <cellStyle name="Calcul 2 3 6 2" xfId="6479" xr:uid="{00000000-0005-0000-0000-000001040000}"/>
    <cellStyle name="Calcul 2 3 6 2 2" xfId="9579" xr:uid="{00000000-0005-0000-0000-000002040000}"/>
    <cellStyle name="Calcul 2 3 6 2 2 2" xfId="19845" xr:uid="{00000000-0005-0000-0000-000003040000}"/>
    <cellStyle name="Calcul 2 3 6 2 3" xfId="16968" xr:uid="{00000000-0005-0000-0000-000004040000}"/>
    <cellStyle name="Calcul 2 3 6 3" xfId="12072" xr:uid="{00000000-0005-0000-0000-000005040000}"/>
    <cellStyle name="Calcul 2 3 7" xfId="4479" xr:uid="{00000000-0005-0000-0000-000006040000}"/>
    <cellStyle name="Calcul 2 3 7 2" xfId="8085" xr:uid="{00000000-0005-0000-0000-000007040000}"/>
    <cellStyle name="Calcul 2 3 7 2 2" xfId="18438" xr:uid="{00000000-0005-0000-0000-000008040000}"/>
    <cellStyle name="Calcul 2 3 7 3" xfId="14970" xr:uid="{00000000-0005-0000-0000-000009040000}"/>
    <cellStyle name="Calcul 2 3 8" xfId="12053" xr:uid="{00000000-0005-0000-0000-00000A040000}"/>
    <cellStyle name="Calcul 2 4" xfId="872" xr:uid="{00000000-0005-0000-0000-00000B040000}"/>
    <cellStyle name="Calcul 2 4 2" xfId="873" xr:uid="{00000000-0005-0000-0000-00000C040000}"/>
    <cellStyle name="Calcul 2 4 2 2" xfId="874" xr:uid="{00000000-0005-0000-0000-00000D040000}"/>
    <cellStyle name="Calcul 2 4 2 2 2" xfId="875" xr:uid="{00000000-0005-0000-0000-00000E040000}"/>
    <cellStyle name="Calcul 2 4 2 2 2 2" xfId="4498" xr:uid="{00000000-0005-0000-0000-00000F040000}"/>
    <cellStyle name="Calcul 2 4 2 2 2 2 2" xfId="8096" xr:uid="{00000000-0005-0000-0000-000010040000}"/>
    <cellStyle name="Calcul 2 4 2 2 2 2 2 2" xfId="18447" xr:uid="{00000000-0005-0000-0000-000011040000}"/>
    <cellStyle name="Calcul 2 4 2 2 2 2 3" xfId="14989" xr:uid="{00000000-0005-0000-0000-000012040000}"/>
    <cellStyle name="Calcul 2 4 2 2 2 3" xfId="12076" xr:uid="{00000000-0005-0000-0000-000013040000}"/>
    <cellStyle name="Calcul 2 4 2 2 3" xfId="4497" xr:uid="{00000000-0005-0000-0000-000014040000}"/>
    <cellStyle name="Calcul 2 4 2 2 3 2" xfId="8095" xr:uid="{00000000-0005-0000-0000-000015040000}"/>
    <cellStyle name="Calcul 2 4 2 2 3 2 2" xfId="18446" xr:uid="{00000000-0005-0000-0000-000016040000}"/>
    <cellStyle name="Calcul 2 4 2 2 3 3" xfId="14988" xr:uid="{00000000-0005-0000-0000-000017040000}"/>
    <cellStyle name="Calcul 2 4 2 2 4" xfId="12075" xr:uid="{00000000-0005-0000-0000-000018040000}"/>
    <cellStyle name="Calcul 2 4 2 3" xfId="876" xr:uid="{00000000-0005-0000-0000-000019040000}"/>
    <cellStyle name="Calcul 2 4 2 3 2" xfId="4499" xr:uid="{00000000-0005-0000-0000-00001A040000}"/>
    <cellStyle name="Calcul 2 4 2 3 2 2" xfId="8097" xr:uid="{00000000-0005-0000-0000-00001B040000}"/>
    <cellStyle name="Calcul 2 4 2 3 2 2 2" xfId="18448" xr:uid="{00000000-0005-0000-0000-00001C040000}"/>
    <cellStyle name="Calcul 2 4 2 3 2 3" xfId="14990" xr:uid="{00000000-0005-0000-0000-00001D040000}"/>
    <cellStyle name="Calcul 2 4 2 3 3" xfId="12077" xr:uid="{00000000-0005-0000-0000-00001E040000}"/>
    <cellStyle name="Calcul 2 4 2 4" xfId="877" xr:uid="{00000000-0005-0000-0000-00001F040000}"/>
    <cellStyle name="Calcul 2 4 2 4 2" xfId="6480" xr:uid="{00000000-0005-0000-0000-000020040000}"/>
    <cellStyle name="Calcul 2 4 2 4 2 2" xfId="9580" xr:uid="{00000000-0005-0000-0000-000021040000}"/>
    <cellStyle name="Calcul 2 4 2 4 2 2 2" xfId="19846" xr:uid="{00000000-0005-0000-0000-000022040000}"/>
    <cellStyle name="Calcul 2 4 2 4 2 3" xfId="16969" xr:uid="{00000000-0005-0000-0000-000023040000}"/>
    <cellStyle name="Calcul 2 4 2 4 3" xfId="12078" xr:uid="{00000000-0005-0000-0000-000024040000}"/>
    <cellStyle name="Calcul 2 4 2 5" xfId="4496" xr:uid="{00000000-0005-0000-0000-000025040000}"/>
    <cellStyle name="Calcul 2 4 2 5 2" xfId="7338" xr:uid="{00000000-0005-0000-0000-000026040000}"/>
    <cellStyle name="Calcul 2 4 2 5 2 2" xfId="17823" xr:uid="{00000000-0005-0000-0000-000027040000}"/>
    <cellStyle name="Calcul 2 4 2 5 3" xfId="14987" xr:uid="{00000000-0005-0000-0000-000028040000}"/>
    <cellStyle name="Calcul 2 4 2 6" xfId="12074" xr:uid="{00000000-0005-0000-0000-000029040000}"/>
    <cellStyle name="Calcul 2 4 3" xfId="878" xr:uid="{00000000-0005-0000-0000-00002A040000}"/>
    <cellStyle name="Calcul 2 4 3 2" xfId="879" xr:uid="{00000000-0005-0000-0000-00002B040000}"/>
    <cellStyle name="Calcul 2 4 3 2 2" xfId="4501" xr:uid="{00000000-0005-0000-0000-00002C040000}"/>
    <cellStyle name="Calcul 2 4 3 2 2 2" xfId="12026" xr:uid="{00000000-0005-0000-0000-00002D040000}"/>
    <cellStyle name="Calcul 2 4 3 2 2 2 2" xfId="22289" xr:uid="{00000000-0005-0000-0000-00002E040000}"/>
    <cellStyle name="Calcul 2 4 3 2 2 3" xfId="14992" xr:uid="{00000000-0005-0000-0000-00002F040000}"/>
    <cellStyle name="Calcul 2 4 3 2 3" xfId="12080" xr:uid="{00000000-0005-0000-0000-000030040000}"/>
    <cellStyle name="Calcul 2 4 3 3" xfId="4500" xr:uid="{00000000-0005-0000-0000-000031040000}"/>
    <cellStyle name="Calcul 2 4 3 3 2" xfId="7348" xr:uid="{00000000-0005-0000-0000-000032040000}"/>
    <cellStyle name="Calcul 2 4 3 3 2 2" xfId="17833" xr:uid="{00000000-0005-0000-0000-000033040000}"/>
    <cellStyle name="Calcul 2 4 3 3 3" xfId="14991" xr:uid="{00000000-0005-0000-0000-000034040000}"/>
    <cellStyle name="Calcul 2 4 3 4" xfId="12079" xr:uid="{00000000-0005-0000-0000-000035040000}"/>
    <cellStyle name="Calcul 2 4 4" xfId="880" xr:uid="{00000000-0005-0000-0000-000036040000}"/>
    <cellStyle name="Calcul 2 4 4 2" xfId="4502" xr:uid="{00000000-0005-0000-0000-000037040000}"/>
    <cellStyle name="Calcul 2 4 4 2 2" xfId="8098" xr:uid="{00000000-0005-0000-0000-000038040000}"/>
    <cellStyle name="Calcul 2 4 4 2 2 2" xfId="18449" xr:uid="{00000000-0005-0000-0000-000039040000}"/>
    <cellStyle name="Calcul 2 4 4 2 3" xfId="14993" xr:uid="{00000000-0005-0000-0000-00003A040000}"/>
    <cellStyle name="Calcul 2 4 4 3" xfId="12081" xr:uid="{00000000-0005-0000-0000-00003B040000}"/>
    <cellStyle name="Calcul 2 4 5" xfId="881" xr:uid="{00000000-0005-0000-0000-00003C040000}"/>
    <cellStyle name="Calcul 2 4 5 2" xfId="6481" xr:uid="{00000000-0005-0000-0000-00003D040000}"/>
    <cellStyle name="Calcul 2 4 5 2 2" xfId="11229" xr:uid="{00000000-0005-0000-0000-00003E040000}"/>
    <cellStyle name="Calcul 2 4 5 2 2 2" xfId="21494" xr:uid="{00000000-0005-0000-0000-00003F040000}"/>
    <cellStyle name="Calcul 2 4 5 2 3" xfId="16970" xr:uid="{00000000-0005-0000-0000-000040040000}"/>
    <cellStyle name="Calcul 2 4 5 3" xfId="12082" xr:uid="{00000000-0005-0000-0000-000041040000}"/>
    <cellStyle name="Calcul 2 4 6" xfId="4495" xr:uid="{00000000-0005-0000-0000-000042040000}"/>
    <cellStyle name="Calcul 2 4 6 2" xfId="7339" xr:uid="{00000000-0005-0000-0000-000043040000}"/>
    <cellStyle name="Calcul 2 4 6 2 2" xfId="17824" xr:uid="{00000000-0005-0000-0000-000044040000}"/>
    <cellStyle name="Calcul 2 4 6 3" xfId="14986" xr:uid="{00000000-0005-0000-0000-000045040000}"/>
    <cellStyle name="Calcul 2 4 7" xfId="12073" xr:uid="{00000000-0005-0000-0000-000046040000}"/>
    <cellStyle name="Calcul 2 5" xfId="882" xr:uid="{00000000-0005-0000-0000-000047040000}"/>
    <cellStyle name="Calcul 2 5 2" xfId="883" xr:uid="{00000000-0005-0000-0000-000048040000}"/>
    <cellStyle name="Calcul 2 5 2 2" xfId="884" xr:uid="{00000000-0005-0000-0000-000049040000}"/>
    <cellStyle name="Calcul 2 5 2 2 2" xfId="4505" xr:uid="{00000000-0005-0000-0000-00004A040000}"/>
    <cellStyle name="Calcul 2 5 2 2 2 2" xfId="7343" xr:uid="{00000000-0005-0000-0000-00004B040000}"/>
    <cellStyle name="Calcul 2 5 2 2 2 2 2" xfId="17828" xr:uid="{00000000-0005-0000-0000-00004C040000}"/>
    <cellStyle name="Calcul 2 5 2 2 2 3" xfId="14996" xr:uid="{00000000-0005-0000-0000-00004D040000}"/>
    <cellStyle name="Calcul 2 5 2 2 3" xfId="12085" xr:uid="{00000000-0005-0000-0000-00004E040000}"/>
    <cellStyle name="Calcul 2 5 2 3" xfId="4504" xr:uid="{00000000-0005-0000-0000-00004F040000}"/>
    <cellStyle name="Calcul 2 5 2 3 2" xfId="8099" xr:uid="{00000000-0005-0000-0000-000050040000}"/>
    <cellStyle name="Calcul 2 5 2 3 2 2" xfId="18450" xr:uid="{00000000-0005-0000-0000-000051040000}"/>
    <cellStyle name="Calcul 2 5 2 3 3" xfId="14995" xr:uid="{00000000-0005-0000-0000-000052040000}"/>
    <cellStyle name="Calcul 2 5 2 4" xfId="12084" xr:uid="{00000000-0005-0000-0000-000053040000}"/>
    <cellStyle name="Calcul 2 5 3" xfId="885" xr:uid="{00000000-0005-0000-0000-000054040000}"/>
    <cellStyle name="Calcul 2 5 3 2" xfId="4506" xr:uid="{00000000-0005-0000-0000-000055040000}"/>
    <cellStyle name="Calcul 2 5 3 2 2" xfId="7342" xr:uid="{00000000-0005-0000-0000-000056040000}"/>
    <cellStyle name="Calcul 2 5 3 2 2 2" xfId="17827" xr:uid="{00000000-0005-0000-0000-000057040000}"/>
    <cellStyle name="Calcul 2 5 3 2 3" xfId="14997" xr:uid="{00000000-0005-0000-0000-000058040000}"/>
    <cellStyle name="Calcul 2 5 3 3" xfId="12086" xr:uid="{00000000-0005-0000-0000-000059040000}"/>
    <cellStyle name="Calcul 2 5 4" xfId="886" xr:uid="{00000000-0005-0000-0000-00005A040000}"/>
    <cellStyle name="Calcul 2 5 4 2" xfId="6482" xr:uid="{00000000-0005-0000-0000-00005B040000}"/>
    <cellStyle name="Calcul 2 5 4 2 2" xfId="10913" xr:uid="{00000000-0005-0000-0000-00005C040000}"/>
    <cellStyle name="Calcul 2 5 4 2 2 2" xfId="21178" xr:uid="{00000000-0005-0000-0000-00005D040000}"/>
    <cellStyle name="Calcul 2 5 4 2 3" xfId="16971" xr:uid="{00000000-0005-0000-0000-00005E040000}"/>
    <cellStyle name="Calcul 2 5 4 3" xfId="12087" xr:uid="{00000000-0005-0000-0000-00005F040000}"/>
    <cellStyle name="Calcul 2 5 5" xfId="4503" xr:uid="{00000000-0005-0000-0000-000060040000}"/>
    <cellStyle name="Calcul 2 5 5 2" xfId="7341" xr:uid="{00000000-0005-0000-0000-000061040000}"/>
    <cellStyle name="Calcul 2 5 5 2 2" xfId="17826" xr:uid="{00000000-0005-0000-0000-000062040000}"/>
    <cellStyle name="Calcul 2 5 5 3" xfId="14994" xr:uid="{00000000-0005-0000-0000-000063040000}"/>
    <cellStyle name="Calcul 2 5 6" xfId="12083" xr:uid="{00000000-0005-0000-0000-000064040000}"/>
    <cellStyle name="Calcul 2 6" xfId="887" xr:uid="{00000000-0005-0000-0000-000065040000}"/>
    <cellStyle name="Calcul 2 6 2" xfId="888" xr:uid="{00000000-0005-0000-0000-000066040000}"/>
    <cellStyle name="Calcul 2 6 2 2" xfId="889" xr:uid="{00000000-0005-0000-0000-000067040000}"/>
    <cellStyle name="Calcul 2 6 2 2 2" xfId="4509" xr:uid="{00000000-0005-0000-0000-000068040000}"/>
    <cellStyle name="Calcul 2 6 2 2 2 2" xfId="7347" xr:uid="{00000000-0005-0000-0000-000069040000}"/>
    <cellStyle name="Calcul 2 6 2 2 2 2 2" xfId="17832" xr:uid="{00000000-0005-0000-0000-00006A040000}"/>
    <cellStyle name="Calcul 2 6 2 2 2 3" xfId="15000" xr:uid="{00000000-0005-0000-0000-00006B040000}"/>
    <cellStyle name="Calcul 2 6 2 2 3" xfId="12090" xr:uid="{00000000-0005-0000-0000-00006C040000}"/>
    <cellStyle name="Calcul 2 6 2 3" xfId="4508" xr:uid="{00000000-0005-0000-0000-00006D040000}"/>
    <cellStyle name="Calcul 2 6 2 3 2" xfId="8101" xr:uid="{00000000-0005-0000-0000-00006E040000}"/>
    <cellStyle name="Calcul 2 6 2 3 2 2" xfId="18452" xr:uid="{00000000-0005-0000-0000-00006F040000}"/>
    <cellStyle name="Calcul 2 6 2 3 3" xfId="14999" xr:uid="{00000000-0005-0000-0000-000070040000}"/>
    <cellStyle name="Calcul 2 6 2 4" xfId="12089" xr:uid="{00000000-0005-0000-0000-000071040000}"/>
    <cellStyle name="Calcul 2 6 3" xfId="890" xr:uid="{00000000-0005-0000-0000-000072040000}"/>
    <cellStyle name="Calcul 2 6 3 2" xfId="4510" xr:uid="{00000000-0005-0000-0000-000073040000}"/>
    <cellStyle name="Calcul 2 6 3 2 2" xfId="12025" xr:uid="{00000000-0005-0000-0000-000074040000}"/>
    <cellStyle name="Calcul 2 6 3 2 2 2" xfId="22288" xr:uid="{00000000-0005-0000-0000-000075040000}"/>
    <cellStyle name="Calcul 2 6 3 2 3" xfId="15001" xr:uid="{00000000-0005-0000-0000-000076040000}"/>
    <cellStyle name="Calcul 2 6 3 3" xfId="12091" xr:uid="{00000000-0005-0000-0000-000077040000}"/>
    <cellStyle name="Calcul 2 6 4" xfId="891" xr:uid="{00000000-0005-0000-0000-000078040000}"/>
    <cellStyle name="Calcul 2 6 4 2" xfId="6483" xr:uid="{00000000-0005-0000-0000-000079040000}"/>
    <cellStyle name="Calcul 2 6 4 2 2" xfId="7892" xr:uid="{00000000-0005-0000-0000-00007A040000}"/>
    <cellStyle name="Calcul 2 6 4 2 2 2" xfId="18377" xr:uid="{00000000-0005-0000-0000-00007B040000}"/>
    <cellStyle name="Calcul 2 6 4 2 3" xfId="16972" xr:uid="{00000000-0005-0000-0000-00007C040000}"/>
    <cellStyle name="Calcul 2 6 4 3" xfId="12092" xr:uid="{00000000-0005-0000-0000-00007D040000}"/>
    <cellStyle name="Calcul 2 6 5" xfId="4507" xr:uid="{00000000-0005-0000-0000-00007E040000}"/>
    <cellStyle name="Calcul 2 6 5 2" xfId="8100" xr:uid="{00000000-0005-0000-0000-00007F040000}"/>
    <cellStyle name="Calcul 2 6 5 2 2" xfId="18451" xr:uid="{00000000-0005-0000-0000-000080040000}"/>
    <cellStyle name="Calcul 2 6 5 3" xfId="14998" xr:uid="{00000000-0005-0000-0000-000081040000}"/>
    <cellStyle name="Calcul 2 6 6" xfId="12088" xr:uid="{00000000-0005-0000-0000-000082040000}"/>
    <cellStyle name="Calcul 2 7" xfId="892" xr:uid="{00000000-0005-0000-0000-000083040000}"/>
    <cellStyle name="Calcul 2 7 2" xfId="893" xr:uid="{00000000-0005-0000-0000-000084040000}"/>
    <cellStyle name="Calcul 2 7 2 2" xfId="4512" xr:uid="{00000000-0005-0000-0000-000085040000}"/>
    <cellStyle name="Calcul 2 7 2 2 2" xfId="7344" xr:uid="{00000000-0005-0000-0000-000086040000}"/>
    <cellStyle name="Calcul 2 7 2 2 2 2" xfId="17829" xr:uid="{00000000-0005-0000-0000-000087040000}"/>
    <cellStyle name="Calcul 2 7 2 2 3" xfId="15003" xr:uid="{00000000-0005-0000-0000-000088040000}"/>
    <cellStyle name="Calcul 2 7 2 3" xfId="12094" xr:uid="{00000000-0005-0000-0000-000089040000}"/>
    <cellStyle name="Calcul 2 7 3" xfId="4511" xr:uid="{00000000-0005-0000-0000-00008A040000}"/>
    <cellStyle name="Calcul 2 7 3 2" xfId="8102" xr:uid="{00000000-0005-0000-0000-00008B040000}"/>
    <cellStyle name="Calcul 2 7 3 2 2" xfId="18453" xr:uid="{00000000-0005-0000-0000-00008C040000}"/>
    <cellStyle name="Calcul 2 7 3 3" xfId="15002" xr:uid="{00000000-0005-0000-0000-00008D040000}"/>
    <cellStyle name="Calcul 2 7 4" xfId="12093" xr:uid="{00000000-0005-0000-0000-00008E040000}"/>
    <cellStyle name="Calcul 2 8" xfId="894" xr:uid="{00000000-0005-0000-0000-00008F040000}"/>
    <cellStyle name="Calcul 2 8 2" xfId="4513" xr:uid="{00000000-0005-0000-0000-000090040000}"/>
    <cellStyle name="Calcul 2 8 2 2" xfId="8103" xr:uid="{00000000-0005-0000-0000-000091040000}"/>
    <cellStyle name="Calcul 2 8 2 2 2" xfId="18454" xr:uid="{00000000-0005-0000-0000-000092040000}"/>
    <cellStyle name="Calcul 2 8 2 3" xfId="15004" xr:uid="{00000000-0005-0000-0000-000093040000}"/>
    <cellStyle name="Calcul 2 8 3" xfId="12095" xr:uid="{00000000-0005-0000-0000-000094040000}"/>
    <cellStyle name="Calcul 2 9" xfId="895" xr:uid="{00000000-0005-0000-0000-000095040000}"/>
    <cellStyle name="Calcul 2 9 2" xfId="6484" xr:uid="{00000000-0005-0000-0000-000096040000}"/>
    <cellStyle name="Calcul 2 9 2 2" xfId="11803" xr:uid="{00000000-0005-0000-0000-000097040000}"/>
    <cellStyle name="Calcul 2 9 2 2 2" xfId="22066" xr:uid="{00000000-0005-0000-0000-000098040000}"/>
    <cellStyle name="Calcul 2 9 2 3" xfId="16973" xr:uid="{00000000-0005-0000-0000-000099040000}"/>
    <cellStyle name="Calcul 2 9 3" xfId="12096" xr:uid="{00000000-0005-0000-0000-00009A040000}"/>
    <cellStyle name="Calcul 3" xfId="896" xr:uid="{00000000-0005-0000-0000-00009B040000}"/>
    <cellStyle name="Calcul 3 2" xfId="897" xr:uid="{00000000-0005-0000-0000-00009C040000}"/>
    <cellStyle name="Calcul 3 2 2" xfId="898" xr:uid="{00000000-0005-0000-0000-00009D040000}"/>
    <cellStyle name="Calcul 3 2 2 2" xfId="899" xr:uid="{00000000-0005-0000-0000-00009E040000}"/>
    <cellStyle name="Calcul 3 2 2 2 2" xfId="900" xr:uid="{00000000-0005-0000-0000-00009F040000}"/>
    <cellStyle name="Calcul 3 2 2 2 2 2" xfId="4518" xr:uid="{00000000-0005-0000-0000-0000A0040000}"/>
    <cellStyle name="Calcul 3 2 2 2 2 2 2" xfId="8122" xr:uid="{00000000-0005-0000-0000-0000A1040000}"/>
    <cellStyle name="Calcul 3 2 2 2 2 2 2 2" xfId="18463" xr:uid="{00000000-0005-0000-0000-0000A2040000}"/>
    <cellStyle name="Calcul 3 2 2 2 2 2 3" xfId="15009" xr:uid="{00000000-0005-0000-0000-0000A3040000}"/>
    <cellStyle name="Calcul 3 2 2 2 2 3" xfId="12101" xr:uid="{00000000-0005-0000-0000-0000A4040000}"/>
    <cellStyle name="Calcul 3 2 2 2 3" xfId="4517" xr:uid="{00000000-0005-0000-0000-0000A5040000}"/>
    <cellStyle name="Calcul 3 2 2 2 3 2" xfId="8120" xr:uid="{00000000-0005-0000-0000-0000A6040000}"/>
    <cellStyle name="Calcul 3 2 2 2 3 2 2" xfId="18462" xr:uid="{00000000-0005-0000-0000-0000A7040000}"/>
    <cellStyle name="Calcul 3 2 2 2 3 3" xfId="15008" xr:uid="{00000000-0005-0000-0000-0000A8040000}"/>
    <cellStyle name="Calcul 3 2 2 2 4" xfId="12100" xr:uid="{00000000-0005-0000-0000-0000A9040000}"/>
    <cellStyle name="Calcul 3 2 2 3" xfId="901" xr:uid="{00000000-0005-0000-0000-0000AA040000}"/>
    <cellStyle name="Calcul 3 2 2 3 2" xfId="4519" xr:uid="{00000000-0005-0000-0000-0000AB040000}"/>
    <cellStyle name="Calcul 3 2 2 3 2 2" xfId="7328" xr:uid="{00000000-0005-0000-0000-0000AC040000}"/>
    <cellStyle name="Calcul 3 2 2 3 2 2 2" xfId="17814" xr:uid="{00000000-0005-0000-0000-0000AD040000}"/>
    <cellStyle name="Calcul 3 2 2 3 2 3" xfId="15010" xr:uid="{00000000-0005-0000-0000-0000AE040000}"/>
    <cellStyle name="Calcul 3 2 2 3 3" xfId="12102" xr:uid="{00000000-0005-0000-0000-0000AF040000}"/>
    <cellStyle name="Calcul 3 2 2 4" xfId="902" xr:uid="{00000000-0005-0000-0000-0000B0040000}"/>
    <cellStyle name="Calcul 3 2 2 4 2" xfId="6485" xr:uid="{00000000-0005-0000-0000-0000B1040000}"/>
    <cellStyle name="Calcul 3 2 2 4 2 2" xfId="10912" xr:uid="{00000000-0005-0000-0000-0000B2040000}"/>
    <cellStyle name="Calcul 3 2 2 4 2 2 2" xfId="21177" xr:uid="{00000000-0005-0000-0000-0000B3040000}"/>
    <cellStyle name="Calcul 3 2 2 4 2 3" xfId="16974" xr:uid="{00000000-0005-0000-0000-0000B4040000}"/>
    <cellStyle name="Calcul 3 2 2 4 3" xfId="12103" xr:uid="{00000000-0005-0000-0000-0000B5040000}"/>
    <cellStyle name="Calcul 3 2 2 5" xfId="4516" xr:uid="{00000000-0005-0000-0000-0000B6040000}"/>
    <cellStyle name="Calcul 3 2 2 5 2" xfId="8115" xr:uid="{00000000-0005-0000-0000-0000B7040000}"/>
    <cellStyle name="Calcul 3 2 2 5 2 2" xfId="18461" xr:uid="{00000000-0005-0000-0000-0000B8040000}"/>
    <cellStyle name="Calcul 3 2 2 5 3" xfId="15007" xr:uid="{00000000-0005-0000-0000-0000B9040000}"/>
    <cellStyle name="Calcul 3 2 2 6" xfId="12099" xr:uid="{00000000-0005-0000-0000-0000BA040000}"/>
    <cellStyle name="Calcul 3 2 3" xfId="903" xr:uid="{00000000-0005-0000-0000-0000BB040000}"/>
    <cellStyle name="Calcul 3 2 3 2" xfId="904" xr:uid="{00000000-0005-0000-0000-0000BC040000}"/>
    <cellStyle name="Calcul 3 2 3 2 2" xfId="4521" xr:uid="{00000000-0005-0000-0000-0000BD040000}"/>
    <cellStyle name="Calcul 3 2 3 2 2 2" xfId="12024" xr:uid="{00000000-0005-0000-0000-0000BE040000}"/>
    <cellStyle name="Calcul 3 2 3 2 2 2 2" xfId="22287" xr:uid="{00000000-0005-0000-0000-0000BF040000}"/>
    <cellStyle name="Calcul 3 2 3 2 2 3" xfId="15012" xr:uid="{00000000-0005-0000-0000-0000C0040000}"/>
    <cellStyle name="Calcul 3 2 3 2 3" xfId="12105" xr:uid="{00000000-0005-0000-0000-0000C1040000}"/>
    <cellStyle name="Calcul 3 2 3 3" xfId="4520" xr:uid="{00000000-0005-0000-0000-0000C2040000}"/>
    <cellStyle name="Calcul 3 2 3 3 2" xfId="8123" xr:uid="{00000000-0005-0000-0000-0000C3040000}"/>
    <cellStyle name="Calcul 3 2 3 3 2 2" xfId="18464" xr:uid="{00000000-0005-0000-0000-0000C4040000}"/>
    <cellStyle name="Calcul 3 2 3 3 3" xfId="15011" xr:uid="{00000000-0005-0000-0000-0000C5040000}"/>
    <cellStyle name="Calcul 3 2 3 4" xfId="12104" xr:uid="{00000000-0005-0000-0000-0000C6040000}"/>
    <cellStyle name="Calcul 3 2 4" xfId="905" xr:uid="{00000000-0005-0000-0000-0000C7040000}"/>
    <cellStyle name="Calcul 3 2 4 2" xfId="4522" xr:uid="{00000000-0005-0000-0000-0000C8040000}"/>
    <cellStyle name="Calcul 3 2 4 2 2" xfId="8125" xr:uid="{00000000-0005-0000-0000-0000C9040000}"/>
    <cellStyle name="Calcul 3 2 4 2 2 2" xfId="18465" xr:uid="{00000000-0005-0000-0000-0000CA040000}"/>
    <cellStyle name="Calcul 3 2 4 2 3" xfId="15013" xr:uid="{00000000-0005-0000-0000-0000CB040000}"/>
    <cellStyle name="Calcul 3 2 4 3" xfId="12106" xr:uid="{00000000-0005-0000-0000-0000CC040000}"/>
    <cellStyle name="Calcul 3 2 5" xfId="906" xr:uid="{00000000-0005-0000-0000-0000CD040000}"/>
    <cellStyle name="Calcul 3 2 5 2" xfId="6486" xr:uid="{00000000-0005-0000-0000-0000CE040000}"/>
    <cellStyle name="Calcul 3 2 5 2 2" xfId="10079" xr:uid="{00000000-0005-0000-0000-0000CF040000}"/>
    <cellStyle name="Calcul 3 2 5 2 2 2" xfId="20344" xr:uid="{00000000-0005-0000-0000-0000D0040000}"/>
    <cellStyle name="Calcul 3 2 5 2 3" xfId="16975" xr:uid="{00000000-0005-0000-0000-0000D1040000}"/>
    <cellStyle name="Calcul 3 2 5 3" xfId="12107" xr:uid="{00000000-0005-0000-0000-0000D2040000}"/>
    <cellStyle name="Calcul 3 2 6" xfId="4515" xr:uid="{00000000-0005-0000-0000-0000D3040000}"/>
    <cellStyle name="Calcul 3 2 6 2" xfId="7345" xr:uid="{00000000-0005-0000-0000-0000D4040000}"/>
    <cellStyle name="Calcul 3 2 6 2 2" xfId="17830" xr:uid="{00000000-0005-0000-0000-0000D5040000}"/>
    <cellStyle name="Calcul 3 2 6 3" xfId="15006" xr:uid="{00000000-0005-0000-0000-0000D6040000}"/>
    <cellStyle name="Calcul 3 2 7" xfId="12098" xr:uid="{00000000-0005-0000-0000-0000D7040000}"/>
    <cellStyle name="Calcul 3 3" xfId="907" xr:uid="{00000000-0005-0000-0000-0000D8040000}"/>
    <cellStyle name="Calcul 3 3 2" xfId="908" xr:uid="{00000000-0005-0000-0000-0000D9040000}"/>
    <cellStyle name="Calcul 3 3 2 2" xfId="909" xr:uid="{00000000-0005-0000-0000-0000DA040000}"/>
    <cellStyle name="Calcul 3 3 2 2 2" xfId="4525" xr:uid="{00000000-0005-0000-0000-0000DB040000}"/>
    <cellStyle name="Calcul 3 3 2 2 2 2" xfId="7352" xr:uid="{00000000-0005-0000-0000-0000DC040000}"/>
    <cellStyle name="Calcul 3 3 2 2 2 2 2" xfId="17837" xr:uid="{00000000-0005-0000-0000-0000DD040000}"/>
    <cellStyle name="Calcul 3 3 2 2 2 3" xfId="15016" xr:uid="{00000000-0005-0000-0000-0000DE040000}"/>
    <cellStyle name="Calcul 3 3 2 2 3" xfId="12110" xr:uid="{00000000-0005-0000-0000-0000DF040000}"/>
    <cellStyle name="Calcul 3 3 2 3" xfId="4524" xr:uid="{00000000-0005-0000-0000-0000E0040000}"/>
    <cellStyle name="Calcul 3 3 2 3 2" xfId="8128" xr:uid="{00000000-0005-0000-0000-0000E1040000}"/>
    <cellStyle name="Calcul 3 3 2 3 2 2" xfId="18466" xr:uid="{00000000-0005-0000-0000-0000E2040000}"/>
    <cellStyle name="Calcul 3 3 2 3 3" xfId="15015" xr:uid="{00000000-0005-0000-0000-0000E3040000}"/>
    <cellStyle name="Calcul 3 3 2 4" xfId="12109" xr:uid="{00000000-0005-0000-0000-0000E4040000}"/>
    <cellStyle name="Calcul 3 3 3" xfId="910" xr:uid="{00000000-0005-0000-0000-0000E5040000}"/>
    <cellStyle name="Calcul 3 3 3 2" xfId="4526" xr:uid="{00000000-0005-0000-0000-0000E6040000}"/>
    <cellStyle name="Calcul 3 3 3 2 2" xfId="7351" xr:uid="{00000000-0005-0000-0000-0000E7040000}"/>
    <cellStyle name="Calcul 3 3 3 2 2 2" xfId="17836" xr:uid="{00000000-0005-0000-0000-0000E8040000}"/>
    <cellStyle name="Calcul 3 3 3 2 3" xfId="15017" xr:uid="{00000000-0005-0000-0000-0000E9040000}"/>
    <cellStyle name="Calcul 3 3 3 3" xfId="12111" xr:uid="{00000000-0005-0000-0000-0000EA040000}"/>
    <cellStyle name="Calcul 3 3 4" xfId="911" xr:uid="{00000000-0005-0000-0000-0000EB040000}"/>
    <cellStyle name="Calcul 3 3 4 2" xfId="6487" xr:uid="{00000000-0005-0000-0000-0000EC040000}"/>
    <cellStyle name="Calcul 3 3 4 2 2" xfId="9581" xr:uid="{00000000-0005-0000-0000-0000ED040000}"/>
    <cellStyle name="Calcul 3 3 4 2 2 2" xfId="19847" xr:uid="{00000000-0005-0000-0000-0000EE040000}"/>
    <cellStyle name="Calcul 3 3 4 2 3" xfId="16976" xr:uid="{00000000-0005-0000-0000-0000EF040000}"/>
    <cellStyle name="Calcul 3 3 4 3" xfId="12112" xr:uid="{00000000-0005-0000-0000-0000F0040000}"/>
    <cellStyle name="Calcul 3 3 5" xfId="4523" xr:uid="{00000000-0005-0000-0000-0000F1040000}"/>
    <cellStyle name="Calcul 3 3 5 2" xfId="7350" xr:uid="{00000000-0005-0000-0000-0000F2040000}"/>
    <cellStyle name="Calcul 3 3 5 2 2" xfId="17835" xr:uid="{00000000-0005-0000-0000-0000F3040000}"/>
    <cellStyle name="Calcul 3 3 5 3" xfId="15014" xr:uid="{00000000-0005-0000-0000-0000F4040000}"/>
    <cellStyle name="Calcul 3 3 6" xfId="12108" xr:uid="{00000000-0005-0000-0000-0000F5040000}"/>
    <cellStyle name="Calcul 3 4" xfId="912" xr:uid="{00000000-0005-0000-0000-0000F6040000}"/>
    <cellStyle name="Calcul 3 4 2" xfId="913" xr:uid="{00000000-0005-0000-0000-0000F7040000}"/>
    <cellStyle name="Calcul 3 4 2 2" xfId="4528" xr:uid="{00000000-0005-0000-0000-0000F8040000}"/>
    <cellStyle name="Calcul 3 4 2 2 2" xfId="8131" xr:uid="{00000000-0005-0000-0000-0000F9040000}"/>
    <cellStyle name="Calcul 3 4 2 2 2 2" xfId="18468" xr:uid="{00000000-0005-0000-0000-0000FA040000}"/>
    <cellStyle name="Calcul 3 4 2 2 3" xfId="15019" xr:uid="{00000000-0005-0000-0000-0000FB040000}"/>
    <cellStyle name="Calcul 3 4 2 3" xfId="12114" xr:uid="{00000000-0005-0000-0000-0000FC040000}"/>
    <cellStyle name="Calcul 3 4 3" xfId="4527" xr:uid="{00000000-0005-0000-0000-0000FD040000}"/>
    <cellStyle name="Calcul 3 4 3 2" xfId="8129" xr:uid="{00000000-0005-0000-0000-0000FE040000}"/>
    <cellStyle name="Calcul 3 4 3 2 2" xfId="18467" xr:uid="{00000000-0005-0000-0000-0000FF040000}"/>
    <cellStyle name="Calcul 3 4 3 3" xfId="15018" xr:uid="{00000000-0005-0000-0000-000000050000}"/>
    <cellStyle name="Calcul 3 4 4" xfId="12113" xr:uid="{00000000-0005-0000-0000-000001050000}"/>
    <cellStyle name="Calcul 3 5" xfId="914" xr:uid="{00000000-0005-0000-0000-000002050000}"/>
    <cellStyle name="Calcul 3 5 2" xfId="4529" xr:uid="{00000000-0005-0000-0000-000003050000}"/>
    <cellStyle name="Calcul 3 5 2 2" xfId="7356" xr:uid="{00000000-0005-0000-0000-000004050000}"/>
    <cellStyle name="Calcul 3 5 2 2 2" xfId="17841" xr:uid="{00000000-0005-0000-0000-000005050000}"/>
    <cellStyle name="Calcul 3 5 2 3" xfId="15020" xr:uid="{00000000-0005-0000-0000-000006050000}"/>
    <cellStyle name="Calcul 3 5 3" xfId="12115" xr:uid="{00000000-0005-0000-0000-000007050000}"/>
    <cellStyle name="Calcul 3 6" xfId="915" xr:uid="{00000000-0005-0000-0000-000008050000}"/>
    <cellStyle name="Calcul 3 6 2" xfId="6488" xr:uid="{00000000-0005-0000-0000-000009050000}"/>
    <cellStyle name="Calcul 3 6 2 2" xfId="10914" xr:uid="{00000000-0005-0000-0000-00000A050000}"/>
    <cellStyle name="Calcul 3 6 2 2 2" xfId="21179" xr:uid="{00000000-0005-0000-0000-00000B050000}"/>
    <cellStyle name="Calcul 3 6 2 3" xfId="16977" xr:uid="{00000000-0005-0000-0000-00000C050000}"/>
    <cellStyle name="Calcul 3 6 3" xfId="12116" xr:uid="{00000000-0005-0000-0000-00000D050000}"/>
    <cellStyle name="Calcul 3 7" xfId="4514" xr:uid="{00000000-0005-0000-0000-00000E050000}"/>
    <cellStyle name="Calcul 3 7 2" xfId="7346" xr:uid="{00000000-0005-0000-0000-00000F050000}"/>
    <cellStyle name="Calcul 3 7 2 2" xfId="17831" xr:uid="{00000000-0005-0000-0000-000010050000}"/>
    <cellStyle name="Calcul 3 7 3" xfId="15005" xr:uid="{00000000-0005-0000-0000-000011050000}"/>
    <cellStyle name="Calcul 3 8" xfId="12097" xr:uid="{00000000-0005-0000-0000-000012050000}"/>
    <cellStyle name="Calcul 4" xfId="916" xr:uid="{00000000-0005-0000-0000-000013050000}"/>
    <cellStyle name="Calcul 4 2" xfId="917" xr:uid="{00000000-0005-0000-0000-000014050000}"/>
    <cellStyle name="Calcul 4 2 2" xfId="918" xr:uid="{00000000-0005-0000-0000-000015050000}"/>
    <cellStyle name="Calcul 4 2 2 2" xfId="919" xr:uid="{00000000-0005-0000-0000-000016050000}"/>
    <cellStyle name="Calcul 4 2 2 2 2" xfId="4533" xr:uid="{00000000-0005-0000-0000-000017050000}"/>
    <cellStyle name="Calcul 4 2 2 2 2 2" xfId="8141" xr:uid="{00000000-0005-0000-0000-000018050000}"/>
    <cellStyle name="Calcul 4 2 2 2 2 2 2" xfId="18470" xr:uid="{00000000-0005-0000-0000-000019050000}"/>
    <cellStyle name="Calcul 4 2 2 2 2 3" xfId="15024" xr:uid="{00000000-0005-0000-0000-00001A050000}"/>
    <cellStyle name="Calcul 4 2 2 2 3" xfId="12120" xr:uid="{00000000-0005-0000-0000-00001B050000}"/>
    <cellStyle name="Calcul 4 2 2 3" xfId="4532" xr:uid="{00000000-0005-0000-0000-00001C050000}"/>
    <cellStyle name="Calcul 4 2 2 3 2" xfId="7353" xr:uid="{00000000-0005-0000-0000-00001D050000}"/>
    <cellStyle name="Calcul 4 2 2 3 2 2" xfId="17838" xr:uid="{00000000-0005-0000-0000-00001E050000}"/>
    <cellStyle name="Calcul 4 2 2 3 3" xfId="15023" xr:uid="{00000000-0005-0000-0000-00001F050000}"/>
    <cellStyle name="Calcul 4 2 2 4" xfId="12119" xr:uid="{00000000-0005-0000-0000-000020050000}"/>
    <cellStyle name="Calcul 4 2 3" xfId="920" xr:uid="{00000000-0005-0000-0000-000021050000}"/>
    <cellStyle name="Calcul 4 2 3 2" xfId="4534" xr:uid="{00000000-0005-0000-0000-000022050000}"/>
    <cellStyle name="Calcul 4 2 3 2 2" xfId="7355" xr:uid="{00000000-0005-0000-0000-000023050000}"/>
    <cellStyle name="Calcul 4 2 3 2 2 2" xfId="17840" xr:uid="{00000000-0005-0000-0000-000024050000}"/>
    <cellStyle name="Calcul 4 2 3 2 3" xfId="15025" xr:uid="{00000000-0005-0000-0000-000025050000}"/>
    <cellStyle name="Calcul 4 2 3 3" xfId="12121" xr:uid="{00000000-0005-0000-0000-000026050000}"/>
    <cellStyle name="Calcul 4 2 4" xfId="921" xr:uid="{00000000-0005-0000-0000-000027050000}"/>
    <cellStyle name="Calcul 4 2 4 2" xfId="6489" xr:uid="{00000000-0005-0000-0000-000028050000}"/>
    <cellStyle name="Calcul 4 2 4 2 2" xfId="9582" xr:uid="{00000000-0005-0000-0000-000029050000}"/>
    <cellStyle name="Calcul 4 2 4 2 2 2" xfId="19848" xr:uid="{00000000-0005-0000-0000-00002A050000}"/>
    <cellStyle name="Calcul 4 2 4 2 3" xfId="16978" xr:uid="{00000000-0005-0000-0000-00002B050000}"/>
    <cellStyle name="Calcul 4 2 4 3" xfId="12122" xr:uid="{00000000-0005-0000-0000-00002C050000}"/>
    <cellStyle name="Calcul 4 2 5" xfId="4531" xr:uid="{00000000-0005-0000-0000-00002D050000}"/>
    <cellStyle name="Calcul 4 2 5 2" xfId="8139" xr:uid="{00000000-0005-0000-0000-00002E050000}"/>
    <cellStyle name="Calcul 4 2 5 2 2" xfId="18469" xr:uid="{00000000-0005-0000-0000-00002F050000}"/>
    <cellStyle name="Calcul 4 2 5 3" xfId="15022" xr:uid="{00000000-0005-0000-0000-000030050000}"/>
    <cellStyle name="Calcul 4 2 6" xfId="12118" xr:uid="{00000000-0005-0000-0000-000031050000}"/>
    <cellStyle name="Calcul 4 3" xfId="922" xr:uid="{00000000-0005-0000-0000-000032050000}"/>
    <cellStyle name="Calcul 4 3 2" xfId="923" xr:uid="{00000000-0005-0000-0000-000033050000}"/>
    <cellStyle name="Calcul 4 3 2 2" xfId="4536" xr:uid="{00000000-0005-0000-0000-000034050000}"/>
    <cellStyle name="Calcul 4 3 2 2 2" xfId="8158" xr:uid="{00000000-0005-0000-0000-000035050000}"/>
    <cellStyle name="Calcul 4 3 2 2 2 2" xfId="18484" xr:uid="{00000000-0005-0000-0000-000036050000}"/>
    <cellStyle name="Calcul 4 3 2 2 3" xfId="15027" xr:uid="{00000000-0005-0000-0000-000037050000}"/>
    <cellStyle name="Calcul 4 3 2 3" xfId="12124" xr:uid="{00000000-0005-0000-0000-000038050000}"/>
    <cellStyle name="Calcul 4 3 3" xfId="4535" xr:uid="{00000000-0005-0000-0000-000039050000}"/>
    <cellStyle name="Calcul 4 3 3 2" xfId="7354" xr:uid="{00000000-0005-0000-0000-00003A050000}"/>
    <cellStyle name="Calcul 4 3 3 2 2" xfId="17839" xr:uid="{00000000-0005-0000-0000-00003B050000}"/>
    <cellStyle name="Calcul 4 3 3 3" xfId="15026" xr:uid="{00000000-0005-0000-0000-00003C050000}"/>
    <cellStyle name="Calcul 4 3 4" xfId="12123" xr:uid="{00000000-0005-0000-0000-00003D050000}"/>
    <cellStyle name="Calcul 4 4" xfId="924" xr:uid="{00000000-0005-0000-0000-00003E050000}"/>
    <cellStyle name="Calcul 4 4 2" xfId="4537" xr:uid="{00000000-0005-0000-0000-00003F050000}"/>
    <cellStyle name="Calcul 4 4 2 2" xfId="8161" xr:uid="{00000000-0005-0000-0000-000040050000}"/>
    <cellStyle name="Calcul 4 4 2 2 2" xfId="18487" xr:uid="{00000000-0005-0000-0000-000041050000}"/>
    <cellStyle name="Calcul 4 4 2 3" xfId="15028" xr:uid="{00000000-0005-0000-0000-000042050000}"/>
    <cellStyle name="Calcul 4 4 3" xfId="12125" xr:uid="{00000000-0005-0000-0000-000043050000}"/>
    <cellStyle name="Calcul 4 5" xfId="925" xr:uid="{00000000-0005-0000-0000-000044050000}"/>
    <cellStyle name="Calcul 4 5 2" xfId="6490" xr:uid="{00000000-0005-0000-0000-000045050000}"/>
    <cellStyle name="Calcul 4 5 2 2" xfId="11723" xr:uid="{00000000-0005-0000-0000-000046050000}"/>
    <cellStyle name="Calcul 4 5 2 2 2" xfId="21987" xr:uid="{00000000-0005-0000-0000-000047050000}"/>
    <cellStyle name="Calcul 4 5 2 3" xfId="16979" xr:uid="{00000000-0005-0000-0000-000048050000}"/>
    <cellStyle name="Calcul 4 5 3" xfId="12126" xr:uid="{00000000-0005-0000-0000-000049050000}"/>
    <cellStyle name="Calcul 4 6" xfId="4530" xr:uid="{00000000-0005-0000-0000-00004A050000}"/>
    <cellStyle name="Calcul 4 6 2" xfId="12023" xr:uid="{00000000-0005-0000-0000-00004B050000}"/>
    <cellStyle name="Calcul 4 6 2 2" xfId="22286" xr:uid="{00000000-0005-0000-0000-00004C050000}"/>
    <cellStyle name="Calcul 4 6 3" xfId="15021" xr:uid="{00000000-0005-0000-0000-00004D050000}"/>
    <cellStyle name="Calcul 4 7" xfId="12117" xr:uid="{00000000-0005-0000-0000-00004E050000}"/>
    <cellStyle name="Calcul 5" xfId="926" xr:uid="{00000000-0005-0000-0000-00004F050000}"/>
    <cellStyle name="Calcul 5 2" xfId="927" xr:uid="{00000000-0005-0000-0000-000050050000}"/>
    <cellStyle name="Calcul 5 2 2" xfId="928" xr:uid="{00000000-0005-0000-0000-000051050000}"/>
    <cellStyle name="Calcul 5 2 2 2" xfId="929" xr:uid="{00000000-0005-0000-0000-000052050000}"/>
    <cellStyle name="Calcul 5 2 2 2 2" xfId="4541" xr:uid="{00000000-0005-0000-0000-000053050000}"/>
    <cellStyle name="Calcul 5 2 2 2 2 2" xfId="8174" xr:uid="{00000000-0005-0000-0000-000054050000}"/>
    <cellStyle name="Calcul 5 2 2 2 2 2 2" xfId="18496" xr:uid="{00000000-0005-0000-0000-000055050000}"/>
    <cellStyle name="Calcul 5 2 2 2 2 3" xfId="15032" xr:uid="{00000000-0005-0000-0000-000056050000}"/>
    <cellStyle name="Calcul 5 2 2 2 3" xfId="12130" xr:uid="{00000000-0005-0000-0000-000057050000}"/>
    <cellStyle name="Calcul 5 2 2 3" xfId="4540" xr:uid="{00000000-0005-0000-0000-000058050000}"/>
    <cellStyle name="Calcul 5 2 2 3 2" xfId="12022" xr:uid="{00000000-0005-0000-0000-000059050000}"/>
    <cellStyle name="Calcul 5 2 2 3 2 2" xfId="22285" xr:uid="{00000000-0005-0000-0000-00005A050000}"/>
    <cellStyle name="Calcul 5 2 2 3 3" xfId="15031" xr:uid="{00000000-0005-0000-0000-00005B050000}"/>
    <cellStyle name="Calcul 5 2 2 4" xfId="12129" xr:uid="{00000000-0005-0000-0000-00005C050000}"/>
    <cellStyle name="Calcul 5 2 3" xfId="930" xr:uid="{00000000-0005-0000-0000-00005D050000}"/>
    <cellStyle name="Calcul 5 2 3 2" xfId="4542" xr:uid="{00000000-0005-0000-0000-00005E050000}"/>
    <cellStyle name="Calcul 5 2 3 2 2" xfId="7357" xr:uid="{00000000-0005-0000-0000-00005F050000}"/>
    <cellStyle name="Calcul 5 2 3 2 2 2" xfId="17842" xr:uid="{00000000-0005-0000-0000-000060050000}"/>
    <cellStyle name="Calcul 5 2 3 2 3" xfId="15033" xr:uid="{00000000-0005-0000-0000-000061050000}"/>
    <cellStyle name="Calcul 5 2 3 3" xfId="12131" xr:uid="{00000000-0005-0000-0000-000062050000}"/>
    <cellStyle name="Calcul 5 2 4" xfId="931" xr:uid="{00000000-0005-0000-0000-000063050000}"/>
    <cellStyle name="Calcul 5 2 4 2" xfId="6491" xr:uid="{00000000-0005-0000-0000-000064050000}"/>
    <cellStyle name="Calcul 5 2 4 2 2" xfId="10910" xr:uid="{00000000-0005-0000-0000-000065050000}"/>
    <cellStyle name="Calcul 5 2 4 2 2 2" xfId="21175" xr:uid="{00000000-0005-0000-0000-000066050000}"/>
    <cellStyle name="Calcul 5 2 4 2 3" xfId="16980" xr:uid="{00000000-0005-0000-0000-000067050000}"/>
    <cellStyle name="Calcul 5 2 4 3" xfId="12132" xr:uid="{00000000-0005-0000-0000-000068050000}"/>
    <cellStyle name="Calcul 5 2 5" xfId="4539" xr:uid="{00000000-0005-0000-0000-000069050000}"/>
    <cellStyle name="Calcul 5 2 5 2" xfId="7360" xr:uid="{00000000-0005-0000-0000-00006A050000}"/>
    <cellStyle name="Calcul 5 2 5 2 2" xfId="17845" xr:uid="{00000000-0005-0000-0000-00006B050000}"/>
    <cellStyle name="Calcul 5 2 5 3" xfId="15030" xr:uid="{00000000-0005-0000-0000-00006C050000}"/>
    <cellStyle name="Calcul 5 2 6" xfId="12128" xr:uid="{00000000-0005-0000-0000-00006D050000}"/>
    <cellStyle name="Calcul 5 3" xfId="932" xr:uid="{00000000-0005-0000-0000-00006E050000}"/>
    <cellStyle name="Calcul 5 3 2" xfId="933" xr:uid="{00000000-0005-0000-0000-00006F050000}"/>
    <cellStyle name="Calcul 5 3 2 2" xfId="4544" xr:uid="{00000000-0005-0000-0000-000070050000}"/>
    <cellStyle name="Calcul 5 3 2 2 2" xfId="7359" xr:uid="{00000000-0005-0000-0000-000071050000}"/>
    <cellStyle name="Calcul 5 3 2 2 2 2" xfId="17844" xr:uid="{00000000-0005-0000-0000-000072050000}"/>
    <cellStyle name="Calcul 5 3 2 2 3" xfId="15035" xr:uid="{00000000-0005-0000-0000-000073050000}"/>
    <cellStyle name="Calcul 5 3 2 3" xfId="12134" xr:uid="{00000000-0005-0000-0000-000074050000}"/>
    <cellStyle name="Calcul 5 3 3" xfId="4543" xr:uid="{00000000-0005-0000-0000-000075050000}"/>
    <cellStyle name="Calcul 5 3 3 2" xfId="8177" xr:uid="{00000000-0005-0000-0000-000076050000}"/>
    <cellStyle name="Calcul 5 3 3 2 2" xfId="18499" xr:uid="{00000000-0005-0000-0000-000077050000}"/>
    <cellStyle name="Calcul 5 3 3 3" xfId="15034" xr:uid="{00000000-0005-0000-0000-000078050000}"/>
    <cellStyle name="Calcul 5 3 4" xfId="12133" xr:uid="{00000000-0005-0000-0000-000079050000}"/>
    <cellStyle name="Calcul 5 4" xfId="934" xr:uid="{00000000-0005-0000-0000-00007A050000}"/>
    <cellStyle name="Calcul 5 4 2" xfId="4545" xr:uid="{00000000-0005-0000-0000-00007B050000}"/>
    <cellStyle name="Calcul 5 4 2 2" xfId="7358" xr:uid="{00000000-0005-0000-0000-00007C050000}"/>
    <cellStyle name="Calcul 5 4 2 2 2" xfId="17843" xr:uid="{00000000-0005-0000-0000-00007D050000}"/>
    <cellStyle name="Calcul 5 4 2 3" xfId="15036" xr:uid="{00000000-0005-0000-0000-00007E050000}"/>
    <cellStyle name="Calcul 5 4 3" xfId="12135" xr:uid="{00000000-0005-0000-0000-00007F050000}"/>
    <cellStyle name="Calcul 5 5" xfId="935" xr:uid="{00000000-0005-0000-0000-000080050000}"/>
    <cellStyle name="Calcul 5 5 2" xfId="6492" xr:uid="{00000000-0005-0000-0000-000081050000}"/>
    <cellStyle name="Calcul 5 5 2 2" xfId="9583" xr:uid="{00000000-0005-0000-0000-000082050000}"/>
    <cellStyle name="Calcul 5 5 2 2 2" xfId="19849" xr:uid="{00000000-0005-0000-0000-000083050000}"/>
    <cellStyle name="Calcul 5 5 2 3" xfId="16981" xr:uid="{00000000-0005-0000-0000-000084050000}"/>
    <cellStyle name="Calcul 5 5 3" xfId="12136" xr:uid="{00000000-0005-0000-0000-000085050000}"/>
    <cellStyle name="Calcul 5 6" xfId="4538" xr:uid="{00000000-0005-0000-0000-000086050000}"/>
    <cellStyle name="Calcul 5 6 2" xfId="8163" xr:uid="{00000000-0005-0000-0000-000087050000}"/>
    <cellStyle name="Calcul 5 6 2 2" xfId="18489" xr:uid="{00000000-0005-0000-0000-000088050000}"/>
    <cellStyle name="Calcul 5 6 3" xfId="15029" xr:uid="{00000000-0005-0000-0000-000089050000}"/>
    <cellStyle name="Calcul 5 7" xfId="12127" xr:uid="{00000000-0005-0000-0000-00008A050000}"/>
    <cellStyle name="Calcul 6" xfId="936" xr:uid="{00000000-0005-0000-0000-00008B050000}"/>
    <cellStyle name="Calcul 6 2" xfId="937" xr:uid="{00000000-0005-0000-0000-00008C050000}"/>
    <cellStyle name="Calcul 6 2 2" xfId="938" xr:uid="{00000000-0005-0000-0000-00008D050000}"/>
    <cellStyle name="Calcul 6 2 2 2" xfId="4548" xr:uid="{00000000-0005-0000-0000-00008E050000}"/>
    <cellStyle name="Calcul 6 2 2 2 2" xfId="8183" xr:uid="{00000000-0005-0000-0000-00008F050000}"/>
    <cellStyle name="Calcul 6 2 2 2 2 2" xfId="18502" xr:uid="{00000000-0005-0000-0000-000090050000}"/>
    <cellStyle name="Calcul 6 2 2 2 3" xfId="15039" xr:uid="{00000000-0005-0000-0000-000091050000}"/>
    <cellStyle name="Calcul 6 2 2 3" xfId="12139" xr:uid="{00000000-0005-0000-0000-000092050000}"/>
    <cellStyle name="Calcul 6 2 3" xfId="4547" xr:uid="{00000000-0005-0000-0000-000093050000}"/>
    <cellStyle name="Calcul 6 2 3 2" xfId="8179" xr:uid="{00000000-0005-0000-0000-000094050000}"/>
    <cellStyle name="Calcul 6 2 3 2 2" xfId="18501" xr:uid="{00000000-0005-0000-0000-000095050000}"/>
    <cellStyle name="Calcul 6 2 3 3" xfId="15038" xr:uid="{00000000-0005-0000-0000-000096050000}"/>
    <cellStyle name="Calcul 6 2 4" xfId="12138" xr:uid="{00000000-0005-0000-0000-000097050000}"/>
    <cellStyle name="Calcul 6 3" xfId="939" xr:uid="{00000000-0005-0000-0000-000098050000}"/>
    <cellStyle name="Calcul 6 3 2" xfId="4549" xr:uid="{00000000-0005-0000-0000-000099050000}"/>
    <cellStyle name="Calcul 6 3 2 2" xfId="7368" xr:uid="{00000000-0005-0000-0000-00009A050000}"/>
    <cellStyle name="Calcul 6 3 2 2 2" xfId="17853" xr:uid="{00000000-0005-0000-0000-00009B050000}"/>
    <cellStyle name="Calcul 6 3 2 3" xfId="15040" xr:uid="{00000000-0005-0000-0000-00009C050000}"/>
    <cellStyle name="Calcul 6 3 3" xfId="12140" xr:uid="{00000000-0005-0000-0000-00009D050000}"/>
    <cellStyle name="Calcul 6 4" xfId="940" xr:uid="{00000000-0005-0000-0000-00009E050000}"/>
    <cellStyle name="Calcul 6 4 2" xfId="6493" xr:uid="{00000000-0005-0000-0000-00009F050000}"/>
    <cellStyle name="Calcul 6 4 2 2" xfId="9584" xr:uid="{00000000-0005-0000-0000-0000A0050000}"/>
    <cellStyle name="Calcul 6 4 2 2 2" xfId="19850" xr:uid="{00000000-0005-0000-0000-0000A1050000}"/>
    <cellStyle name="Calcul 6 4 2 3" xfId="16982" xr:uid="{00000000-0005-0000-0000-0000A2050000}"/>
    <cellStyle name="Calcul 6 4 3" xfId="12141" xr:uid="{00000000-0005-0000-0000-0000A3050000}"/>
    <cellStyle name="Calcul 6 5" xfId="4546" xr:uid="{00000000-0005-0000-0000-0000A4050000}"/>
    <cellStyle name="Calcul 6 5 2" xfId="8178" xr:uid="{00000000-0005-0000-0000-0000A5050000}"/>
    <cellStyle name="Calcul 6 5 2 2" xfId="18500" xr:uid="{00000000-0005-0000-0000-0000A6050000}"/>
    <cellStyle name="Calcul 6 5 3" xfId="15037" xr:uid="{00000000-0005-0000-0000-0000A7050000}"/>
    <cellStyle name="Calcul 6 6" xfId="12137" xr:uid="{00000000-0005-0000-0000-0000A8050000}"/>
    <cellStyle name="Calcul 7" xfId="941" xr:uid="{00000000-0005-0000-0000-0000A9050000}"/>
    <cellStyle name="Calcul 7 2" xfId="942" xr:uid="{00000000-0005-0000-0000-0000AA050000}"/>
    <cellStyle name="Calcul 7 2 2" xfId="943" xr:uid="{00000000-0005-0000-0000-0000AB050000}"/>
    <cellStyle name="Calcul 7 2 2 2" xfId="4552" xr:uid="{00000000-0005-0000-0000-0000AC050000}"/>
    <cellStyle name="Calcul 7 2 2 2 2" xfId="7361" xr:uid="{00000000-0005-0000-0000-0000AD050000}"/>
    <cellStyle name="Calcul 7 2 2 2 2 2" xfId="17846" xr:uid="{00000000-0005-0000-0000-0000AE050000}"/>
    <cellStyle name="Calcul 7 2 2 2 3" xfId="15043" xr:uid="{00000000-0005-0000-0000-0000AF050000}"/>
    <cellStyle name="Calcul 7 2 2 3" xfId="12144" xr:uid="{00000000-0005-0000-0000-0000B0050000}"/>
    <cellStyle name="Calcul 7 2 3" xfId="4551" xr:uid="{00000000-0005-0000-0000-0000B1050000}"/>
    <cellStyle name="Calcul 7 2 3 2" xfId="8185" xr:uid="{00000000-0005-0000-0000-0000B2050000}"/>
    <cellStyle name="Calcul 7 2 3 2 2" xfId="18503" xr:uid="{00000000-0005-0000-0000-0000B3050000}"/>
    <cellStyle name="Calcul 7 2 3 3" xfId="15042" xr:uid="{00000000-0005-0000-0000-0000B4050000}"/>
    <cellStyle name="Calcul 7 2 4" xfId="12143" xr:uid="{00000000-0005-0000-0000-0000B5050000}"/>
    <cellStyle name="Calcul 7 3" xfId="944" xr:uid="{00000000-0005-0000-0000-0000B6050000}"/>
    <cellStyle name="Calcul 7 3 2" xfId="4553" xr:uid="{00000000-0005-0000-0000-0000B7050000}"/>
    <cellStyle name="Calcul 7 3 2 2" xfId="8187" xr:uid="{00000000-0005-0000-0000-0000B8050000}"/>
    <cellStyle name="Calcul 7 3 2 2 2" xfId="18504" xr:uid="{00000000-0005-0000-0000-0000B9050000}"/>
    <cellStyle name="Calcul 7 3 2 3" xfId="15044" xr:uid="{00000000-0005-0000-0000-0000BA050000}"/>
    <cellStyle name="Calcul 7 3 3" xfId="12145" xr:uid="{00000000-0005-0000-0000-0000BB050000}"/>
    <cellStyle name="Calcul 7 4" xfId="945" xr:uid="{00000000-0005-0000-0000-0000BC050000}"/>
    <cellStyle name="Calcul 7 4 2" xfId="6494" xr:uid="{00000000-0005-0000-0000-0000BD050000}"/>
    <cellStyle name="Calcul 7 4 2 2" xfId="9585" xr:uid="{00000000-0005-0000-0000-0000BE050000}"/>
    <cellStyle name="Calcul 7 4 2 2 2" xfId="19851" xr:uid="{00000000-0005-0000-0000-0000BF050000}"/>
    <cellStyle name="Calcul 7 4 2 3" xfId="16983" xr:uid="{00000000-0005-0000-0000-0000C0050000}"/>
    <cellStyle name="Calcul 7 4 3" xfId="12146" xr:uid="{00000000-0005-0000-0000-0000C1050000}"/>
    <cellStyle name="Calcul 7 5" xfId="4550" xr:uid="{00000000-0005-0000-0000-0000C2050000}"/>
    <cellStyle name="Calcul 7 5 2" xfId="12021" xr:uid="{00000000-0005-0000-0000-0000C3050000}"/>
    <cellStyle name="Calcul 7 5 2 2" xfId="22284" xr:uid="{00000000-0005-0000-0000-0000C4050000}"/>
    <cellStyle name="Calcul 7 5 3" xfId="15041" xr:uid="{00000000-0005-0000-0000-0000C5050000}"/>
    <cellStyle name="Calcul 7 6" xfId="12142" xr:uid="{00000000-0005-0000-0000-0000C6050000}"/>
    <cellStyle name="Calcul 8" xfId="946" xr:uid="{00000000-0005-0000-0000-0000C7050000}"/>
    <cellStyle name="Calcul 8 2" xfId="947" xr:uid="{00000000-0005-0000-0000-0000C8050000}"/>
    <cellStyle name="Calcul 8 2 2" xfId="4555" xr:uid="{00000000-0005-0000-0000-0000C9050000}"/>
    <cellStyle name="Calcul 8 2 2 2" xfId="7362" xr:uid="{00000000-0005-0000-0000-0000CA050000}"/>
    <cellStyle name="Calcul 8 2 2 2 2" xfId="17847" xr:uid="{00000000-0005-0000-0000-0000CB050000}"/>
    <cellStyle name="Calcul 8 2 2 3" xfId="15046" xr:uid="{00000000-0005-0000-0000-0000CC050000}"/>
    <cellStyle name="Calcul 8 2 3" xfId="12148" xr:uid="{00000000-0005-0000-0000-0000CD050000}"/>
    <cellStyle name="Calcul 8 3" xfId="4554" xr:uid="{00000000-0005-0000-0000-0000CE050000}"/>
    <cellStyle name="Calcul 8 3 2" xfId="7363" xr:uid="{00000000-0005-0000-0000-0000CF050000}"/>
    <cellStyle name="Calcul 8 3 2 2" xfId="17848" xr:uid="{00000000-0005-0000-0000-0000D0050000}"/>
    <cellStyle name="Calcul 8 3 3" xfId="15045" xr:uid="{00000000-0005-0000-0000-0000D1050000}"/>
    <cellStyle name="Calcul 8 4" xfId="12147" xr:uid="{00000000-0005-0000-0000-0000D2050000}"/>
    <cellStyle name="Calcul 9" xfId="948" xr:uid="{00000000-0005-0000-0000-0000D3050000}"/>
    <cellStyle name="Calcul 9 2" xfId="949" xr:uid="{00000000-0005-0000-0000-0000D4050000}"/>
    <cellStyle name="Calcul 9 2 2" xfId="4557" xr:uid="{00000000-0005-0000-0000-0000D5050000}"/>
    <cellStyle name="Calcul 9 2 2 2" xfId="8191" xr:uid="{00000000-0005-0000-0000-0000D6050000}"/>
    <cellStyle name="Calcul 9 2 2 2 2" xfId="18506" xr:uid="{00000000-0005-0000-0000-0000D7050000}"/>
    <cellStyle name="Calcul 9 2 2 3" xfId="15048" xr:uid="{00000000-0005-0000-0000-0000D8050000}"/>
    <cellStyle name="Calcul 9 2 3" xfId="12150" xr:uid="{00000000-0005-0000-0000-0000D9050000}"/>
    <cellStyle name="Calcul 9 3" xfId="4556" xr:uid="{00000000-0005-0000-0000-0000DA050000}"/>
    <cellStyle name="Calcul 9 3 2" xfId="8189" xr:uid="{00000000-0005-0000-0000-0000DB050000}"/>
    <cellStyle name="Calcul 9 3 2 2" xfId="18505" xr:uid="{00000000-0005-0000-0000-0000DC050000}"/>
    <cellStyle name="Calcul 9 3 3" xfId="15047" xr:uid="{00000000-0005-0000-0000-0000DD050000}"/>
    <cellStyle name="Calcul 9 4" xfId="12149" xr:uid="{00000000-0005-0000-0000-0000DE050000}"/>
    <cellStyle name="Calcul_Budget and financial Template SOGC Feb 17" xfId="950" xr:uid="{00000000-0005-0000-0000-0000DF050000}"/>
    <cellStyle name="Calculation 2" xfId="951" xr:uid="{00000000-0005-0000-0000-0000E0050000}"/>
    <cellStyle name="Calculation 2 2" xfId="952" xr:uid="{00000000-0005-0000-0000-0000E1050000}"/>
    <cellStyle name="Calculation 2 2 2" xfId="953" xr:uid="{00000000-0005-0000-0000-0000E2050000}"/>
    <cellStyle name="Calculation 2 2 2 2" xfId="954" xr:uid="{00000000-0005-0000-0000-0000E3050000}"/>
    <cellStyle name="Calculation 2 2 2 2 2" xfId="955" xr:uid="{00000000-0005-0000-0000-0000E4050000}"/>
    <cellStyle name="Calculation 2 2 2 2 2 2" xfId="956" xr:uid="{00000000-0005-0000-0000-0000E5050000}"/>
    <cellStyle name="Calculation 2 2 2 2 2 2 2" xfId="957" xr:uid="{00000000-0005-0000-0000-0000E6050000}"/>
    <cellStyle name="Calculation 2 2 2 2 2 2 2 2" xfId="4564" xr:uid="{00000000-0005-0000-0000-0000E7050000}"/>
    <cellStyle name="Calculation 2 2 2 2 2 2 2 2 2" xfId="7365" xr:uid="{00000000-0005-0000-0000-0000E8050000}"/>
    <cellStyle name="Calculation 2 2 2 2 2 2 2 2 2 2" xfId="17850" xr:uid="{00000000-0005-0000-0000-0000E9050000}"/>
    <cellStyle name="Calculation 2 2 2 2 2 2 2 2 3" xfId="15055" xr:uid="{00000000-0005-0000-0000-0000EA050000}"/>
    <cellStyle name="Calculation 2 2 2 2 2 2 2 3" xfId="12157" xr:uid="{00000000-0005-0000-0000-0000EB050000}"/>
    <cellStyle name="Calculation 2 2 2 2 2 2 3" xfId="4563" xr:uid="{00000000-0005-0000-0000-0000EC050000}"/>
    <cellStyle name="Calculation 2 2 2 2 2 2 3 2" xfId="7366" xr:uid="{00000000-0005-0000-0000-0000ED050000}"/>
    <cellStyle name="Calculation 2 2 2 2 2 2 3 2 2" xfId="17851" xr:uid="{00000000-0005-0000-0000-0000EE050000}"/>
    <cellStyle name="Calculation 2 2 2 2 2 2 3 3" xfId="15054" xr:uid="{00000000-0005-0000-0000-0000EF050000}"/>
    <cellStyle name="Calculation 2 2 2 2 2 2 4" xfId="12156" xr:uid="{00000000-0005-0000-0000-0000F0050000}"/>
    <cellStyle name="Calculation 2 2 2 2 2 3" xfId="958" xr:uid="{00000000-0005-0000-0000-0000F1050000}"/>
    <cellStyle name="Calculation 2 2 2 2 2 3 2" xfId="4565" xr:uid="{00000000-0005-0000-0000-0000F2050000}"/>
    <cellStyle name="Calculation 2 2 2 2 2 3 2 2" xfId="7326" xr:uid="{00000000-0005-0000-0000-0000F3050000}"/>
    <cellStyle name="Calculation 2 2 2 2 2 3 2 2 2" xfId="17812" xr:uid="{00000000-0005-0000-0000-0000F4050000}"/>
    <cellStyle name="Calculation 2 2 2 2 2 3 2 3" xfId="15056" xr:uid="{00000000-0005-0000-0000-0000F5050000}"/>
    <cellStyle name="Calculation 2 2 2 2 2 3 3" xfId="12158" xr:uid="{00000000-0005-0000-0000-0000F6050000}"/>
    <cellStyle name="Calculation 2 2 2 2 2 4" xfId="959" xr:uid="{00000000-0005-0000-0000-0000F7050000}"/>
    <cellStyle name="Calculation 2 2 2 2 2 4 2" xfId="6495" xr:uid="{00000000-0005-0000-0000-0000F8050000}"/>
    <cellStyle name="Calculation 2 2 2 2 2 4 2 2" xfId="10917" xr:uid="{00000000-0005-0000-0000-0000F9050000}"/>
    <cellStyle name="Calculation 2 2 2 2 2 4 2 2 2" xfId="21182" xr:uid="{00000000-0005-0000-0000-0000FA050000}"/>
    <cellStyle name="Calculation 2 2 2 2 2 4 2 3" xfId="16984" xr:uid="{00000000-0005-0000-0000-0000FB050000}"/>
    <cellStyle name="Calculation 2 2 2 2 2 4 3" xfId="12159" xr:uid="{00000000-0005-0000-0000-0000FC050000}"/>
    <cellStyle name="Calculation 2 2 2 2 2 5" xfId="4562" xr:uid="{00000000-0005-0000-0000-0000FD050000}"/>
    <cellStyle name="Calculation 2 2 2 2 2 5 2" xfId="8195" xr:uid="{00000000-0005-0000-0000-0000FE050000}"/>
    <cellStyle name="Calculation 2 2 2 2 2 5 2 2" xfId="18508" xr:uid="{00000000-0005-0000-0000-0000FF050000}"/>
    <cellStyle name="Calculation 2 2 2 2 2 5 3" xfId="15053" xr:uid="{00000000-0005-0000-0000-000000060000}"/>
    <cellStyle name="Calculation 2 2 2 2 2 6" xfId="12155" xr:uid="{00000000-0005-0000-0000-000001060000}"/>
    <cellStyle name="Calculation 2 2 2 2 3" xfId="960" xr:uid="{00000000-0005-0000-0000-000002060000}"/>
    <cellStyle name="Calculation 2 2 2 2 3 2" xfId="961" xr:uid="{00000000-0005-0000-0000-000003060000}"/>
    <cellStyle name="Calculation 2 2 2 2 3 2 2" xfId="4567" xr:uid="{00000000-0005-0000-0000-000004060000}"/>
    <cellStyle name="Calculation 2 2 2 2 3 2 2 2" xfId="11214" xr:uid="{00000000-0005-0000-0000-000005060000}"/>
    <cellStyle name="Calculation 2 2 2 2 3 2 2 2 2" xfId="21479" xr:uid="{00000000-0005-0000-0000-000006060000}"/>
    <cellStyle name="Calculation 2 2 2 2 3 2 2 3" xfId="15058" xr:uid="{00000000-0005-0000-0000-000007060000}"/>
    <cellStyle name="Calculation 2 2 2 2 3 2 3" xfId="12161" xr:uid="{00000000-0005-0000-0000-000008060000}"/>
    <cellStyle name="Calculation 2 2 2 2 3 3" xfId="4566" xr:uid="{00000000-0005-0000-0000-000009060000}"/>
    <cellStyle name="Calculation 2 2 2 2 3 3 2" xfId="10046" xr:uid="{00000000-0005-0000-0000-00000A060000}"/>
    <cellStyle name="Calculation 2 2 2 2 3 3 2 2" xfId="20311" xr:uid="{00000000-0005-0000-0000-00000B060000}"/>
    <cellStyle name="Calculation 2 2 2 2 3 3 3" xfId="15057" xr:uid="{00000000-0005-0000-0000-00000C060000}"/>
    <cellStyle name="Calculation 2 2 2 2 3 4" xfId="12160" xr:uid="{00000000-0005-0000-0000-00000D060000}"/>
    <cellStyle name="Calculation 2 2 2 2 4" xfId="962" xr:uid="{00000000-0005-0000-0000-00000E060000}"/>
    <cellStyle name="Calculation 2 2 2 2 4 2" xfId="4568" xr:uid="{00000000-0005-0000-0000-00000F060000}"/>
    <cellStyle name="Calculation 2 2 2 2 4 2 2" xfId="11798" xr:uid="{00000000-0005-0000-0000-000010060000}"/>
    <cellStyle name="Calculation 2 2 2 2 4 2 2 2" xfId="22062" xr:uid="{00000000-0005-0000-0000-000011060000}"/>
    <cellStyle name="Calculation 2 2 2 2 4 2 3" xfId="15059" xr:uid="{00000000-0005-0000-0000-000012060000}"/>
    <cellStyle name="Calculation 2 2 2 2 4 3" xfId="12162" xr:uid="{00000000-0005-0000-0000-000013060000}"/>
    <cellStyle name="Calculation 2 2 2 2 5" xfId="963" xr:uid="{00000000-0005-0000-0000-000014060000}"/>
    <cellStyle name="Calculation 2 2 2 2 5 2" xfId="6496" xr:uid="{00000000-0005-0000-0000-000015060000}"/>
    <cellStyle name="Calculation 2 2 2 2 5 2 2" xfId="10916" xr:uid="{00000000-0005-0000-0000-000016060000}"/>
    <cellStyle name="Calculation 2 2 2 2 5 2 2 2" xfId="21181" xr:uid="{00000000-0005-0000-0000-000017060000}"/>
    <cellStyle name="Calculation 2 2 2 2 5 2 3" xfId="16985" xr:uid="{00000000-0005-0000-0000-000018060000}"/>
    <cellStyle name="Calculation 2 2 2 2 5 3" xfId="12163" xr:uid="{00000000-0005-0000-0000-000019060000}"/>
    <cellStyle name="Calculation 2 2 2 2 6" xfId="4561" xr:uid="{00000000-0005-0000-0000-00001A060000}"/>
    <cellStyle name="Calculation 2 2 2 2 6 2" xfId="7364" xr:uid="{00000000-0005-0000-0000-00001B060000}"/>
    <cellStyle name="Calculation 2 2 2 2 6 2 2" xfId="17849" xr:uid="{00000000-0005-0000-0000-00001C060000}"/>
    <cellStyle name="Calculation 2 2 2 2 6 3" xfId="15052" xr:uid="{00000000-0005-0000-0000-00001D060000}"/>
    <cellStyle name="Calculation 2 2 2 2 7" xfId="12154" xr:uid="{00000000-0005-0000-0000-00001E060000}"/>
    <cellStyle name="Calculation 2 2 2 3" xfId="964" xr:uid="{00000000-0005-0000-0000-00001F060000}"/>
    <cellStyle name="Calculation 2 2 2 3 2" xfId="965" xr:uid="{00000000-0005-0000-0000-000020060000}"/>
    <cellStyle name="Calculation 2 2 2 3 2 2" xfId="966" xr:uid="{00000000-0005-0000-0000-000021060000}"/>
    <cellStyle name="Calculation 2 2 2 3 2 2 2" xfId="4571" xr:uid="{00000000-0005-0000-0000-000022060000}"/>
    <cellStyle name="Calculation 2 2 2 3 2 2 2 2" xfId="8206" xr:uid="{00000000-0005-0000-0000-000023060000}"/>
    <cellStyle name="Calculation 2 2 2 3 2 2 2 2 2" xfId="18514" xr:uid="{00000000-0005-0000-0000-000024060000}"/>
    <cellStyle name="Calculation 2 2 2 3 2 2 2 3" xfId="15062" xr:uid="{00000000-0005-0000-0000-000025060000}"/>
    <cellStyle name="Calculation 2 2 2 3 2 2 3" xfId="12166" xr:uid="{00000000-0005-0000-0000-000026060000}"/>
    <cellStyle name="Calculation 2 2 2 3 2 3" xfId="4570" xr:uid="{00000000-0005-0000-0000-000027060000}"/>
    <cellStyle name="Calculation 2 2 2 3 2 3 2" xfId="12019" xr:uid="{00000000-0005-0000-0000-000028060000}"/>
    <cellStyle name="Calculation 2 2 2 3 2 3 2 2" xfId="22282" xr:uid="{00000000-0005-0000-0000-000029060000}"/>
    <cellStyle name="Calculation 2 2 2 3 2 3 3" xfId="15061" xr:uid="{00000000-0005-0000-0000-00002A060000}"/>
    <cellStyle name="Calculation 2 2 2 3 2 4" xfId="12165" xr:uid="{00000000-0005-0000-0000-00002B060000}"/>
    <cellStyle name="Calculation 2 2 2 3 3" xfId="967" xr:uid="{00000000-0005-0000-0000-00002C060000}"/>
    <cellStyle name="Calculation 2 2 2 3 3 2" xfId="4572" xr:uid="{00000000-0005-0000-0000-00002D060000}"/>
    <cellStyle name="Calculation 2 2 2 3 3 2 2" xfId="7369" xr:uid="{00000000-0005-0000-0000-00002E060000}"/>
    <cellStyle name="Calculation 2 2 2 3 3 2 2 2" xfId="17854" xr:uid="{00000000-0005-0000-0000-00002F060000}"/>
    <cellStyle name="Calculation 2 2 2 3 3 2 3" xfId="15063" xr:uid="{00000000-0005-0000-0000-000030060000}"/>
    <cellStyle name="Calculation 2 2 2 3 3 3" xfId="12167" xr:uid="{00000000-0005-0000-0000-000031060000}"/>
    <cellStyle name="Calculation 2 2 2 3 4" xfId="968" xr:uid="{00000000-0005-0000-0000-000032060000}"/>
    <cellStyle name="Calculation 2 2 2 3 4 2" xfId="6497" xr:uid="{00000000-0005-0000-0000-000033060000}"/>
    <cellStyle name="Calculation 2 2 2 3 4 2 2" xfId="9586" xr:uid="{00000000-0005-0000-0000-000034060000}"/>
    <cellStyle name="Calculation 2 2 2 3 4 2 2 2" xfId="19852" xr:uid="{00000000-0005-0000-0000-000035060000}"/>
    <cellStyle name="Calculation 2 2 2 3 4 2 3" xfId="16986" xr:uid="{00000000-0005-0000-0000-000036060000}"/>
    <cellStyle name="Calculation 2 2 2 3 4 3" xfId="12168" xr:uid="{00000000-0005-0000-0000-000037060000}"/>
    <cellStyle name="Calculation 2 2 2 3 5" xfId="4569" xr:uid="{00000000-0005-0000-0000-000038060000}"/>
    <cellStyle name="Calculation 2 2 2 3 5 2" xfId="7384" xr:uid="{00000000-0005-0000-0000-000039060000}"/>
    <cellStyle name="Calculation 2 2 2 3 5 2 2" xfId="17869" xr:uid="{00000000-0005-0000-0000-00003A060000}"/>
    <cellStyle name="Calculation 2 2 2 3 5 3" xfId="15060" xr:uid="{00000000-0005-0000-0000-00003B060000}"/>
    <cellStyle name="Calculation 2 2 2 3 6" xfId="12164" xr:uid="{00000000-0005-0000-0000-00003C060000}"/>
    <cellStyle name="Calculation 2 2 2 4" xfId="969" xr:uid="{00000000-0005-0000-0000-00003D060000}"/>
    <cellStyle name="Calculation 2 2 2 4 2" xfId="970" xr:uid="{00000000-0005-0000-0000-00003E060000}"/>
    <cellStyle name="Calculation 2 2 2 4 2 2" xfId="4574" xr:uid="{00000000-0005-0000-0000-00003F060000}"/>
    <cellStyle name="Calculation 2 2 2 4 2 2 2" xfId="7371" xr:uid="{00000000-0005-0000-0000-000040060000}"/>
    <cellStyle name="Calculation 2 2 2 4 2 2 2 2" xfId="17856" xr:uid="{00000000-0005-0000-0000-000041060000}"/>
    <cellStyle name="Calculation 2 2 2 4 2 2 3" xfId="15065" xr:uid="{00000000-0005-0000-0000-000042060000}"/>
    <cellStyle name="Calculation 2 2 2 4 2 3" xfId="12170" xr:uid="{00000000-0005-0000-0000-000043060000}"/>
    <cellStyle name="Calculation 2 2 2 4 3" xfId="4573" xr:uid="{00000000-0005-0000-0000-000044060000}"/>
    <cellStyle name="Calculation 2 2 2 4 3 2" xfId="8208" xr:uid="{00000000-0005-0000-0000-000045060000}"/>
    <cellStyle name="Calculation 2 2 2 4 3 2 2" xfId="18516" xr:uid="{00000000-0005-0000-0000-000046060000}"/>
    <cellStyle name="Calculation 2 2 2 4 3 3" xfId="15064" xr:uid="{00000000-0005-0000-0000-000047060000}"/>
    <cellStyle name="Calculation 2 2 2 4 4" xfId="12169" xr:uid="{00000000-0005-0000-0000-000048060000}"/>
    <cellStyle name="Calculation 2 2 2 5" xfId="971" xr:uid="{00000000-0005-0000-0000-000049060000}"/>
    <cellStyle name="Calculation 2 2 2 5 2" xfId="4575" xr:uid="{00000000-0005-0000-0000-00004A060000}"/>
    <cellStyle name="Calculation 2 2 2 5 2 2" xfId="7370" xr:uid="{00000000-0005-0000-0000-00004B060000}"/>
    <cellStyle name="Calculation 2 2 2 5 2 2 2" xfId="17855" xr:uid="{00000000-0005-0000-0000-00004C060000}"/>
    <cellStyle name="Calculation 2 2 2 5 2 3" xfId="15066" xr:uid="{00000000-0005-0000-0000-00004D060000}"/>
    <cellStyle name="Calculation 2 2 2 5 3" xfId="12171" xr:uid="{00000000-0005-0000-0000-00004E060000}"/>
    <cellStyle name="Calculation 2 2 2 6" xfId="972" xr:uid="{00000000-0005-0000-0000-00004F060000}"/>
    <cellStyle name="Calculation 2 2 2 6 2" xfId="6498" xr:uid="{00000000-0005-0000-0000-000050060000}"/>
    <cellStyle name="Calculation 2 2 2 6 2 2" xfId="10918" xr:uid="{00000000-0005-0000-0000-000051060000}"/>
    <cellStyle name="Calculation 2 2 2 6 2 2 2" xfId="21183" xr:uid="{00000000-0005-0000-0000-000052060000}"/>
    <cellStyle name="Calculation 2 2 2 6 2 3" xfId="16987" xr:uid="{00000000-0005-0000-0000-000053060000}"/>
    <cellStyle name="Calculation 2 2 2 6 3" xfId="12172" xr:uid="{00000000-0005-0000-0000-000054060000}"/>
    <cellStyle name="Calculation 2 2 2 7" xfId="4560" xr:uid="{00000000-0005-0000-0000-000055060000}"/>
    <cellStyle name="Calculation 2 2 2 7 2" xfId="8193" xr:uid="{00000000-0005-0000-0000-000056060000}"/>
    <cellStyle name="Calculation 2 2 2 7 2 2" xfId="18507" xr:uid="{00000000-0005-0000-0000-000057060000}"/>
    <cellStyle name="Calculation 2 2 2 7 3" xfId="15051" xr:uid="{00000000-0005-0000-0000-000058060000}"/>
    <cellStyle name="Calculation 2 2 2 8" xfId="12153" xr:uid="{00000000-0005-0000-0000-000059060000}"/>
    <cellStyle name="Calculation 2 2 3" xfId="973" xr:uid="{00000000-0005-0000-0000-00005A060000}"/>
    <cellStyle name="Calculation 2 2 3 2" xfId="974" xr:uid="{00000000-0005-0000-0000-00005B060000}"/>
    <cellStyle name="Calculation 2 2 3 2 2" xfId="975" xr:uid="{00000000-0005-0000-0000-00005C060000}"/>
    <cellStyle name="Calculation 2 2 3 2 2 2" xfId="4578" xr:uid="{00000000-0005-0000-0000-00005D060000}"/>
    <cellStyle name="Calculation 2 2 3 2 2 2 2" xfId="7375" xr:uid="{00000000-0005-0000-0000-00005E060000}"/>
    <cellStyle name="Calculation 2 2 3 2 2 2 2 2" xfId="17860" xr:uid="{00000000-0005-0000-0000-00005F060000}"/>
    <cellStyle name="Calculation 2 2 3 2 2 2 3" xfId="15069" xr:uid="{00000000-0005-0000-0000-000060060000}"/>
    <cellStyle name="Calculation 2 2 3 2 2 3" xfId="12175" xr:uid="{00000000-0005-0000-0000-000061060000}"/>
    <cellStyle name="Calculation 2 2 3 2 3" xfId="4577" xr:uid="{00000000-0005-0000-0000-000062060000}"/>
    <cellStyle name="Calculation 2 2 3 2 3 2" xfId="8211" xr:uid="{00000000-0005-0000-0000-000063060000}"/>
    <cellStyle name="Calculation 2 2 3 2 3 2 2" xfId="18519" xr:uid="{00000000-0005-0000-0000-000064060000}"/>
    <cellStyle name="Calculation 2 2 3 2 3 3" xfId="15068" xr:uid="{00000000-0005-0000-0000-000065060000}"/>
    <cellStyle name="Calculation 2 2 3 2 4" xfId="12174" xr:uid="{00000000-0005-0000-0000-000066060000}"/>
    <cellStyle name="Calculation 2 2 3 3" xfId="976" xr:uid="{00000000-0005-0000-0000-000067060000}"/>
    <cellStyle name="Calculation 2 2 3 3 2" xfId="4579" xr:uid="{00000000-0005-0000-0000-000068060000}"/>
    <cellStyle name="Calculation 2 2 3 3 2 2" xfId="12018" xr:uid="{00000000-0005-0000-0000-000069060000}"/>
    <cellStyle name="Calculation 2 2 3 3 2 2 2" xfId="22281" xr:uid="{00000000-0005-0000-0000-00006A060000}"/>
    <cellStyle name="Calculation 2 2 3 3 2 3" xfId="15070" xr:uid="{00000000-0005-0000-0000-00006B060000}"/>
    <cellStyle name="Calculation 2 2 3 3 3" xfId="12176" xr:uid="{00000000-0005-0000-0000-00006C060000}"/>
    <cellStyle name="Calculation 2 2 3 4" xfId="977" xr:uid="{00000000-0005-0000-0000-00006D060000}"/>
    <cellStyle name="Calculation 2 2 3 4 2" xfId="6499" xr:uid="{00000000-0005-0000-0000-00006E060000}"/>
    <cellStyle name="Calculation 2 2 3 4 2 2" xfId="9587" xr:uid="{00000000-0005-0000-0000-00006F060000}"/>
    <cellStyle name="Calculation 2 2 3 4 2 2 2" xfId="19853" xr:uid="{00000000-0005-0000-0000-000070060000}"/>
    <cellStyle name="Calculation 2 2 3 4 2 3" xfId="16988" xr:uid="{00000000-0005-0000-0000-000071060000}"/>
    <cellStyle name="Calculation 2 2 3 4 3" xfId="12177" xr:uid="{00000000-0005-0000-0000-000072060000}"/>
    <cellStyle name="Calculation 2 2 3 5" xfId="4576" xr:uid="{00000000-0005-0000-0000-000073060000}"/>
    <cellStyle name="Calculation 2 2 3 5 2" xfId="8209" xr:uid="{00000000-0005-0000-0000-000074060000}"/>
    <cellStyle name="Calculation 2 2 3 5 2 2" xfId="18517" xr:uid="{00000000-0005-0000-0000-000075060000}"/>
    <cellStyle name="Calculation 2 2 3 5 3" xfId="15067" xr:uid="{00000000-0005-0000-0000-000076060000}"/>
    <cellStyle name="Calculation 2 2 3 6" xfId="12173" xr:uid="{00000000-0005-0000-0000-000077060000}"/>
    <cellStyle name="Calculation 2 2 4" xfId="978" xr:uid="{00000000-0005-0000-0000-000078060000}"/>
    <cellStyle name="Calculation 2 2 4 2" xfId="979" xr:uid="{00000000-0005-0000-0000-000079060000}"/>
    <cellStyle name="Calculation 2 2 4 2 2" xfId="4581" xr:uid="{00000000-0005-0000-0000-00007A060000}"/>
    <cellStyle name="Calculation 2 2 4 2 2 2" xfId="7372" xr:uid="{00000000-0005-0000-0000-00007B060000}"/>
    <cellStyle name="Calculation 2 2 4 2 2 2 2" xfId="17857" xr:uid="{00000000-0005-0000-0000-00007C060000}"/>
    <cellStyle name="Calculation 2 2 4 2 2 3" xfId="15072" xr:uid="{00000000-0005-0000-0000-00007D060000}"/>
    <cellStyle name="Calculation 2 2 4 2 3" xfId="12179" xr:uid="{00000000-0005-0000-0000-00007E060000}"/>
    <cellStyle name="Calculation 2 2 4 3" xfId="4580" xr:uid="{00000000-0005-0000-0000-00007F060000}"/>
    <cellStyle name="Calculation 2 2 4 3 2" xfId="8212" xr:uid="{00000000-0005-0000-0000-000080060000}"/>
    <cellStyle name="Calculation 2 2 4 3 2 2" xfId="18520" xr:uid="{00000000-0005-0000-0000-000081060000}"/>
    <cellStyle name="Calculation 2 2 4 3 3" xfId="15071" xr:uid="{00000000-0005-0000-0000-000082060000}"/>
    <cellStyle name="Calculation 2 2 4 4" xfId="12178" xr:uid="{00000000-0005-0000-0000-000083060000}"/>
    <cellStyle name="Calculation 2 2 5" xfId="980" xr:uid="{00000000-0005-0000-0000-000084060000}"/>
    <cellStyle name="Calculation 2 2 5 2" xfId="4582" xr:uid="{00000000-0005-0000-0000-000085060000}"/>
    <cellStyle name="Calculation 2 2 5 2 2" xfId="8214" xr:uid="{00000000-0005-0000-0000-000086060000}"/>
    <cellStyle name="Calculation 2 2 5 2 2 2" xfId="18521" xr:uid="{00000000-0005-0000-0000-000087060000}"/>
    <cellStyle name="Calculation 2 2 5 2 3" xfId="15073" xr:uid="{00000000-0005-0000-0000-000088060000}"/>
    <cellStyle name="Calculation 2 2 5 3" xfId="12180" xr:uid="{00000000-0005-0000-0000-000089060000}"/>
    <cellStyle name="Calculation 2 2 6" xfId="981" xr:uid="{00000000-0005-0000-0000-00008A060000}"/>
    <cellStyle name="Calculation 2 2 6 2" xfId="6500" xr:uid="{00000000-0005-0000-0000-00008B060000}"/>
    <cellStyle name="Calculation 2 2 6 2 2" xfId="11724" xr:uid="{00000000-0005-0000-0000-00008C060000}"/>
    <cellStyle name="Calculation 2 2 6 2 2 2" xfId="21988" xr:uid="{00000000-0005-0000-0000-00008D060000}"/>
    <cellStyle name="Calculation 2 2 6 2 3" xfId="16989" xr:uid="{00000000-0005-0000-0000-00008E060000}"/>
    <cellStyle name="Calculation 2 2 6 3" xfId="12181" xr:uid="{00000000-0005-0000-0000-00008F060000}"/>
    <cellStyle name="Calculation 2 2 7" xfId="4559" xr:uid="{00000000-0005-0000-0000-000090060000}"/>
    <cellStyle name="Calculation 2 2 7 2" xfId="12020" xr:uid="{00000000-0005-0000-0000-000091060000}"/>
    <cellStyle name="Calculation 2 2 7 2 2" xfId="22283" xr:uid="{00000000-0005-0000-0000-000092060000}"/>
    <cellStyle name="Calculation 2 2 7 3" xfId="15050" xr:uid="{00000000-0005-0000-0000-000093060000}"/>
    <cellStyle name="Calculation 2 2 8" xfId="12152" xr:uid="{00000000-0005-0000-0000-000094060000}"/>
    <cellStyle name="Calculation 2 3" xfId="982" xr:uid="{00000000-0005-0000-0000-000095060000}"/>
    <cellStyle name="Calculation 2 3 2" xfId="983" xr:uid="{00000000-0005-0000-0000-000096060000}"/>
    <cellStyle name="Calculation 2 3 2 2" xfId="984" xr:uid="{00000000-0005-0000-0000-000097060000}"/>
    <cellStyle name="Calculation 2 3 2 2 2" xfId="4585" xr:uid="{00000000-0005-0000-0000-000098060000}"/>
    <cellStyle name="Calculation 2 3 2 2 2 2" xfId="8215" xr:uid="{00000000-0005-0000-0000-000099060000}"/>
    <cellStyle name="Calculation 2 3 2 2 2 2 2" xfId="18522" xr:uid="{00000000-0005-0000-0000-00009A060000}"/>
    <cellStyle name="Calculation 2 3 2 2 2 3" xfId="15076" xr:uid="{00000000-0005-0000-0000-00009B060000}"/>
    <cellStyle name="Calculation 2 3 2 2 3" xfId="12184" xr:uid="{00000000-0005-0000-0000-00009C060000}"/>
    <cellStyle name="Calculation 2 3 2 3" xfId="4584" xr:uid="{00000000-0005-0000-0000-00009D060000}"/>
    <cellStyle name="Calculation 2 3 2 3 2" xfId="7373" xr:uid="{00000000-0005-0000-0000-00009E060000}"/>
    <cellStyle name="Calculation 2 3 2 3 2 2" xfId="17858" xr:uid="{00000000-0005-0000-0000-00009F060000}"/>
    <cellStyle name="Calculation 2 3 2 3 3" xfId="15075" xr:uid="{00000000-0005-0000-0000-0000A0060000}"/>
    <cellStyle name="Calculation 2 3 2 4" xfId="12183" xr:uid="{00000000-0005-0000-0000-0000A1060000}"/>
    <cellStyle name="Calculation 2 3 3" xfId="985" xr:uid="{00000000-0005-0000-0000-0000A2060000}"/>
    <cellStyle name="Calculation 2 3 3 2" xfId="4586" xr:uid="{00000000-0005-0000-0000-0000A3060000}"/>
    <cellStyle name="Calculation 2 3 3 2 2" xfId="8216" xr:uid="{00000000-0005-0000-0000-0000A4060000}"/>
    <cellStyle name="Calculation 2 3 3 2 2 2" xfId="18523" xr:uid="{00000000-0005-0000-0000-0000A5060000}"/>
    <cellStyle name="Calculation 2 3 3 2 3" xfId="15077" xr:uid="{00000000-0005-0000-0000-0000A6060000}"/>
    <cellStyle name="Calculation 2 3 3 3" xfId="12185" xr:uid="{00000000-0005-0000-0000-0000A7060000}"/>
    <cellStyle name="Calculation 2 3 4" xfId="986" xr:uid="{00000000-0005-0000-0000-0000A8060000}"/>
    <cellStyle name="Calculation 2 3 4 2" xfId="6501" xr:uid="{00000000-0005-0000-0000-0000A9060000}"/>
    <cellStyle name="Calculation 2 3 4 2 2" xfId="10915" xr:uid="{00000000-0005-0000-0000-0000AA060000}"/>
    <cellStyle name="Calculation 2 3 4 2 2 2" xfId="21180" xr:uid="{00000000-0005-0000-0000-0000AB060000}"/>
    <cellStyle name="Calculation 2 3 4 2 3" xfId="16990" xr:uid="{00000000-0005-0000-0000-0000AC060000}"/>
    <cellStyle name="Calculation 2 3 4 3" xfId="12186" xr:uid="{00000000-0005-0000-0000-0000AD060000}"/>
    <cellStyle name="Calculation 2 3 5" xfId="4583" xr:uid="{00000000-0005-0000-0000-0000AE060000}"/>
    <cellStyle name="Calculation 2 3 5 2" xfId="7374" xr:uid="{00000000-0005-0000-0000-0000AF060000}"/>
    <cellStyle name="Calculation 2 3 5 2 2" xfId="17859" xr:uid="{00000000-0005-0000-0000-0000B0060000}"/>
    <cellStyle name="Calculation 2 3 5 3" xfId="15074" xr:uid="{00000000-0005-0000-0000-0000B1060000}"/>
    <cellStyle name="Calculation 2 3 6" xfId="12182" xr:uid="{00000000-0005-0000-0000-0000B2060000}"/>
    <cellStyle name="Calculation 2 4" xfId="987" xr:uid="{00000000-0005-0000-0000-0000B3060000}"/>
    <cellStyle name="Calculation 2 4 2" xfId="988" xr:uid="{00000000-0005-0000-0000-0000B4060000}"/>
    <cellStyle name="Calculation 2 4 2 2" xfId="989" xr:uid="{00000000-0005-0000-0000-0000B5060000}"/>
    <cellStyle name="Calculation 2 4 2 2 2" xfId="4589" xr:uid="{00000000-0005-0000-0000-0000B6060000}"/>
    <cellStyle name="Calculation 2 4 2 2 2 2" xfId="12017" xr:uid="{00000000-0005-0000-0000-0000B7060000}"/>
    <cellStyle name="Calculation 2 4 2 2 2 2 2" xfId="22280" xr:uid="{00000000-0005-0000-0000-0000B8060000}"/>
    <cellStyle name="Calculation 2 4 2 2 2 3" xfId="15080" xr:uid="{00000000-0005-0000-0000-0000B9060000}"/>
    <cellStyle name="Calculation 2 4 2 2 3" xfId="12189" xr:uid="{00000000-0005-0000-0000-0000BA060000}"/>
    <cellStyle name="Calculation 2 4 2 3" xfId="4588" xr:uid="{00000000-0005-0000-0000-0000BB060000}"/>
    <cellStyle name="Calculation 2 4 2 3 2" xfId="7383" xr:uid="{00000000-0005-0000-0000-0000BC060000}"/>
    <cellStyle name="Calculation 2 4 2 3 2 2" xfId="17868" xr:uid="{00000000-0005-0000-0000-0000BD060000}"/>
    <cellStyle name="Calculation 2 4 2 3 3" xfId="15079" xr:uid="{00000000-0005-0000-0000-0000BE060000}"/>
    <cellStyle name="Calculation 2 4 2 4" xfId="12188" xr:uid="{00000000-0005-0000-0000-0000BF060000}"/>
    <cellStyle name="Calculation 2 4 3" xfId="990" xr:uid="{00000000-0005-0000-0000-0000C0060000}"/>
    <cellStyle name="Calculation 2 4 3 2" xfId="4590" xr:uid="{00000000-0005-0000-0000-0000C1060000}"/>
    <cellStyle name="Calculation 2 4 3 2 2" xfId="8218" xr:uid="{00000000-0005-0000-0000-0000C2060000}"/>
    <cellStyle name="Calculation 2 4 3 2 2 2" xfId="18525" xr:uid="{00000000-0005-0000-0000-0000C3060000}"/>
    <cellStyle name="Calculation 2 4 3 2 3" xfId="15081" xr:uid="{00000000-0005-0000-0000-0000C4060000}"/>
    <cellStyle name="Calculation 2 4 3 3" xfId="12190" xr:uid="{00000000-0005-0000-0000-0000C5060000}"/>
    <cellStyle name="Calculation 2 4 4" xfId="991" xr:uid="{00000000-0005-0000-0000-0000C6060000}"/>
    <cellStyle name="Calculation 2 4 4 2" xfId="6502" xr:uid="{00000000-0005-0000-0000-0000C7060000}"/>
    <cellStyle name="Calculation 2 4 4 2 2" xfId="9588" xr:uid="{00000000-0005-0000-0000-0000C8060000}"/>
    <cellStyle name="Calculation 2 4 4 2 2 2" xfId="19854" xr:uid="{00000000-0005-0000-0000-0000C9060000}"/>
    <cellStyle name="Calculation 2 4 4 2 3" xfId="16991" xr:uid="{00000000-0005-0000-0000-0000CA060000}"/>
    <cellStyle name="Calculation 2 4 4 3" xfId="12191" xr:uid="{00000000-0005-0000-0000-0000CB060000}"/>
    <cellStyle name="Calculation 2 4 5" xfId="4587" xr:uid="{00000000-0005-0000-0000-0000CC060000}"/>
    <cellStyle name="Calculation 2 4 5 2" xfId="8217" xr:uid="{00000000-0005-0000-0000-0000CD060000}"/>
    <cellStyle name="Calculation 2 4 5 2 2" xfId="18524" xr:uid="{00000000-0005-0000-0000-0000CE060000}"/>
    <cellStyle name="Calculation 2 4 5 3" xfId="15078" xr:uid="{00000000-0005-0000-0000-0000CF060000}"/>
    <cellStyle name="Calculation 2 4 6" xfId="12187" xr:uid="{00000000-0005-0000-0000-0000D0060000}"/>
    <cellStyle name="Calculation 2 5" xfId="992" xr:uid="{00000000-0005-0000-0000-0000D1060000}"/>
    <cellStyle name="Calculation 2 5 2" xfId="993" xr:uid="{00000000-0005-0000-0000-0000D2060000}"/>
    <cellStyle name="Calculation 2 5 2 2" xfId="4592" xr:uid="{00000000-0005-0000-0000-0000D3060000}"/>
    <cellStyle name="Calculation 2 5 2 2 2" xfId="8220" xr:uid="{00000000-0005-0000-0000-0000D4060000}"/>
    <cellStyle name="Calculation 2 5 2 2 2 2" xfId="18526" xr:uid="{00000000-0005-0000-0000-0000D5060000}"/>
    <cellStyle name="Calculation 2 5 2 2 3" xfId="15083" xr:uid="{00000000-0005-0000-0000-0000D6060000}"/>
    <cellStyle name="Calculation 2 5 2 3" xfId="12193" xr:uid="{00000000-0005-0000-0000-0000D7060000}"/>
    <cellStyle name="Calculation 2 5 3" xfId="4591" xr:uid="{00000000-0005-0000-0000-0000D8060000}"/>
    <cellStyle name="Calculation 2 5 3 2" xfId="7376" xr:uid="{00000000-0005-0000-0000-0000D9060000}"/>
    <cellStyle name="Calculation 2 5 3 2 2" xfId="17861" xr:uid="{00000000-0005-0000-0000-0000DA060000}"/>
    <cellStyle name="Calculation 2 5 3 3" xfId="15082" xr:uid="{00000000-0005-0000-0000-0000DB060000}"/>
    <cellStyle name="Calculation 2 5 4" xfId="12192" xr:uid="{00000000-0005-0000-0000-0000DC060000}"/>
    <cellStyle name="Calculation 2 6" xfId="994" xr:uid="{00000000-0005-0000-0000-0000DD060000}"/>
    <cellStyle name="Calculation 2 6 2" xfId="4593" xr:uid="{00000000-0005-0000-0000-0000DE060000}"/>
    <cellStyle name="Calculation 2 6 2 2" xfId="7378" xr:uid="{00000000-0005-0000-0000-0000DF060000}"/>
    <cellStyle name="Calculation 2 6 2 2 2" xfId="17863" xr:uid="{00000000-0005-0000-0000-0000E0060000}"/>
    <cellStyle name="Calculation 2 6 2 3" xfId="15084" xr:uid="{00000000-0005-0000-0000-0000E1060000}"/>
    <cellStyle name="Calculation 2 6 3" xfId="12194" xr:uid="{00000000-0005-0000-0000-0000E2060000}"/>
    <cellStyle name="Calculation 2 7" xfId="995" xr:uid="{00000000-0005-0000-0000-0000E3060000}"/>
    <cellStyle name="Calculation 2 7 2" xfId="6503" xr:uid="{00000000-0005-0000-0000-0000E4060000}"/>
    <cellStyle name="Calculation 2 7 2 2" xfId="9589" xr:uid="{00000000-0005-0000-0000-0000E5060000}"/>
    <cellStyle name="Calculation 2 7 2 2 2" xfId="19855" xr:uid="{00000000-0005-0000-0000-0000E6060000}"/>
    <cellStyle name="Calculation 2 7 2 3" xfId="16992" xr:uid="{00000000-0005-0000-0000-0000E7060000}"/>
    <cellStyle name="Calculation 2 7 3" xfId="12195" xr:uid="{00000000-0005-0000-0000-0000E8060000}"/>
    <cellStyle name="Calculation 2 8" xfId="4558" xr:uid="{00000000-0005-0000-0000-0000E9060000}"/>
    <cellStyle name="Calculation 2 8 2" xfId="7367" xr:uid="{00000000-0005-0000-0000-0000EA060000}"/>
    <cellStyle name="Calculation 2 8 2 2" xfId="17852" xr:uid="{00000000-0005-0000-0000-0000EB060000}"/>
    <cellStyle name="Calculation 2 8 3" xfId="15049" xr:uid="{00000000-0005-0000-0000-0000EC060000}"/>
    <cellStyle name="Calculation 2 9" xfId="12151" xr:uid="{00000000-0005-0000-0000-0000ED060000}"/>
    <cellStyle name="Calculation 3" xfId="996" xr:uid="{00000000-0005-0000-0000-0000EE060000}"/>
    <cellStyle name="Calculation 3 2" xfId="997" xr:uid="{00000000-0005-0000-0000-0000EF060000}"/>
    <cellStyle name="Calculation 3 2 2" xfId="998" xr:uid="{00000000-0005-0000-0000-0000F0060000}"/>
    <cellStyle name="Calculation 3 2 2 2" xfId="999" xr:uid="{00000000-0005-0000-0000-0000F1060000}"/>
    <cellStyle name="Calculation 3 2 2 2 2" xfId="1000" xr:uid="{00000000-0005-0000-0000-0000F2060000}"/>
    <cellStyle name="Calculation 3 2 2 2 2 2" xfId="1001" xr:uid="{00000000-0005-0000-0000-0000F3060000}"/>
    <cellStyle name="Calculation 3 2 2 2 2 2 2" xfId="1002" xr:uid="{00000000-0005-0000-0000-0000F4060000}"/>
    <cellStyle name="Calculation 3 2 2 2 2 2 2 2" xfId="4600" xr:uid="{00000000-0005-0000-0000-0000F5060000}"/>
    <cellStyle name="Calculation 3 2 2 2 2 2 2 2 2" xfId="7379" xr:uid="{00000000-0005-0000-0000-0000F6060000}"/>
    <cellStyle name="Calculation 3 2 2 2 2 2 2 2 2 2" xfId="17864" xr:uid="{00000000-0005-0000-0000-0000F7060000}"/>
    <cellStyle name="Calculation 3 2 2 2 2 2 2 2 3" xfId="15091" xr:uid="{00000000-0005-0000-0000-0000F8060000}"/>
    <cellStyle name="Calculation 3 2 2 2 2 2 2 3" xfId="12202" xr:uid="{00000000-0005-0000-0000-0000F9060000}"/>
    <cellStyle name="Calculation 3 2 2 2 2 2 3" xfId="4599" xr:uid="{00000000-0005-0000-0000-0000FA060000}"/>
    <cellStyle name="Calculation 3 2 2 2 2 2 3 2" xfId="8226" xr:uid="{00000000-0005-0000-0000-0000FB060000}"/>
    <cellStyle name="Calculation 3 2 2 2 2 2 3 2 2" xfId="18529" xr:uid="{00000000-0005-0000-0000-0000FC060000}"/>
    <cellStyle name="Calculation 3 2 2 2 2 2 3 3" xfId="15090" xr:uid="{00000000-0005-0000-0000-0000FD060000}"/>
    <cellStyle name="Calculation 3 2 2 2 2 2 4" xfId="12201" xr:uid="{00000000-0005-0000-0000-0000FE060000}"/>
    <cellStyle name="Calculation 3 2 2 2 2 3" xfId="1003" xr:uid="{00000000-0005-0000-0000-0000FF060000}"/>
    <cellStyle name="Calculation 3 2 2 2 2 3 2" xfId="4601" xr:uid="{00000000-0005-0000-0000-000000070000}"/>
    <cellStyle name="Calculation 3 2 2 2 2 3 2 2" xfId="8228" xr:uid="{00000000-0005-0000-0000-000001070000}"/>
    <cellStyle name="Calculation 3 2 2 2 2 3 2 2 2" xfId="18530" xr:uid="{00000000-0005-0000-0000-000002070000}"/>
    <cellStyle name="Calculation 3 2 2 2 2 3 2 3" xfId="15092" xr:uid="{00000000-0005-0000-0000-000003070000}"/>
    <cellStyle name="Calculation 3 2 2 2 2 3 3" xfId="12203" xr:uid="{00000000-0005-0000-0000-000004070000}"/>
    <cellStyle name="Calculation 3 2 2 2 2 4" xfId="1004" xr:uid="{00000000-0005-0000-0000-000005070000}"/>
    <cellStyle name="Calculation 3 2 2 2 2 4 2" xfId="6504" xr:uid="{00000000-0005-0000-0000-000006070000}"/>
    <cellStyle name="Calculation 3 2 2 2 2 4 2 2" xfId="10920" xr:uid="{00000000-0005-0000-0000-000007070000}"/>
    <cellStyle name="Calculation 3 2 2 2 2 4 2 2 2" xfId="21185" xr:uid="{00000000-0005-0000-0000-000008070000}"/>
    <cellStyle name="Calculation 3 2 2 2 2 4 2 3" xfId="16993" xr:uid="{00000000-0005-0000-0000-000009070000}"/>
    <cellStyle name="Calculation 3 2 2 2 2 4 3" xfId="12204" xr:uid="{00000000-0005-0000-0000-00000A070000}"/>
    <cellStyle name="Calculation 3 2 2 2 2 5" xfId="4598" xr:uid="{00000000-0005-0000-0000-00000B070000}"/>
    <cellStyle name="Calculation 3 2 2 2 2 5 2" xfId="12016" xr:uid="{00000000-0005-0000-0000-00000C070000}"/>
    <cellStyle name="Calculation 3 2 2 2 2 5 2 2" xfId="22279" xr:uid="{00000000-0005-0000-0000-00000D070000}"/>
    <cellStyle name="Calculation 3 2 2 2 2 5 3" xfId="15089" xr:uid="{00000000-0005-0000-0000-00000E070000}"/>
    <cellStyle name="Calculation 3 2 2 2 2 6" xfId="12200" xr:uid="{00000000-0005-0000-0000-00000F070000}"/>
    <cellStyle name="Calculation 3 2 2 2 3" xfId="1005" xr:uid="{00000000-0005-0000-0000-000010070000}"/>
    <cellStyle name="Calculation 3 2 2 2 3 2" xfId="1006" xr:uid="{00000000-0005-0000-0000-000011070000}"/>
    <cellStyle name="Calculation 3 2 2 2 3 2 2" xfId="4603" xr:uid="{00000000-0005-0000-0000-000012070000}"/>
    <cellStyle name="Calculation 3 2 2 2 3 2 2 2" xfId="7380" xr:uid="{00000000-0005-0000-0000-000013070000}"/>
    <cellStyle name="Calculation 3 2 2 2 3 2 2 2 2" xfId="17865" xr:uid="{00000000-0005-0000-0000-000014070000}"/>
    <cellStyle name="Calculation 3 2 2 2 3 2 2 3" xfId="15094" xr:uid="{00000000-0005-0000-0000-000015070000}"/>
    <cellStyle name="Calculation 3 2 2 2 3 2 3" xfId="12206" xr:uid="{00000000-0005-0000-0000-000016070000}"/>
    <cellStyle name="Calculation 3 2 2 2 3 3" xfId="4602" xr:uid="{00000000-0005-0000-0000-000017070000}"/>
    <cellStyle name="Calculation 3 2 2 2 3 3 2" xfId="7381" xr:uid="{00000000-0005-0000-0000-000018070000}"/>
    <cellStyle name="Calculation 3 2 2 2 3 3 2 2" xfId="17866" xr:uid="{00000000-0005-0000-0000-000019070000}"/>
    <cellStyle name="Calculation 3 2 2 2 3 3 3" xfId="15093" xr:uid="{00000000-0005-0000-0000-00001A070000}"/>
    <cellStyle name="Calculation 3 2 2 2 3 4" xfId="12205" xr:uid="{00000000-0005-0000-0000-00001B070000}"/>
    <cellStyle name="Calculation 3 2 2 2 4" xfId="1007" xr:uid="{00000000-0005-0000-0000-00001C070000}"/>
    <cellStyle name="Calculation 3 2 2 2 4 2" xfId="4604" xr:uid="{00000000-0005-0000-0000-00001D070000}"/>
    <cellStyle name="Calculation 3 2 2 2 4 2 2" xfId="8230" xr:uid="{00000000-0005-0000-0000-00001E070000}"/>
    <cellStyle name="Calculation 3 2 2 2 4 2 2 2" xfId="18531" xr:uid="{00000000-0005-0000-0000-00001F070000}"/>
    <cellStyle name="Calculation 3 2 2 2 4 2 3" xfId="15095" xr:uid="{00000000-0005-0000-0000-000020070000}"/>
    <cellStyle name="Calculation 3 2 2 2 4 3" xfId="12207" xr:uid="{00000000-0005-0000-0000-000021070000}"/>
    <cellStyle name="Calculation 3 2 2 2 5" xfId="1008" xr:uid="{00000000-0005-0000-0000-000022070000}"/>
    <cellStyle name="Calculation 3 2 2 2 5 2" xfId="6505" xr:uid="{00000000-0005-0000-0000-000023070000}"/>
    <cellStyle name="Calculation 3 2 2 2 5 2 2" xfId="10919" xr:uid="{00000000-0005-0000-0000-000024070000}"/>
    <cellStyle name="Calculation 3 2 2 2 5 2 2 2" xfId="21184" xr:uid="{00000000-0005-0000-0000-000025070000}"/>
    <cellStyle name="Calculation 3 2 2 2 5 2 3" xfId="16994" xr:uid="{00000000-0005-0000-0000-000026070000}"/>
    <cellStyle name="Calculation 3 2 2 2 5 3" xfId="12208" xr:uid="{00000000-0005-0000-0000-000027070000}"/>
    <cellStyle name="Calculation 3 2 2 2 6" xfId="4597" xr:uid="{00000000-0005-0000-0000-000028070000}"/>
    <cellStyle name="Calculation 3 2 2 2 6 2" xfId="7382" xr:uid="{00000000-0005-0000-0000-000029070000}"/>
    <cellStyle name="Calculation 3 2 2 2 6 2 2" xfId="17867" xr:uid="{00000000-0005-0000-0000-00002A070000}"/>
    <cellStyle name="Calculation 3 2 2 2 6 3" xfId="15088" xr:uid="{00000000-0005-0000-0000-00002B070000}"/>
    <cellStyle name="Calculation 3 2 2 2 7" xfId="12199" xr:uid="{00000000-0005-0000-0000-00002C070000}"/>
    <cellStyle name="Calculation 3 2 2 3" xfId="1009" xr:uid="{00000000-0005-0000-0000-00002D070000}"/>
    <cellStyle name="Calculation 3 2 2 3 2" xfId="1010" xr:uid="{00000000-0005-0000-0000-00002E070000}"/>
    <cellStyle name="Calculation 3 2 2 3 2 2" xfId="1011" xr:uid="{00000000-0005-0000-0000-00002F070000}"/>
    <cellStyle name="Calculation 3 2 2 3 2 2 2" xfId="4607" xr:uid="{00000000-0005-0000-0000-000030070000}"/>
    <cellStyle name="Calculation 3 2 2 3 2 2 2 2" xfId="8235" xr:uid="{00000000-0005-0000-0000-000031070000}"/>
    <cellStyle name="Calculation 3 2 2 3 2 2 2 2 2" xfId="18535" xr:uid="{00000000-0005-0000-0000-000032070000}"/>
    <cellStyle name="Calculation 3 2 2 3 2 2 2 3" xfId="15098" xr:uid="{00000000-0005-0000-0000-000033070000}"/>
    <cellStyle name="Calculation 3 2 2 3 2 2 3" xfId="12211" xr:uid="{00000000-0005-0000-0000-000034070000}"/>
    <cellStyle name="Calculation 3 2 2 3 2 3" xfId="4606" xr:uid="{00000000-0005-0000-0000-000035070000}"/>
    <cellStyle name="Calculation 3 2 2 3 2 3 2" xfId="8232" xr:uid="{00000000-0005-0000-0000-000036070000}"/>
    <cellStyle name="Calculation 3 2 2 3 2 3 2 2" xfId="18533" xr:uid="{00000000-0005-0000-0000-000037070000}"/>
    <cellStyle name="Calculation 3 2 2 3 2 3 3" xfId="15097" xr:uid="{00000000-0005-0000-0000-000038070000}"/>
    <cellStyle name="Calculation 3 2 2 3 2 4" xfId="12210" xr:uid="{00000000-0005-0000-0000-000039070000}"/>
    <cellStyle name="Calculation 3 2 2 3 3" xfId="1012" xr:uid="{00000000-0005-0000-0000-00003A070000}"/>
    <cellStyle name="Calculation 3 2 2 3 3 2" xfId="4608" xr:uid="{00000000-0005-0000-0000-00003B070000}"/>
    <cellStyle name="Calculation 3 2 2 3 3 2 2" xfId="8236" xr:uid="{00000000-0005-0000-0000-00003C070000}"/>
    <cellStyle name="Calculation 3 2 2 3 3 2 2 2" xfId="18536" xr:uid="{00000000-0005-0000-0000-00003D070000}"/>
    <cellStyle name="Calculation 3 2 2 3 3 2 3" xfId="15099" xr:uid="{00000000-0005-0000-0000-00003E070000}"/>
    <cellStyle name="Calculation 3 2 2 3 3 3" xfId="12212" xr:uid="{00000000-0005-0000-0000-00003F070000}"/>
    <cellStyle name="Calculation 3 2 2 3 4" xfId="1013" xr:uid="{00000000-0005-0000-0000-000040070000}"/>
    <cellStyle name="Calculation 3 2 2 3 4 2" xfId="6506" xr:uid="{00000000-0005-0000-0000-000041070000}"/>
    <cellStyle name="Calculation 3 2 2 3 4 2 2" xfId="9590" xr:uid="{00000000-0005-0000-0000-000042070000}"/>
    <cellStyle name="Calculation 3 2 2 3 4 2 2 2" xfId="19856" xr:uid="{00000000-0005-0000-0000-000043070000}"/>
    <cellStyle name="Calculation 3 2 2 3 4 2 3" xfId="16995" xr:uid="{00000000-0005-0000-0000-000044070000}"/>
    <cellStyle name="Calculation 3 2 2 3 4 3" xfId="12213" xr:uid="{00000000-0005-0000-0000-000045070000}"/>
    <cellStyle name="Calculation 3 2 2 3 5" xfId="4605" xr:uid="{00000000-0005-0000-0000-000046070000}"/>
    <cellStyle name="Calculation 3 2 2 3 5 2" xfId="8231" xr:uid="{00000000-0005-0000-0000-000047070000}"/>
    <cellStyle name="Calculation 3 2 2 3 5 2 2" xfId="18532" xr:uid="{00000000-0005-0000-0000-000048070000}"/>
    <cellStyle name="Calculation 3 2 2 3 5 3" xfId="15096" xr:uid="{00000000-0005-0000-0000-000049070000}"/>
    <cellStyle name="Calculation 3 2 2 3 6" xfId="12209" xr:uid="{00000000-0005-0000-0000-00004A070000}"/>
    <cellStyle name="Calculation 3 2 2 4" xfId="1014" xr:uid="{00000000-0005-0000-0000-00004B070000}"/>
    <cellStyle name="Calculation 3 2 2 4 2" xfId="1015" xr:uid="{00000000-0005-0000-0000-00004C070000}"/>
    <cellStyle name="Calculation 3 2 2 4 2 2" xfId="4610" xr:uid="{00000000-0005-0000-0000-00004D070000}"/>
    <cellStyle name="Calculation 3 2 2 4 2 2 2" xfId="12015" xr:uid="{00000000-0005-0000-0000-00004E070000}"/>
    <cellStyle name="Calculation 3 2 2 4 2 2 2 2" xfId="22278" xr:uid="{00000000-0005-0000-0000-00004F070000}"/>
    <cellStyle name="Calculation 3 2 2 4 2 2 3" xfId="15101" xr:uid="{00000000-0005-0000-0000-000050070000}"/>
    <cellStyle name="Calculation 3 2 2 4 2 3" xfId="12215" xr:uid="{00000000-0005-0000-0000-000051070000}"/>
    <cellStyle name="Calculation 3 2 2 4 3" xfId="4609" xr:uid="{00000000-0005-0000-0000-000052070000}"/>
    <cellStyle name="Calculation 3 2 2 4 3 2" xfId="7392" xr:uid="{00000000-0005-0000-0000-000053070000}"/>
    <cellStyle name="Calculation 3 2 2 4 3 2 2" xfId="17877" xr:uid="{00000000-0005-0000-0000-000054070000}"/>
    <cellStyle name="Calculation 3 2 2 4 3 3" xfId="15100" xr:uid="{00000000-0005-0000-0000-000055070000}"/>
    <cellStyle name="Calculation 3 2 2 4 4" xfId="12214" xr:uid="{00000000-0005-0000-0000-000056070000}"/>
    <cellStyle name="Calculation 3 2 2 5" xfId="1016" xr:uid="{00000000-0005-0000-0000-000057070000}"/>
    <cellStyle name="Calculation 3 2 2 5 2" xfId="4611" xr:uid="{00000000-0005-0000-0000-000058070000}"/>
    <cellStyle name="Calculation 3 2 2 5 2 2" xfId="8237" xr:uid="{00000000-0005-0000-0000-000059070000}"/>
    <cellStyle name="Calculation 3 2 2 5 2 2 2" xfId="18537" xr:uid="{00000000-0005-0000-0000-00005A070000}"/>
    <cellStyle name="Calculation 3 2 2 5 2 3" xfId="15102" xr:uid="{00000000-0005-0000-0000-00005B070000}"/>
    <cellStyle name="Calculation 3 2 2 5 3" xfId="12216" xr:uid="{00000000-0005-0000-0000-00005C070000}"/>
    <cellStyle name="Calculation 3 2 2 6" xfId="1017" xr:uid="{00000000-0005-0000-0000-00005D070000}"/>
    <cellStyle name="Calculation 3 2 2 6 2" xfId="6507" xr:uid="{00000000-0005-0000-0000-00005E070000}"/>
    <cellStyle name="Calculation 3 2 2 6 2 2" xfId="10921" xr:uid="{00000000-0005-0000-0000-00005F070000}"/>
    <cellStyle name="Calculation 3 2 2 6 2 2 2" xfId="21186" xr:uid="{00000000-0005-0000-0000-000060070000}"/>
    <cellStyle name="Calculation 3 2 2 6 2 3" xfId="16996" xr:uid="{00000000-0005-0000-0000-000061070000}"/>
    <cellStyle name="Calculation 3 2 2 6 3" xfId="12217" xr:uid="{00000000-0005-0000-0000-000062070000}"/>
    <cellStyle name="Calculation 3 2 2 7" xfId="4596" xr:uid="{00000000-0005-0000-0000-000063070000}"/>
    <cellStyle name="Calculation 3 2 2 7 2" xfId="8224" xr:uid="{00000000-0005-0000-0000-000064070000}"/>
    <cellStyle name="Calculation 3 2 2 7 2 2" xfId="18528" xr:uid="{00000000-0005-0000-0000-000065070000}"/>
    <cellStyle name="Calculation 3 2 2 7 3" xfId="15087" xr:uid="{00000000-0005-0000-0000-000066070000}"/>
    <cellStyle name="Calculation 3 2 2 8" xfId="12198" xr:uid="{00000000-0005-0000-0000-000067070000}"/>
    <cellStyle name="Calculation 3 2 3" xfId="1018" xr:uid="{00000000-0005-0000-0000-000068070000}"/>
    <cellStyle name="Calculation 3 2 3 2" xfId="1019" xr:uid="{00000000-0005-0000-0000-000069070000}"/>
    <cellStyle name="Calculation 3 2 3 2 2" xfId="1020" xr:uid="{00000000-0005-0000-0000-00006A070000}"/>
    <cellStyle name="Calculation 3 2 3 2 2 2" xfId="4614" xr:uid="{00000000-0005-0000-0000-00006B070000}"/>
    <cellStyle name="Calculation 3 2 3 2 2 2 2" xfId="7387" xr:uid="{00000000-0005-0000-0000-00006C070000}"/>
    <cellStyle name="Calculation 3 2 3 2 2 2 2 2" xfId="17872" xr:uid="{00000000-0005-0000-0000-00006D070000}"/>
    <cellStyle name="Calculation 3 2 3 2 2 2 3" xfId="15105" xr:uid="{00000000-0005-0000-0000-00006E070000}"/>
    <cellStyle name="Calculation 3 2 3 2 2 3" xfId="12220" xr:uid="{00000000-0005-0000-0000-00006F070000}"/>
    <cellStyle name="Calculation 3 2 3 2 3" xfId="4613" xr:uid="{00000000-0005-0000-0000-000070070000}"/>
    <cellStyle name="Calculation 3 2 3 2 3 2" xfId="8238" xr:uid="{00000000-0005-0000-0000-000071070000}"/>
    <cellStyle name="Calculation 3 2 3 2 3 2 2" xfId="18538" xr:uid="{00000000-0005-0000-0000-000072070000}"/>
    <cellStyle name="Calculation 3 2 3 2 3 3" xfId="15104" xr:uid="{00000000-0005-0000-0000-000073070000}"/>
    <cellStyle name="Calculation 3 2 3 2 4" xfId="12219" xr:uid="{00000000-0005-0000-0000-000074070000}"/>
    <cellStyle name="Calculation 3 2 3 3" xfId="1021" xr:uid="{00000000-0005-0000-0000-000075070000}"/>
    <cellStyle name="Calculation 3 2 3 3 2" xfId="4615" xr:uid="{00000000-0005-0000-0000-000076070000}"/>
    <cellStyle name="Calculation 3 2 3 3 2 2" xfId="7386" xr:uid="{00000000-0005-0000-0000-000077070000}"/>
    <cellStyle name="Calculation 3 2 3 3 2 2 2" xfId="17871" xr:uid="{00000000-0005-0000-0000-000078070000}"/>
    <cellStyle name="Calculation 3 2 3 3 2 3" xfId="15106" xr:uid="{00000000-0005-0000-0000-000079070000}"/>
    <cellStyle name="Calculation 3 2 3 3 3" xfId="12221" xr:uid="{00000000-0005-0000-0000-00007A070000}"/>
    <cellStyle name="Calculation 3 2 3 4" xfId="1022" xr:uid="{00000000-0005-0000-0000-00007B070000}"/>
    <cellStyle name="Calculation 3 2 3 4 2" xfId="6508" xr:uid="{00000000-0005-0000-0000-00007C070000}"/>
    <cellStyle name="Calculation 3 2 3 4 2 2" xfId="9591" xr:uid="{00000000-0005-0000-0000-00007D070000}"/>
    <cellStyle name="Calculation 3 2 3 4 2 2 2" xfId="19857" xr:uid="{00000000-0005-0000-0000-00007E070000}"/>
    <cellStyle name="Calculation 3 2 3 4 2 3" xfId="16997" xr:uid="{00000000-0005-0000-0000-00007F070000}"/>
    <cellStyle name="Calculation 3 2 3 4 3" xfId="12222" xr:uid="{00000000-0005-0000-0000-000080070000}"/>
    <cellStyle name="Calculation 3 2 3 5" xfId="4612" xr:uid="{00000000-0005-0000-0000-000081070000}"/>
    <cellStyle name="Calculation 3 2 3 5 2" xfId="7385" xr:uid="{00000000-0005-0000-0000-000082070000}"/>
    <cellStyle name="Calculation 3 2 3 5 2 2" xfId="17870" xr:uid="{00000000-0005-0000-0000-000083070000}"/>
    <cellStyle name="Calculation 3 2 3 5 3" xfId="15103" xr:uid="{00000000-0005-0000-0000-000084070000}"/>
    <cellStyle name="Calculation 3 2 3 6" xfId="12218" xr:uid="{00000000-0005-0000-0000-000085070000}"/>
    <cellStyle name="Calculation 3 2 4" xfId="1023" xr:uid="{00000000-0005-0000-0000-000086070000}"/>
    <cellStyle name="Calculation 3 2 4 2" xfId="1024" xr:uid="{00000000-0005-0000-0000-000087070000}"/>
    <cellStyle name="Calculation 3 2 4 2 2" xfId="4617" xr:uid="{00000000-0005-0000-0000-000088070000}"/>
    <cellStyle name="Calculation 3 2 4 2 2 2" xfId="8240" xr:uid="{00000000-0005-0000-0000-000089070000}"/>
    <cellStyle name="Calculation 3 2 4 2 2 2 2" xfId="18540" xr:uid="{00000000-0005-0000-0000-00008A070000}"/>
    <cellStyle name="Calculation 3 2 4 2 2 3" xfId="15108" xr:uid="{00000000-0005-0000-0000-00008B070000}"/>
    <cellStyle name="Calculation 3 2 4 2 3" xfId="12224" xr:uid="{00000000-0005-0000-0000-00008C070000}"/>
    <cellStyle name="Calculation 3 2 4 3" xfId="4616" xr:uid="{00000000-0005-0000-0000-00008D070000}"/>
    <cellStyle name="Calculation 3 2 4 3 2" xfId="8239" xr:uid="{00000000-0005-0000-0000-00008E070000}"/>
    <cellStyle name="Calculation 3 2 4 3 2 2" xfId="18539" xr:uid="{00000000-0005-0000-0000-00008F070000}"/>
    <cellStyle name="Calculation 3 2 4 3 3" xfId="15107" xr:uid="{00000000-0005-0000-0000-000090070000}"/>
    <cellStyle name="Calculation 3 2 4 4" xfId="12223" xr:uid="{00000000-0005-0000-0000-000091070000}"/>
    <cellStyle name="Calculation 3 2 5" xfId="1025" xr:uid="{00000000-0005-0000-0000-000092070000}"/>
    <cellStyle name="Calculation 3 2 5 2" xfId="4618" xr:uid="{00000000-0005-0000-0000-000093070000}"/>
    <cellStyle name="Calculation 3 2 5 2 2" xfId="7391" xr:uid="{00000000-0005-0000-0000-000094070000}"/>
    <cellStyle name="Calculation 3 2 5 2 2 2" xfId="17876" xr:uid="{00000000-0005-0000-0000-000095070000}"/>
    <cellStyle name="Calculation 3 2 5 2 3" xfId="15109" xr:uid="{00000000-0005-0000-0000-000096070000}"/>
    <cellStyle name="Calculation 3 2 5 3" xfId="12225" xr:uid="{00000000-0005-0000-0000-000097070000}"/>
    <cellStyle name="Calculation 3 2 6" xfId="1026" xr:uid="{00000000-0005-0000-0000-000098070000}"/>
    <cellStyle name="Calculation 3 2 6 2" xfId="6509" xr:uid="{00000000-0005-0000-0000-000099070000}"/>
    <cellStyle name="Calculation 3 2 6 2 2" xfId="11725" xr:uid="{00000000-0005-0000-0000-00009A070000}"/>
    <cellStyle name="Calculation 3 2 6 2 2 2" xfId="21989" xr:uid="{00000000-0005-0000-0000-00009B070000}"/>
    <cellStyle name="Calculation 3 2 6 2 3" xfId="16998" xr:uid="{00000000-0005-0000-0000-00009C070000}"/>
    <cellStyle name="Calculation 3 2 6 3" xfId="12226" xr:uid="{00000000-0005-0000-0000-00009D070000}"/>
    <cellStyle name="Calculation 3 2 7" xfId="4595" xr:uid="{00000000-0005-0000-0000-00009E070000}"/>
    <cellStyle name="Calculation 3 2 7 2" xfId="8222" xr:uid="{00000000-0005-0000-0000-00009F070000}"/>
    <cellStyle name="Calculation 3 2 7 2 2" xfId="18527" xr:uid="{00000000-0005-0000-0000-0000A0070000}"/>
    <cellStyle name="Calculation 3 2 7 3" xfId="15086" xr:uid="{00000000-0005-0000-0000-0000A1070000}"/>
    <cellStyle name="Calculation 3 2 8" xfId="12197" xr:uid="{00000000-0005-0000-0000-0000A2070000}"/>
    <cellStyle name="Calculation 3 3" xfId="1027" xr:uid="{00000000-0005-0000-0000-0000A3070000}"/>
    <cellStyle name="Calculation 3 3 2" xfId="1028" xr:uid="{00000000-0005-0000-0000-0000A4070000}"/>
    <cellStyle name="Calculation 3 3 2 2" xfId="1029" xr:uid="{00000000-0005-0000-0000-0000A5070000}"/>
    <cellStyle name="Calculation 3 3 2 2 2" xfId="4621" xr:uid="{00000000-0005-0000-0000-0000A6070000}"/>
    <cellStyle name="Calculation 3 3 2 2 2 2" xfId="7388" xr:uid="{00000000-0005-0000-0000-0000A7070000}"/>
    <cellStyle name="Calculation 3 3 2 2 2 2 2" xfId="17873" xr:uid="{00000000-0005-0000-0000-0000A8070000}"/>
    <cellStyle name="Calculation 3 3 2 2 2 3" xfId="15112" xr:uid="{00000000-0005-0000-0000-0000A9070000}"/>
    <cellStyle name="Calculation 3 3 2 2 3" xfId="12229" xr:uid="{00000000-0005-0000-0000-0000AA070000}"/>
    <cellStyle name="Calculation 3 3 2 3" xfId="4620" xr:uid="{00000000-0005-0000-0000-0000AB070000}"/>
    <cellStyle name="Calculation 3 3 2 3 2" xfId="8241" xr:uid="{00000000-0005-0000-0000-0000AC070000}"/>
    <cellStyle name="Calculation 3 3 2 3 2 2" xfId="18541" xr:uid="{00000000-0005-0000-0000-0000AD070000}"/>
    <cellStyle name="Calculation 3 3 2 3 3" xfId="15111" xr:uid="{00000000-0005-0000-0000-0000AE070000}"/>
    <cellStyle name="Calculation 3 3 2 4" xfId="12228" xr:uid="{00000000-0005-0000-0000-0000AF070000}"/>
    <cellStyle name="Calculation 3 3 3" xfId="1030" xr:uid="{00000000-0005-0000-0000-0000B0070000}"/>
    <cellStyle name="Calculation 3 3 3 2" xfId="4622" xr:uid="{00000000-0005-0000-0000-0000B1070000}"/>
    <cellStyle name="Calculation 3 3 3 2 2" xfId="8242" xr:uid="{00000000-0005-0000-0000-0000B2070000}"/>
    <cellStyle name="Calculation 3 3 3 2 2 2" xfId="18542" xr:uid="{00000000-0005-0000-0000-0000B3070000}"/>
    <cellStyle name="Calculation 3 3 3 2 3" xfId="15113" xr:uid="{00000000-0005-0000-0000-0000B4070000}"/>
    <cellStyle name="Calculation 3 3 3 3" xfId="12230" xr:uid="{00000000-0005-0000-0000-0000B5070000}"/>
    <cellStyle name="Calculation 3 3 4" xfId="1031" xr:uid="{00000000-0005-0000-0000-0000B6070000}"/>
    <cellStyle name="Calculation 3 3 4 2" xfId="6510" xr:uid="{00000000-0005-0000-0000-0000B7070000}"/>
    <cellStyle name="Calculation 3 3 4 2 2" xfId="10909" xr:uid="{00000000-0005-0000-0000-0000B8070000}"/>
    <cellStyle name="Calculation 3 3 4 2 2 2" xfId="21174" xr:uid="{00000000-0005-0000-0000-0000B9070000}"/>
    <cellStyle name="Calculation 3 3 4 2 3" xfId="16999" xr:uid="{00000000-0005-0000-0000-0000BA070000}"/>
    <cellStyle name="Calculation 3 3 4 3" xfId="12231" xr:uid="{00000000-0005-0000-0000-0000BB070000}"/>
    <cellStyle name="Calculation 3 3 5" xfId="4619" xr:uid="{00000000-0005-0000-0000-0000BC070000}"/>
    <cellStyle name="Calculation 3 3 5 2" xfId="12014" xr:uid="{00000000-0005-0000-0000-0000BD070000}"/>
    <cellStyle name="Calculation 3 3 5 2 2" xfId="22277" xr:uid="{00000000-0005-0000-0000-0000BE070000}"/>
    <cellStyle name="Calculation 3 3 5 3" xfId="15110" xr:uid="{00000000-0005-0000-0000-0000BF070000}"/>
    <cellStyle name="Calculation 3 3 6" xfId="12227" xr:uid="{00000000-0005-0000-0000-0000C0070000}"/>
    <cellStyle name="Calculation 3 4" xfId="1032" xr:uid="{00000000-0005-0000-0000-0000C1070000}"/>
    <cellStyle name="Calculation 3 4 2" xfId="1033" xr:uid="{00000000-0005-0000-0000-0000C2070000}"/>
    <cellStyle name="Calculation 3 4 2 2" xfId="1034" xr:uid="{00000000-0005-0000-0000-0000C3070000}"/>
    <cellStyle name="Calculation 3 4 2 2 2" xfId="4625" xr:uid="{00000000-0005-0000-0000-0000C4070000}"/>
    <cellStyle name="Calculation 3 4 2 2 2 2" xfId="8243" xr:uid="{00000000-0005-0000-0000-0000C5070000}"/>
    <cellStyle name="Calculation 3 4 2 2 2 2 2" xfId="18543" xr:uid="{00000000-0005-0000-0000-0000C6070000}"/>
    <cellStyle name="Calculation 3 4 2 2 2 3" xfId="15116" xr:uid="{00000000-0005-0000-0000-0000C7070000}"/>
    <cellStyle name="Calculation 3 4 2 2 3" xfId="12234" xr:uid="{00000000-0005-0000-0000-0000C8070000}"/>
    <cellStyle name="Calculation 3 4 2 3" xfId="4624" xr:uid="{00000000-0005-0000-0000-0000C9070000}"/>
    <cellStyle name="Calculation 3 4 2 3 2" xfId="7389" xr:uid="{00000000-0005-0000-0000-0000CA070000}"/>
    <cellStyle name="Calculation 3 4 2 3 2 2" xfId="17874" xr:uid="{00000000-0005-0000-0000-0000CB070000}"/>
    <cellStyle name="Calculation 3 4 2 3 3" xfId="15115" xr:uid="{00000000-0005-0000-0000-0000CC070000}"/>
    <cellStyle name="Calculation 3 4 2 4" xfId="12233" xr:uid="{00000000-0005-0000-0000-0000CD070000}"/>
    <cellStyle name="Calculation 3 4 3" xfId="1035" xr:uid="{00000000-0005-0000-0000-0000CE070000}"/>
    <cellStyle name="Calculation 3 4 3 2" xfId="4626" xr:uid="{00000000-0005-0000-0000-0000CF070000}"/>
    <cellStyle name="Calculation 3 4 3 2 2" xfId="8244" xr:uid="{00000000-0005-0000-0000-0000D0070000}"/>
    <cellStyle name="Calculation 3 4 3 2 2 2" xfId="18544" xr:uid="{00000000-0005-0000-0000-0000D1070000}"/>
    <cellStyle name="Calculation 3 4 3 2 3" xfId="15117" xr:uid="{00000000-0005-0000-0000-0000D2070000}"/>
    <cellStyle name="Calculation 3 4 3 3" xfId="12235" xr:uid="{00000000-0005-0000-0000-0000D3070000}"/>
    <cellStyle name="Calculation 3 4 4" xfId="1036" xr:uid="{00000000-0005-0000-0000-0000D4070000}"/>
    <cellStyle name="Calculation 3 4 4 2" xfId="6511" xr:uid="{00000000-0005-0000-0000-0000D5070000}"/>
    <cellStyle name="Calculation 3 4 4 2 2" xfId="9592" xr:uid="{00000000-0005-0000-0000-0000D6070000}"/>
    <cellStyle name="Calculation 3 4 4 2 2 2" xfId="19858" xr:uid="{00000000-0005-0000-0000-0000D7070000}"/>
    <cellStyle name="Calculation 3 4 4 2 3" xfId="17000" xr:uid="{00000000-0005-0000-0000-0000D8070000}"/>
    <cellStyle name="Calculation 3 4 4 3" xfId="12236" xr:uid="{00000000-0005-0000-0000-0000D9070000}"/>
    <cellStyle name="Calculation 3 4 5" xfId="4623" xr:uid="{00000000-0005-0000-0000-0000DA070000}"/>
    <cellStyle name="Calculation 3 4 5 2" xfId="7390" xr:uid="{00000000-0005-0000-0000-0000DB070000}"/>
    <cellStyle name="Calculation 3 4 5 2 2" xfId="17875" xr:uid="{00000000-0005-0000-0000-0000DC070000}"/>
    <cellStyle name="Calculation 3 4 5 3" xfId="15114" xr:uid="{00000000-0005-0000-0000-0000DD070000}"/>
    <cellStyle name="Calculation 3 4 6" xfId="12232" xr:uid="{00000000-0005-0000-0000-0000DE070000}"/>
    <cellStyle name="Calculation 3 5" xfId="1037" xr:uid="{00000000-0005-0000-0000-0000DF070000}"/>
    <cellStyle name="Calculation 3 5 2" xfId="1038" xr:uid="{00000000-0005-0000-0000-0000E0070000}"/>
    <cellStyle name="Calculation 3 5 2 2" xfId="4628" xr:uid="{00000000-0005-0000-0000-0000E1070000}"/>
    <cellStyle name="Calculation 3 5 2 2 2" xfId="8246" xr:uid="{00000000-0005-0000-0000-0000E2070000}"/>
    <cellStyle name="Calculation 3 5 2 2 2 2" xfId="18546" xr:uid="{00000000-0005-0000-0000-0000E3070000}"/>
    <cellStyle name="Calculation 3 5 2 2 3" xfId="15119" xr:uid="{00000000-0005-0000-0000-0000E4070000}"/>
    <cellStyle name="Calculation 3 5 2 3" xfId="12238" xr:uid="{00000000-0005-0000-0000-0000E5070000}"/>
    <cellStyle name="Calculation 3 5 3" xfId="4627" xr:uid="{00000000-0005-0000-0000-0000E6070000}"/>
    <cellStyle name="Calculation 3 5 3 2" xfId="8245" xr:uid="{00000000-0005-0000-0000-0000E7070000}"/>
    <cellStyle name="Calculation 3 5 3 2 2" xfId="18545" xr:uid="{00000000-0005-0000-0000-0000E8070000}"/>
    <cellStyle name="Calculation 3 5 3 3" xfId="15118" xr:uid="{00000000-0005-0000-0000-0000E9070000}"/>
    <cellStyle name="Calculation 3 5 4" xfId="12237" xr:uid="{00000000-0005-0000-0000-0000EA070000}"/>
    <cellStyle name="Calculation 3 6" xfId="1039" xr:uid="{00000000-0005-0000-0000-0000EB070000}"/>
    <cellStyle name="Calculation 3 6 2" xfId="4629" xr:uid="{00000000-0005-0000-0000-0000EC070000}"/>
    <cellStyle name="Calculation 3 6 2 2" xfId="7393" xr:uid="{00000000-0005-0000-0000-0000ED070000}"/>
    <cellStyle name="Calculation 3 6 2 2 2" xfId="17878" xr:uid="{00000000-0005-0000-0000-0000EE070000}"/>
    <cellStyle name="Calculation 3 6 2 3" xfId="15120" xr:uid="{00000000-0005-0000-0000-0000EF070000}"/>
    <cellStyle name="Calculation 3 6 3" xfId="12239" xr:uid="{00000000-0005-0000-0000-0000F0070000}"/>
    <cellStyle name="Calculation 3 7" xfId="1040" xr:uid="{00000000-0005-0000-0000-0000F1070000}"/>
    <cellStyle name="Calculation 3 7 2" xfId="6512" xr:uid="{00000000-0005-0000-0000-0000F2070000}"/>
    <cellStyle name="Calculation 3 7 2 2" xfId="9593" xr:uid="{00000000-0005-0000-0000-0000F3070000}"/>
    <cellStyle name="Calculation 3 7 2 2 2" xfId="19859" xr:uid="{00000000-0005-0000-0000-0000F4070000}"/>
    <cellStyle name="Calculation 3 7 2 3" xfId="17001" xr:uid="{00000000-0005-0000-0000-0000F5070000}"/>
    <cellStyle name="Calculation 3 7 3" xfId="12240" xr:uid="{00000000-0005-0000-0000-0000F6070000}"/>
    <cellStyle name="Calculation 3 8" xfId="4594" xr:uid="{00000000-0005-0000-0000-0000F7070000}"/>
    <cellStyle name="Calculation 3 8 2" xfId="7377" xr:uid="{00000000-0005-0000-0000-0000F8070000}"/>
    <cellStyle name="Calculation 3 8 2 2" xfId="17862" xr:uid="{00000000-0005-0000-0000-0000F9070000}"/>
    <cellStyle name="Calculation 3 8 3" xfId="15085" xr:uid="{00000000-0005-0000-0000-0000FA070000}"/>
    <cellStyle name="Calculation 3 9" xfId="12196" xr:uid="{00000000-0005-0000-0000-0000FB070000}"/>
    <cellStyle name="Calculation 4" xfId="1041" xr:uid="{00000000-0005-0000-0000-0000FC070000}"/>
    <cellStyle name="Calculation 4 2" xfId="1042" xr:uid="{00000000-0005-0000-0000-0000FD070000}"/>
    <cellStyle name="Calculation 4 2 2" xfId="1043" xr:uid="{00000000-0005-0000-0000-0000FE070000}"/>
    <cellStyle name="Calculation 4 2 2 2" xfId="1044" xr:uid="{00000000-0005-0000-0000-0000FF070000}"/>
    <cellStyle name="Calculation 4 2 2 2 2" xfId="1045" xr:uid="{00000000-0005-0000-0000-000000080000}"/>
    <cellStyle name="Calculation 4 2 2 2 2 2" xfId="1046" xr:uid="{00000000-0005-0000-0000-000001080000}"/>
    <cellStyle name="Calculation 4 2 2 2 2 2 2" xfId="1047" xr:uid="{00000000-0005-0000-0000-000002080000}"/>
    <cellStyle name="Calculation 4 2 2 2 2 2 2 2" xfId="4636" xr:uid="{00000000-0005-0000-0000-000003080000}"/>
    <cellStyle name="Calculation 4 2 2 2 2 2 2 2 2" xfId="8250" xr:uid="{00000000-0005-0000-0000-000004080000}"/>
    <cellStyle name="Calculation 4 2 2 2 2 2 2 2 2 2" xfId="18550" xr:uid="{00000000-0005-0000-0000-000005080000}"/>
    <cellStyle name="Calculation 4 2 2 2 2 2 2 2 3" xfId="15127" xr:uid="{00000000-0005-0000-0000-000006080000}"/>
    <cellStyle name="Calculation 4 2 2 2 2 2 2 3" xfId="12247" xr:uid="{00000000-0005-0000-0000-000007080000}"/>
    <cellStyle name="Calculation 4 2 2 2 2 2 3" xfId="4635" xr:uid="{00000000-0005-0000-0000-000008080000}"/>
    <cellStyle name="Calculation 4 2 2 2 2 2 3 2" xfId="8249" xr:uid="{00000000-0005-0000-0000-000009080000}"/>
    <cellStyle name="Calculation 4 2 2 2 2 2 3 2 2" xfId="18549" xr:uid="{00000000-0005-0000-0000-00000A080000}"/>
    <cellStyle name="Calculation 4 2 2 2 2 2 3 3" xfId="15126" xr:uid="{00000000-0005-0000-0000-00000B080000}"/>
    <cellStyle name="Calculation 4 2 2 2 2 2 4" xfId="12246" xr:uid="{00000000-0005-0000-0000-00000C080000}"/>
    <cellStyle name="Calculation 4 2 2 2 2 3" xfId="1048" xr:uid="{00000000-0005-0000-0000-00000D080000}"/>
    <cellStyle name="Calculation 4 2 2 2 2 3 2" xfId="4637" xr:uid="{00000000-0005-0000-0000-00000E080000}"/>
    <cellStyle name="Calculation 4 2 2 2 2 3 2 2" xfId="12012" xr:uid="{00000000-0005-0000-0000-00000F080000}"/>
    <cellStyle name="Calculation 4 2 2 2 2 3 2 2 2" xfId="22275" xr:uid="{00000000-0005-0000-0000-000010080000}"/>
    <cellStyle name="Calculation 4 2 2 2 2 3 2 3" xfId="15128" xr:uid="{00000000-0005-0000-0000-000011080000}"/>
    <cellStyle name="Calculation 4 2 2 2 2 3 3" xfId="12248" xr:uid="{00000000-0005-0000-0000-000012080000}"/>
    <cellStyle name="Calculation 4 2 2 2 2 4" xfId="1049" xr:uid="{00000000-0005-0000-0000-000013080000}"/>
    <cellStyle name="Calculation 4 2 2 2 2 4 2" xfId="6513" xr:uid="{00000000-0005-0000-0000-000014080000}"/>
    <cellStyle name="Calculation 4 2 2 2 2 4 2 2" xfId="9594" xr:uid="{00000000-0005-0000-0000-000015080000}"/>
    <cellStyle name="Calculation 4 2 2 2 2 4 2 2 2" xfId="19860" xr:uid="{00000000-0005-0000-0000-000016080000}"/>
    <cellStyle name="Calculation 4 2 2 2 2 4 2 3" xfId="17002" xr:uid="{00000000-0005-0000-0000-000017080000}"/>
    <cellStyle name="Calculation 4 2 2 2 2 4 3" xfId="12249" xr:uid="{00000000-0005-0000-0000-000018080000}"/>
    <cellStyle name="Calculation 4 2 2 2 2 5" xfId="4634" xr:uid="{00000000-0005-0000-0000-000019080000}"/>
    <cellStyle name="Calculation 4 2 2 2 2 5 2" xfId="7394" xr:uid="{00000000-0005-0000-0000-00001A080000}"/>
    <cellStyle name="Calculation 4 2 2 2 2 5 2 2" xfId="17879" xr:uid="{00000000-0005-0000-0000-00001B080000}"/>
    <cellStyle name="Calculation 4 2 2 2 2 5 3" xfId="15125" xr:uid="{00000000-0005-0000-0000-00001C080000}"/>
    <cellStyle name="Calculation 4 2 2 2 2 6" xfId="12245" xr:uid="{00000000-0005-0000-0000-00001D080000}"/>
    <cellStyle name="Calculation 4 2 2 2 3" xfId="1050" xr:uid="{00000000-0005-0000-0000-00001E080000}"/>
    <cellStyle name="Calculation 4 2 2 2 3 2" xfId="1051" xr:uid="{00000000-0005-0000-0000-00001F080000}"/>
    <cellStyle name="Calculation 4 2 2 2 3 2 2" xfId="4639" xr:uid="{00000000-0005-0000-0000-000020080000}"/>
    <cellStyle name="Calculation 4 2 2 2 3 2 2 2" xfId="7396" xr:uid="{00000000-0005-0000-0000-000021080000}"/>
    <cellStyle name="Calculation 4 2 2 2 3 2 2 2 2" xfId="17881" xr:uid="{00000000-0005-0000-0000-000022080000}"/>
    <cellStyle name="Calculation 4 2 2 2 3 2 2 3" xfId="15130" xr:uid="{00000000-0005-0000-0000-000023080000}"/>
    <cellStyle name="Calculation 4 2 2 2 3 2 3" xfId="12251" xr:uid="{00000000-0005-0000-0000-000024080000}"/>
    <cellStyle name="Calculation 4 2 2 2 3 3" xfId="4638" xr:uid="{00000000-0005-0000-0000-000025080000}"/>
    <cellStyle name="Calculation 4 2 2 2 3 3 2" xfId="8251" xr:uid="{00000000-0005-0000-0000-000026080000}"/>
    <cellStyle name="Calculation 4 2 2 2 3 3 2 2" xfId="18551" xr:uid="{00000000-0005-0000-0000-000027080000}"/>
    <cellStyle name="Calculation 4 2 2 2 3 3 3" xfId="15129" xr:uid="{00000000-0005-0000-0000-000028080000}"/>
    <cellStyle name="Calculation 4 2 2 2 3 4" xfId="12250" xr:uid="{00000000-0005-0000-0000-000029080000}"/>
    <cellStyle name="Calculation 4 2 2 2 4" xfId="1052" xr:uid="{00000000-0005-0000-0000-00002A080000}"/>
    <cellStyle name="Calculation 4 2 2 2 4 2" xfId="4640" xr:uid="{00000000-0005-0000-0000-00002B080000}"/>
    <cellStyle name="Calculation 4 2 2 2 4 2 2" xfId="8252" xr:uid="{00000000-0005-0000-0000-00002C080000}"/>
    <cellStyle name="Calculation 4 2 2 2 4 2 2 2" xfId="18552" xr:uid="{00000000-0005-0000-0000-00002D080000}"/>
    <cellStyle name="Calculation 4 2 2 2 4 2 3" xfId="15131" xr:uid="{00000000-0005-0000-0000-00002E080000}"/>
    <cellStyle name="Calculation 4 2 2 2 4 3" xfId="12252" xr:uid="{00000000-0005-0000-0000-00002F080000}"/>
    <cellStyle name="Calculation 4 2 2 2 5" xfId="1053" xr:uid="{00000000-0005-0000-0000-000030080000}"/>
    <cellStyle name="Calculation 4 2 2 2 5 2" xfId="6514" xr:uid="{00000000-0005-0000-0000-000031080000}"/>
    <cellStyle name="Calculation 4 2 2 2 5 2 2" xfId="9595" xr:uid="{00000000-0005-0000-0000-000032080000}"/>
    <cellStyle name="Calculation 4 2 2 2 5 2 2 2" xfId="19861" xr:uid="{00000000-0005-0000-0000-000033080000}"/>
    <cellStyle name="Calculation 4 2 2 2 5 2 3" xfId="17003" xr:uid="{00000000-0005-0000-0000-000034080000}"/>
    <cellStyle name="Calculation 4 2 2 2 5 3" xfId="12253" xr:uid="{00000000-0005-0000-0000-000035080000}"/>
    <cellStyle name="Calculation 4 2 2 2 6" xfId="4633" xr:uid="{00000000-0005-0000-0000-000036080000}"/>
    <cellStyle name="Calculation 4 2 2 2 6 2" xfId="8248" xr:uid="{00000000-0005-0000-0000-000037080000}"/>
    <cellStyle name="Calculation 4 2 2 2 6 2 2" xfId="18548" xr:uid="{00000000-0005-0000-0000-000038080000}"/>
    <cellStyle name="Calculation 4 2 2 2 6 3" xfId="15124" xr:uid="{00000000-0005-0000-0000-000039080000}"/>
    <cellStyle name="Calculation 4 2 2 2 7" xfId="12244" xr:uid="{00000000-0005-0000-0000-00003A080000}"/>
    <cellStyle name="Calculation 4 2 2 3" xfId="1054" xr:uid="{00000000-0005-0000-0000-00003B080000}"/>
    <cellStyle name="Calculation 4 2 2 3 2" xfId="1055" xr:uid="{00000000-0005-0000-0000-00003C080000}"/>
    <cellStyle name="Calculation 4 2 2 3 2 2" xfId="1056" xr:uid="{00000000-0005-0000-0000-00003D080000}"/>
    <cellStyle name="Calculation 4 2 2 3 2 2 2" xfId="4643" xr:uid="{00000000-0005-0000-0000-00003E080000}"/>
    <cellStyle name="Calculation 4 2 2 3 2 2 2 2" xfId="8253" xr:uid="{00000000-0005-0000-0000-00003F080000}"/>
    <cellStyle name="Calculation 4 2 2 3 2 2 2 2 2" xfId="18553" xr:uid="{00000000-0005-0000-0000-000040080000}"/>
    <cellStyle name="Calculation 4 2 2 3 2 2 2 3" xfId="15134" xr:uid="{00000000-0005-0000-0000-000041080000}"/>
    <cellStyle name="Calculation 4 2 2 3 2 2 3" xfId="12256" xr:uid="{00000000-0005-0000-0000-000042080000}"/>
    <cellStyle name="Calculation 4 2 2 3 2 3" xfId="4642" xr:uid="{00000000-0005-0000-0000-000043080000}"/>
    <cellStyle name="Calculation 4 2 2 3 2 3 2" xfId="7397" xr:uid="{00000000-0005-0000-0000-000044080000}"/>
    <cellStyle name="Calculation 4 2 2 3 2 3 2 2" xfId="17882" xr:uid="{00000000-0005-0000-0000-000045080000}"/>
    <cellStyle name="Calculation 4 2 2 3 2 3 3" xfId="15133" xr:uid="{00000000-0005-0000-0000-000046080000}"/>
    <cellStyle name="Calculation 4 2 2 3 2 4" xfId="12255" xr:uid="{00000000-0005-0000-0000-000047080000}"/>
    <cellStyle name="Calculation 4 2 2 3 3" xfId="1057" xr:uid="{00000000-0005-0000-0000-000048080000}"/>
    <cellStyle name="Calculation 4 2 2 3 3 2" xfId="4644" xr:uid="{00000000-0005-0000-0000-000049080000}"/>
    <cellStyle name="Calculation 4 2 2 3 3 2 2" xfId="8255" xr:uid="{00000000-0005-0000-0000-00004A080000}"/>
    <cellStyle name="Calculation 4 2 2 3 3 2 2 2" xfId="18554" xr:uid="{00000000-0005-0000-0000-00004B080000}"/>
    <cellStyle name="Calculation 4 2 2 3 3 2 3" xfId="15135" xr:uid="{00000000-0005-0000-0000-00004C080000}"/>
    <cellStyle name="Calculation 4 2 2 3 3 3" xfId="12257" xr:uid="{00000000-0005-0000-0000-00004D080000}"/>
    <cellStyle name="Calculation 4 2 2 3 4" xfId="1058" xr:uid="{00000000-0005-0000-0000-00004E080000}"/>
    <cellStyle name="Calculation 4 2 2 3 4 2" xfId="6515" xr:uid="{00000000-0005-0000-0000-00004F080000}"/>
    <cellStyle name="Calculation 4 2 2 3 4 2 2" xfId="10925" xr:uid="{00000000-0005-0000-0000-000050080000}"/>
    <cellStyle name="Calculation 4 2 2 3 4 2 2 2" xfId="21190" xr:uid="{00000000-0005-0000-0000-000051080000}"/>
    <cellStyle name="Calculation 4 2 2 3 4 2 3" xfId="17004" xr:uid="{00000000-0005-0000-0000-000052080000}"/>
    <cellStyle name="Calculation 4 2 2 3 4 3" xfId="12258" xr:uid="{00000000-0005-0000-0000-000053080000}"/>
    <cellStyle name="Calculation 4 2 2 3 5" xfId="4641" xr:uid="{00000000-0005-0000-0000-000054080000}"/>
    <cellStyle name="Calculation 4 2 2 3 5 2" xfId="7398" xr:uid="{00000000-0005-0000-0000-000055080000}"/>
    <cellStyle name="Calculation 4 2 2 3 5 2 2" xfId="17883" xr:uid="{00000000-0005-0000-0000-000056080000}"/>
    <cellStyle name="Calculation 4 2 2 3 5 3" xfId="15132" xr:uid="{00000000-0005-0000-0000-000057080000}"/>
    <cellStyle name="Calculation 4 2 2 3 6" xfId="12254" xr:uid="{00000000-0005-0000-0000-000058080000}"/>
    <cellStyle name="Calculation 4 2 2 4" xfId="1059" xr:uid="{00000000-0005-0000-0000-000059080000}"/>
    <cellStyle name="Calculation 4 2 2 4 2" xfId="1060" xr:uid="{00000000-0005-0000-0000-00005A080000}"/>
    <cellStyle name="Calculation 4 2 2 4 2 2" xfId="4646" xr:uid="{00000000-0005-0000-0000-00005B080000}"/>
    <cellStyle name="Calculation 4 2 2 4 2 2 2" xfId="7399" xr:uid="{00000000-0005-0000-0000-00005C080000}"/>
    <cellStyle name="Calculation 4 2 2 4 2 2 2 2" xfId="17884" xr:uid="{00000000-0005-0000-0000-00005D080000}"/>
    <cellStyle name="Calculation 4 2 2 4 2 2 3" xfId="15137" xr:uid="{00000000-0005-0000-0000-00005E080000}"/>
    <cellStyle name="Calculation 4 2 2 4 2 3" xfId="12260" xr:uid="{00000000-0005-0000-0000-00005F080000}"/>
    <cellStyle name="Calculation 4 2 2 4 3" xfId="4645" xr:uid="{00000000-0005-0000-0000-000060080000}"/>
    <cellStyle name="Calculation 4 2 2 4 3 2" xfId="7400" xr:uid="{00000000-0005-0000-0000-000061080000}"/>
    <cellStyle name="Calculation 4 2 2 4 3 2 2" xfId="17885" xr:uid="{00000000-0005-0000-0000-000062080000}"/>
    <cellStyle name="Calculation 4 2 2 4 3 3" xfId="15136" xr:uid="{00000000-0005-0000-0000-000063080000}"/>
    <cellStyle name="Calculation 4 2 2 4 4" xfId="12259" xr:uid="{00000000-0005-0000-0000-000064080000}"/>
    <cellStyle name="Calculation 4 2 2 5" xfId="1061" xr:uid="{00000000-0005-0000-0000-000065080000}"/>
    <cellStyle name="Calculation 4 2 2 5 2" xfId="4647" xr:uid="{00000000-0005-0000-0000-000066080000}"/>
    <cellStyle name="Calculation 4 2 2 5 2 2" xfId="8256" xr:uid="{00000000-0005-0000-0000-000067080000}"/>
    <cellStyle name="Calculation 4 2 2 5 2 2 2" xfId="18555" xr:uid="{00000000-0005-0000-0000-000068080000}"/>
    <cellStyle name="Calculation 4 2 2 5 2 3" xfId="15138" xr:uid="{00000000-0005-0000-0000-000069080000}"/>
    <cellStyle name="Calculation 4 2 2 5 3" xfId="12261" xr:uid="{00000000-0005-0000-0000-00006A080000}"/>
    <cellStyle name="Calculation 4 2 2 6" xfId="1062" xr:uid="{00000000-0005-0000-0000-00006B080000}"/>
    <cellStyle name="Calculation 4 2 2 6 2" xfId="6516" xr:uid="{00000000-0005-0000-0000-00006C080000}"/>
    <cellStyle name="Calculation 4 2 2 6 2 2" xfId="10924" xr:uid="{00000000-0005-0000-0000-00006D080000}"/>
    <cellStyle name="Calculation 4 2 2 6 2 2 2" xfId="21189" xr:uid="{00000000-0005-0000-0000-00006E080000}"/>
    <cellStyle name="Calculation 4 2 2 6 2 3" xfId="17005" xr:uid="{00000000-0005-0000-0000-00006F080000}"/>
    <cellStyle name="Calculation 4 2 2 6 3" xfId="12262" xr:uid="{00000000-0005-0000-0000-000070080000}"/>
    <cellStyle name="Calculation 4 2 2 7" xfId="4632" xr:uid="{00000000-0005-0000-0000-000071080000}"/>
    <cellStyle name="Calculation 4 2 2 7 2" xfId="12013" xr:uid="{00000000-0005-0000-0000-000072080000}"/>
    <cellStyle name="Calculation 4 2 2 7 2 2" xfId="22276" xr:uid="{00000000-0005-0000-0000-000073080000}"/>
    <cellStyle name="Calculation 4 2 2 7 3" xfId="15123" xr:uid="{00000000-0005-0000-0000-000074080000}"/>
    <cellStyle name="Calculation 4 2 2 8" xfId="12243" xr:uid="{00000000-0005-0000-0000-000075080000}"/>
    <cellStyle name="Calculation 4 2 3" xfId="1063" xr:uid="{00000000-0005-0000-0000-000076080000}"/>
    <cellStyle name="Calculation 4 2 3 2" xfId="1064" xr:uid="{00000000-0005-0000-0000-000077080000}"/>
    <cellStyle name="Calculation 4 2 3 2 2" xfId="1065" xr:uid="{00000000-0005-0000-0000-000078080000}"/>
    <cellStyle name="Calculation 4 2 3 2 2 2" xfId="4650" xr:uid="{00000000-0005-0000-0000-000079080000}"/>
    <cellStyle name="Calculation 4 2 3 2 2 2 2" xfId="12011" xr:uid="{00000000-0005-0000-0000-00007A080000}"/>
    <cellStyle name="Calculation 4 2 3 2 2 2 2 2" xfId="22274" xr:uid="{00000000-0005-0000-0000-00007B080000}"/>
    <cellStyle name="Calculation 4 2 3 2 2 2 3" xfId="15141" xr:uid="{00000000-0005-0000-0000-00007C080000}"/>
    <cellStyle name="Calculation 4 2 3 2 2 3" xfId="12265" xr:uid="{00000000-0005-0000-0000-00007D080000}"/>
    <cellStyle name="Calculation 4 2 3 2 3" xfId="4649" xr:uid="{00000000-0005-0000-0000-00007E080000}"/>
    <cellStyle name="Calculation 4 2 3 2 3 2" xfId="7404" xr:uid="{00000000-0005-0000-0000-00007F080000}"/>
    <cellStyle name="Calculation 4 2 3 2 3 2 2" xfId="17889" xr:uid="{00000000-0005-0000-0000-000080080000}"/>
    <cellStyle name="Calculation 4 2 3 2 3 3" xfId="15140" xr:uid="{00000000-0005-0000-0000-000081080000}"/>
    <cellStyle name="Calculation 4 2 3 2 4" xfId="12264" xr:uid="{00000000-0005-0000-0000-000082080000}"/>
    <cellStyle name="Calculation 4 2 3 3" xfId="1066" xr:uid="{00000000-0005-0000-0000-000083080000}"/>
    <cellStyle name="Calculation 4 2 3 3 2" xfId="4651" xr:uid="{00000000-0005-0000-0000-000084080000}"/>
    <cellStyle name="Calculation 4 2 3 3 2 2" xfId="8261" xr:uid="{00000000-0005-0000-0000-000085080000}"/>
    <cellStyle name="Calculation 4 2 3 3 2 2 2" xfId="18559" xr:uid="{00000000-0005-0000-0000-000086080000}"/>
    <cellStyle name="Calculation 4 2 3 3 2 3" xfId="15142" xr:uid="{00000000-0005-0000-0000-000087080000}"/>
    <cellStyle name="Calculation 4 2 3 3 3" xfId="12266" xr:uid="{00000000-0005-0000-0000-000088080000}"/>
    <cellStyle name="Calculation 4 2 3 4" xfId="1067" xr:uid="{00000000-0005-0000-0000-000089080000}"/>
    <cellStyle name="Calculation 4 2 3 4 2" xfId="6517" xr:uid="{00000000-0005-0000-0000-00008A080000}"/>
    <cellStyle name="Calculation 4 2 3 4 2 2" xfId="9596" xr:uid="{00000000-0005-0000-0000-00008B080000}"/>
    <cellStyle name="Calculation 4 2 3 4 2 2 2" xfId="19862" xr:uid="{00000000-0005-0000-0000-00008C080000}"/>
    <cellStyle name="Calculation 4 2 3 4 2 3" xfId="17006" xr:uid="{00000000-0005-0000-0000-00008D080000}"/>
    <cellStyle name="Calculation 4 2 3 4 3" xfId="12267" xr:uid="{00000000-0005-0000-0000-00008E080000}"/>
    <cellStyle name="Calculation 4 2 3 5" xfId="4648" xr:uid="{00000000-0005-0000-0000-00008F080000}"/>
    <cellStyle name="Calculation 4 2 3 5 2" xfId="8259" xr:uid="{00000000-0005-0000-0000-000090080000}"/>
    <cellStyle name="Calculation 4 2 3 5 2 2" xfId="18557" xr:uid="{00000000-0005-0000-0000-000091080000}"/>
    <cellStyle name="Calculation 4 2 3 5 3" xfId="15139" xr:uid="{00000000-0005-0000-0000-000092080000}"/>
    <cellStyle name="Calculation 4 2 3 6" xfId="12263" xr:uid="{00000000-0005-0000-0000-000093080000}"/>
    <cellStyle name="Calculation 4 2 4" xfId="1068" xr:uid="{00000000-0005-0000-0000-000094080000}"/>
    <cellStyle name="Calculation 4 2 4 2" xfId="1069" xr:uid="{00000000-0005-0000-0000-000095080000}"/>
    <cellStyle name="Calculation 4 2 4 2 2" xfId="4653" xr:uid="{00000000-0005-0000-0000-000096080000}"/>
    <cellStyle name="Calculation 4 2 4 2 2 2" xfId="8262" xr:uid="{00000000-0005-0000-0000-000097080000}"/>
    <cellStyle name="Calculation 4 2 4 2 2 2 2" xfId="18560" xr:uid="{00000000-0005-0000-0000-000098080000}"/>
    <cellStyle name="Calculation 4 2 4 2 2 3" xfId="15144" xr:uid="{00000000-0005-0000-0000-000099080000}"/>
    <cellStyle name="Calculation 4 2 4 2 3" xfId="12269" xr:uid="{00000000-0005-0000-0000-00009A080000}"/>
    <cellStyle name="Calculation 4 2 4 3" xfId="4652" xr:uid="{00000000-0005-0000-0000-00009B080000}"/>
    <cellStyle name="Calculation 4 2 4 3 2" xfId="7401" xr:uid="{00000000-0005-0000-0000-00009C080000}"/>
    <cellStyle name="Calculation 4 2 4 3 2 2" xfId="17886" xr:uid="{00000000-0005-0000-0000-00009D080000}"/>
    <cellStyle name="Calculation 4 2 4 3 3" xfId="15143" xr:uid="{00000000-0005-0000-0000-00009E080000}"/>
    <cellStyle name="Calculation 4 2 4 4" xfId="12268" xr:uid="{00000000-0005-0000-0000-00009F080000}"/>
    <cellStyle name="Calculation 4 2 5" xfId="1070" xr:uid="{00000000-0005-0000-0000-0000A0080000}"/>
    <cellStyle name="Calculation 4 2 5 2" xfId="4654" xr:uid="{00000000-0005-0000-0000-0000A1080000}"/>
    <cellStyle name="Calculation 4 2 5 2 2" xfId="7403" xr:uid="{00000000-0005-0000-0000-0000A2080000}"/>
    <cellStyle name="Calculation 4 2 5 2 2 2" xfId="17888" xr:uid="{00000000-0005-0000-0000-0000A3080000}"/>
    <cellStyle name="Calculation 4 2 5 2 3" xfId="15145" xr:uid="{00000000-0005-0000-0000-0000A4080000}"/>
    <cellStyle name="Calculation 4 2 5 3" xfId="12270" xr:uid="{00000000-0005-0000-0000-0000A5080000}"/>
    <cellStyle name="Calculation 4 2 6" xfId="1071" xr:uid="{00000000-0005-0000-0000-0000A6080000}"/>
    <cellStyle name="Calculation 4 2 6 2" xfId="6518" xr:uid="{00000000-0005-0000-0000-0000A7080000}"/>
    <cellStyle name="Calculation 4 2 6 2 2" xfId="10926" xr:uid="{00000000-0005-0000-0000-0000A8080000}"/>
    <cellStyle name="Calculation 4 2 6 2 2 2" xfId="21191" xr:uid="{00000000-0005-0000-0000-0000A9080000}"/>
    <cellStyle name="Calculation 4 2 6 2 3" xfId="17007" xr:uid="{00000000-0005-0000-0000-0000AA080000}"/>
    <cellStyle name="Calculation 4 2 6 3" xfId="12271" xr:uid="{00000000-0005-0000-0000-0000AB080000}"/>
    <cellStyle name="Calculation 4 2 7" xfId="4631" xr:uid="{00000000-0005-0000-0000-0000AC080000}"/>
    <cellStyle name="Calculation 4 2 7 2" xfId="7395" xr:uid="{00000000-0005-0000-0000-0000AD080000}"/>
    <cellStyle name="Calculation 4 2 7 2 2" xfId="17880" xr:uid="{00000000-0005-0000-0000-0000AE080000}"/>
    <cellStyle name="Calculation 4 2 7 3" xfId="15122" xr:uid="{00000000-0005-0000-0000-0000AF080000}"/>
    <cellStyle name="Calculation 4 2 8" xfId="12242" xr:uid="{00000000-0005-0000-0000-0000B0080000}"/>
    <cellStyle name="Calculation 4 3" xfId="1072" xr:uid="{00000000-0005-0000-0000-0000B1080000}"/>
    <cellStyle name="Calculation 4 3 2" xfId="1073" xr:uid="{00000000-0005-0000-0000-0000B2080000}"/>
    <cellStyle name="Calculation 4 3 2 2" xfId="1074" xr:uid="{00000000-0005-0000-0000-0000B3080000}"/>
    <cellStyle name="Calculation 4 3 2 2 2" xfId="4657" xr:uid="{00000000-0005-0000-0000-0000B4080000}"/>
    <cellStyle name="Calculation 4 3 2 2 2 2" xfId="8265" xr:uid="{00000000-0005-0000-0000-0000B5080000}"/>
    <cellStyle name="Calculation 4 3 2 2 2 2 2" xfId="18562" xr:uid="{00000000-0005-0000-0000-0000B6080000}"/>
    <cellStyle name="Calculation 4 3 2 2 2 3" xfId="15148" xr:uid="{00000000-0005-0000-0000-0000B7080000}"/>
    <cellStyle name="Calculation 4 3 2 2 3" xfId="12274" xr:uid="{00000000-0005-0000-0000-0000B8080000}"/>
    <cellStyle name="Calculation 4 3 2 3" xfId="4656" xr:uid="{00000000-0005-0000-0000-0000B9080000}"/>
    <cellStyle name="Calculation 4 3 2 3 2" xfId="8264" xr:uid="{00000000-0005-0000-0000-0000BA080000}"/>
    <cellStyle name="Calculation 4 3 2 3 2 2" xfId="18561" xr:uid="{00000000-0005-0000-0000-0000BB080000}"/>
    <cellStyle name="Calculation 4 3 2 3 3" xfId="15147" xr:uid="{00000000-0005-0000-0000-0000BC080000}"/>
    <cellStyle name="Calculation 4 3 2 4" xfId="12273" xr:uid="{00000000-0005-0000-0000-0000BD080000}"/>
    <cellStyle name="Calculation 4 3 3" xfId="1075" xr:uid="{00000000-0005-0000-0000-0000BE080000}"/>
    <cellStyle name="Calculation 4 3 3 2" xfId="4658" xr:uid="{00000000-0005-0000-0000-0000BF080000}"/>
    <cellStyle name="Calculation 4 3 3 2 2" xfId="8266" xr:uid="{00000000-0005-0000-0000-0000C0080000}"/>
    <cellStyle name="Calculation 4 3 3 2 2 2" xfId="18563" xr:uid="{00000000-0005-0000-0000-0000C1080000}"/>
    <cellStyle name="Calculation 4 3 3 2 3" xfId="15149" xr:uid="{00000000-0005-0000-0000-0000C2080000}"/>
    <cellStyle name="Calculation 4 3 3 3" xfId="12275" xr:uid="{00000000-0005-0000-0000-0000C3080000}"/>
    <cellStyle name="Calculation 4 3 4" xfId="1076" xr:uid="{00000000-0005-0000-0000-0000C4080000}"/>
    <cellStyle name="Calculation 4 3 4 2" xfId="6519" xr:uid="{00000000-0005-0000-0000-0000C5080000}"/>
    <cellStyle name="Calculation 4 3 4 2 2" xfId="9597" xr:uid="{00000000-0005-0000-0000-0000C6080000}"/>
    <cellStyle name="Calculation 4 3 4 2 2 2" xfId="19863" xr:uid="{00000000-0005-0000-0000-0000C7080000}"/>
    <cellStyle name="Calculation 4 3 4 2 3" xfId="17008" xr:uid="{00000000-0005-0000-0000-0000C8080000}"/>
    <cellStyle name="Calculation 4 3 4 3" xfId="12276" xr:uid="{00000000-0005-0000-0000-0000C9080000}"/>
    <cellStyle name="Calculation 4 3 5" xfId="4655" xr:uid="{00000000-0005-0000-0000-0000CA080000}"/>
    <cellStyle name="Calculation 4 3 5 2" xfId="7402" xr:uid="{00000000-0005-0000-0000-0000CB080000}"/>
    <cellStyle name="Calculation 4 3 5 2 2" xfId="17887" xr:uid="{00000000-0005-0000-0000-0000CC080000}"/>
    <cellStyle name="Calculation 4 3 5 3" xfId="15146" xr:uid="{00000000-0005-0000-0000-0000CD080000}"/>
    <cellStyle name="Calculation 4 3 6" xfId="12272" xr:uid="{00000000-0005-0000-0000-0000CE080000}"/>
    <cellStyle name="Calculation 4 4" xfId="1077" xr:uid="{00000000-0005-0000-0000-0000CF080000}"/>
    <cellStyle name="Calculation 4 4 2" xfId="1078" xr:uid="{00000000-0005-0000-0000-0000D0080000}"/>
    <cellStyle name="Calculation 4 4 2 2" xfId="4660" xr:uid="{00000000-0005-0000-0000-0000D1080000}"/>
    <cellStyle name="Calculation 4 4 2 2 2" xfId="12010" xr:uid="{00000000-0005-0000-0000-0000D2080000}"/>
    <cellStyle name="Calculation 4 4 2 2 2 2" xfId="22273" xr:uid="{00000000-0005-0000-0000-0000D3080000}"/>
    <cellStyle name="Calculation 4 4 2 2 3" xfId="15151" xr:uid="{00000000-0005-0000-0000-0000D4080000}"/>
    <cellStyle name="Calculation 4 4 2 3" xfId="12278" xr:uid="{00000000-0005-0000-0000-0000D5080000}"/>
    <cellStyle name="Calculation 4 4 3" xfId="4659" xr:uid="{00000000-0005-0000-0000-0000D6080000}"/>
    <cellStyle name="Calculation 4 4 3 2" xfId="7408" xr:uid="{00000000-0005-0000-0000-0000D7080000}"/>
    <cellStyle name="Calculation 4 4 3 2 2" xfId="17893" xr:uid="{00000000-0005-0000-0000-0000D8080000}"/>
    <cellStyle name="Calculation 4 4 3 3" xfId="15150" xr:uid="{00000000-0005-0000-0000-0000D9080000}"/>
    <cellStyle name="Calculation 4 4 4" xfId="12277" xr:uid="{00000000-0005-0000-0000-0000DA080000}"/>
    <cellStyle name="Calculation 4 5" xfId="1079" xr:uid="{00000000-0005-0000-0000-0000DB080000}"/>
    <cellStyle name="Calculation 4 5 2" xfId="4661" xr:uid="{00000000-0005-0000-0000-0000DC080000}"/>
    <cellStyle name="Calculation 4 5 2 2" xfId="8267" xr:uid="{00000000-0005-0000-0000-0000DD080000}"/>
    <cellStyle name="Calculation 4 5 2 2 2" xfId="18564" xr:uid="{00000000-0005-0000-0000-0000DE080000}"/>
    <cellStyle name="Calculation 4 5 2 3" xfId="15152" xr:uid="{00000000-0005-0000-0000-0000DF080000}"/>
    <cellStyle name="Calculation 4 5 3" xfId="12279" xr:uid="{00000000-0005-0000-0000-0000E0080000}"/>
    <cellStyle name="Calculation 4 6" xfId="1080" xr:uid="{00000000-0005-0000-0000-0000E1080000}"/>
    <cellStyle name="Calculation 4 6 2" xfId="6520" xr:uid="{00000000-0005-0000-0000-0000E2080000}"/>
    <cellStyle name="Calculation 4 6 2 2" xfId="11726" xr:uid="{00000000-0005-0000-0000-0000E3080000}"/>
    <cellStyle name="Calculation 4 6 2 2 2" xfId="21990" xr:uid="{00000000-0005-0000-0000-0000E4080000}"/>
    <cellStyle name="Calculation 4 6 2 3" xfId="17009" xr:uid="{00000000-0005-0000-0000-0000E5080000}"/>
    <cellStyle name="Calculation 4 6 3" xfId="12280" xr:uid="{00000000-0005-0000-0000-0000E6080000}"/>
    <cellStyle name="Calculation 4 7" xfId="4630" xr:uid="{00000000-0005-0000-0000-0000E7080000}"/>
    <cellStyle name="Calculation 4 7 2" xfId="8247" xr:uid="{00000000-0005-0000-0000-0000E8080000}"/>
    <cellStyle name="Calculation 4 7 2 2" xfId="18547" xr:uid="{00000000-0005-0000-0000-0000E9080000}"/>
    <cellStyle name="Calculation 4 7 3" xfId="15121" xr:uid="{00000000-0005-0000-0000-0000EA080000}"/>
    <cellStyle name="Calculation 4 8" xfId="12241" xr:uid="{00000000-0005-0000-0000-0000EB080000}"/>
    <cellStyle name="Calculation 5" xfId="1081" xr:uid="{00000000-0005-0000-0000-0000EC080000}"/>
    <cellStyle name="Calculation 5 2" xfId="1082" xr:uid="{00000000-0005-0000-0000-0000ED080000}"/>
    <cellStyle name="Calculation 5 2 2" xfId="1083" xr:uid="{00000000-0005-0000-0000-0000EE080000}"/>
    <cellStyle name="Calculation 5 2 2 2" xfId="1084" xr:uid="{00000000-0005-0000-0000-0000EF080000}"/>
    <cellStyle name="Calculation 5 2 2 2 2" xfId="1085" xr:uid="{00000000-0005-0000-0000-0000F0080000}"/>
    <cellStyle name="Calculation 5 2 2 2 2 2" xfId="1086" xr:uid="{00000000-0005-0000-0000-0000F1080000}"/>
    <cellStyle name="Calculation 5 2 2 2 2 2 2" xfId="1087" xr:uid="{00000000-0005-0000-0000-0000F2080000}"/>
    <cellStyle name="Calculation 5 2 2 2 2 2 2 2" xfId="4668" xr:uid="{00000000-0005-0000-0000-0000F3080000}"/>
    <cellStyle name="Calculation 5 2 2 2 2 2 2 2 2" xfId="8272" xr:uid="{00000000-0005-0000-0000-0000F4080000}"/>
    <cellStyle name="Calculation 5 2 2 2 2 2 2 2 2 2" xfId="18568" xr:uid="{00000000-0005-0000-0000-0000F5080000}"/>
    <cellStyle name="Calculation 5 2 2 2 2 2 2 2 3" xfId="15159" xr:uid="{00000000-0005-0000-0000-0000F6080000}"/>
    <cellStyle name="Calculation 5 2 2 2 2 2 2 3" xfId="12287" xr:uid="{00000000-0005-0000-0000-0000F7080000}"/>
    <cellStyle name="Calculation 5 2 2 2 2 2 3" xfId="4667" xr:uid="{00000000-0005-0000-0000-0000F8080000}"/>
    <cellStyle name="Calculation 5 2 2 2 2 2 3 2" xfId="8271" xr:uid="{00000000-0005-0000-0000-0000F9080000}"/>
    <cellStyle name="Calculation 5 2 2 2 2 2 3 2 2" xfId="18567" xr:uid="{00000000-0005-0000-0000-0000FA080000}"/>
    <cellStyle name="Calculation 5 2 2 2 2 2 3 3" xfId="15158" xr:uid="{00000000-0005-0000-0000-0000FB080000}"/>
    <cellStyle name="Calculation 5 2 2 2 2 2 4" xfId="12286" xr:uid="{00000000-0005-0000-0000-0000FC080000}"/>
    <cellStyle name="Calculation 5 2 2 2 2 3" xfId="1088" xr:uid="{00000000-0005-0000-0000-0000FD080000}"/>
    <cellStyle name="Calculation 5 2 2 2 2 3 2" xfId="4669" xr:uid="{00000000-0005-0000-0000-0000FE080000}"/>
    <cellStyle name="Calculation 5 2 2 2 2 3 2 2" xfId="7416" xr:uid="{00000000-0005-0000-0000-0000FF080000}"/>
    <cellStyle name="Calculation 5 2 2 2 2 3 2 2 2" xfId="17901" xr:uid="{00000000-0005-0000-0000-000000090000}"/>
    <cellStyle name="Calculation 5 2 2 2 2 3 2 3" xfId="15160" xr:uid="{00000000-0005-0000-0000-000001090000}"/>
    <cellStyle name="Calculation 5 2 2 2 2 3 3" xfId="12288" xr:uid="{00000000-0005-0000-0000-000002090000}"/>
    <cellStyle name="Calculation 5 2 2 2 2 4" xfId="1089" xr:uid="{00000000-0005-0000-0000-000003090000}"/>
    <cellStyle name="Calculation 5 2 2 2 2 4 2" xfId="6521" xr:uid="{00000000-0005-0000-0000-000004090000}"/>
    <cellStyle name="Calculation 5 2 2 2 2 4 2 2" xfId="10923" xr:uid="{00000000-0005-0000-0000-000005090000}"/>
    <cellStyle name="Calculation 5 2 2 2 2 4 2 2 2" xfId="21188" xr:uid="{00000000-0005-0000-0000-000006090000}"/>
    <cellStyle name="Calculation 5 2 2 2 2 4 2 3" xfId="17010" xr:uid="{00000000-0005-0000-0000-000007090000}"/>
    <cellStyle name="Calculation 5 2 2 2 2 4 3" xfId="12289" xr:uid="{00000000-0005-0000-0000-000008090000}"/>
    <cellStyle name="Calculation 5 2 2 2 2 5" xfId="4666" xr:uid="{00000000-0005-0000-0000-000009090000}"/>
    <cellStyle name="Calculation 5 2 2 2 2 5 2" xfId="8270" xr:uid="{00000000-0005-0000-0000-00000A090000}"/>
    <cellStyle name="Calculation 5 2 2 2 2 5 2 2" xfId="18566" xr:uid="{00000000-0005-0000-0000-00000B090000}"/>
    <cellStyle name="Calculation 5 2 2 2 2 5 3" xfId="15157" xr:uid="{00000000-0005-0000-0000-00000C090000}"/>
    <cellStyle name="Calculation 5 2 2 2 2 6" xfId="12285" xr:uid="{00000000-0005-0000-0000-00000D090000}"/>
    <cellStyle name="Calculation 5 2 2 2 3" xfId="1090" xr:uid="{00000000-0005-0000-0000-00000E090000}"/>
    <cellStyle name="Calculation 5 2 2 2 3 2" xfId="1091" xr:uid="{00000000-0005-0000-0000-00000F090000}"/>
    <cellStyle name="Calculation 5 2 2 2 3 2 2" xfId="4671" xr:uid="{00000000-0005-0000-0000-000010090000}"/>
    <cellStyle name="Calculation 5 2 2 2 3 2 2 2" xfId="8273" xr:uid="{00000000-0005-0000-0000-000011090000}"/>
    <cellStyle name="Calculation 5 2 2 2 3 2 2 2 2" xfId="18569" xr:uid="{00000000-0005-0000-0000-000012090000}"/>
    <cellStyle name="Calculation 5 2 2 2 3 2 2 3" xfId="15162" xr:uid="{00000000-0005-0000-0000-000013090000}"/>
    <cellStyle name="Calculation 5 2 2 2 3 2 3" xfId="12291" xr:uid="{00000000-0005-0000-0000-000014090000}"/>
    <cellStyle name="Calculation 5 2 2 2 3 3" xfId="4670" xr:uid="{00000000-0005-0000-0000-000015090000}"/>
    <cellStyle name="Calculation 5 2 2 2 3 3 2" xfId="12009" xr:uid="{00000000-0005-0000-0000-000016090000}"/>
    <cellStyle name="Calculation 5 2 2 2 3 3 2 2" xfId="22272" xr:uid="{00000000-0005-0000-0000-000017090000}"/>
    <cellStyle name="Calculation 5 2 2 2 3 3 3" xfId="15161" xr:uid="{00000000-0005-0000-0000-000018090000}"/>
    <cellStyle name="Calculation 5 2 2 2 3 4" xfId="12290" xr:uid="{00000000-0005-0000-0000-000019090000}"/>
    <cellStyle name="Calculation 5 2 2 2 4" xfId="1092" xr:uid="{00000000-0005-0000-0000-00001A090000}"/>
    <cellStyle name="Calculation 5 2 2 2 4 2" xfId="4672" xr:uid="{00000000-0005-0000-0000-00001B090000}"/>
    <cellStyle name="Calculation 5 2 2 2 4 2 2" xfId="7409" xr:uid="{00000000-0005-0000-0000-00001C090000}"/>
    <cellStyle name="Calculation 5 2 2 2 4 2 2 2" xfId="17894" xr:uid="{00000000-0005-0000-0000-00001D090000}"/>
    <cellStyle name="Calculation 5 2 2 2 4 2 3" xfId="15163" xr:uid="{00000000-0005-0000-0000-00001E090000}"/>
    <cellStyle name="Calculation 5 2 2 2 4 3" xfId="12292" xr:uid="{00000000-0005-0000-0000-00001F090000}"/>
    <cellStyle name="Calculation 5 2 2 2 5" xfId="1093" xr:uid="{00000000-0005-0000-0000-000020090000}"/>
    <cellStyle name="Calculation 5 2 2 2 5 2" xfId="6522" xr:uid="{00000000-0005-0000-0000-000021090000}"/>
    <cellStyle name="Calculation 5 2 2 2 5 2 2" xfId="9598" xr:uid="{00000000-0005-0000-0000-000022090000}"/>
    <cellStyle name="Calculation 5 2 2 2 5 2 2 2" xfId="19864" xr:uid="{00000000-0005-0000-0000-000023090000}"/>
    <cellStyle name="Calculation 5 2 2 2 5 2 3" xfId="17011" xr:uid="{00000000-0005-0000-0000-000024090000}"/>
    <cellStyle name="Calculation 5 2 2 2 5 3" xfId="12293" xr:uid="{00000000-0005-0000-0000-000025090000}"/>
    <cellStyle name="Calculation 5 2 2 2 6" xfId="4665" xr:uid="{00000000-0005-0000-0000-000026090000}"/>
    <cellStyle name="Calculation 5 2 2 2 6 2" xfId="7406" xr:uid="{00000000-0005-0000-0000-000027090000}"/>
    <cellStyle name="Calculation 5 2 2 2 6 2 2" xfId="17891" xr:uid="{00000000-0005-0000-0000-000028090000}"/>
    <cellStyle name="Calculation 5 2 2 2 6 3" xfId="15156" xr:uid="{00000000-0005-0000-0000-000029090000}"/>
    <cellStyle name="Calculation 5 2 2 2 7" xfId="12284" xr:uid="{00000000-0005-0000-0000-00002A090000}"/>
    <cellStyle name="Calculation 5 2 2 3" xfId="1094" xr:uid="{00000000-0005-0000-0000-00002B090000}"/>
    <cellStyle name="Calculation 5 2 2 3 2" xfId="1095" xr:uid="{00000000-0005-0000-0000-00002C090000}"/>
    <cellStyle name="Calculation 5 2 2 3 2 2" xfId="1096" xr:uid="{00000000-0005-0000-0000-00002D090000}"/>
    <cellStyle name="Calculation 5 2 2 3 2 2 2" xfId="4675" xr:uid="{00000000-0005-0000-0000-00002E090000}"/>
    <cellStyle name="Calculation 5 2 2 3 2 2 2 2" xfId="7410" xr:uid="{00000000-0005-0000-0000-00002F090000}"/>
    <cellStyle name="Calculation 5 2 2 3 2 2 2 2 2" xfId="17895" xr:uid="{00000000-0005-0000-0000-000030090000}"/>
    <cellStyle name="Calculation 5 2 2 3 2 2 2 3" xfId="15166" xr:uid="{00000000-0005-0000-0000-000031090000}"/>
    <cellStyle name="Calculation 5 2 2 3 2 2 3" xfId="12296" xr:uid="{00000000-0005-0000-0000-000032090000}"/>
    <cellStyle name="Calculation 5 2 2 3 2 3" xfId="4674" xr:uid="{00000000-0005-0000-0000-000033090000}"/>
    <cellStyle name="Calculation 5 2 2 3 2 3 2" xfId="7411" xr:uid="{00000000-0005-0000-0000-000034090000}"/>
    <cellStyle name="Calculation 5 2 2 3 2 3 2 2" xfId="17896" xr:uid="{00000000-0005-0000-0000-000035090000}"/>
    <cellStyle name="Calculation 5 2 2 3 2 3 3" xfId="15165" xr:uid="{00000000-0005-0000-0000-000036090000}"/>
    <cellStyle name="Calculation 5 2 2 3 2 4" xfId="12295" xr:uid="{00000000-0005-0000-0000-000037090000}"/>
    <cellStyle name="Calculation 5 2 2 3 3" xfId="1097" xr:uid="{00000000-0005-0000-0000-000038090000}"/>
    <cellStyle name="Calculation 5 2 2 3 3 2" xfId="4676" xr:uid="{00000000-0005-0000-0000-000039090000}"/>
    <cellStyle name="Calculation 5 2 2 3 3 2 2" xfId="8282" xr:uid="{00000000-0005-0000-0000-00003A090000}"/>
    <cellStyle name="Calculation 5 2 2 3 3 2 2 2" xfId="18576" xr:uid="{00000000-0005-0000-0000-00003B090000}"/>
    <cellStyle name="Calculation 5 2 2 3 3 2 3" xfId="15167" xr:uid="{00000000-0005-0000-0000-00003C090000}"/>
    <cellStyle name="Calculation 5 2 2 3 3 3" xfId="12297" xr:uid="{00000000-0005-0000-0000-00003D090000}"/>
    <cellStyle name="Calculation 5 2 2 3 4" xfId="1098" xr:uid="{00000000-0005-0000-0000-00003E090000}"/>
    <cellStyle name="Calculation 5 2 2 3 4 2" xfId="6523" xr:uid="{00000000-0005-0000-0000-00003F090000}"/>
    <cellStyle name="Calculation 5 2 2 3 4 2 2" xfId="9599" xr:uid="{00000000-0005-0000-0000-000040090000}"/>
    <cellStyle name="Calculation 5 2 2 3 4 2 2 2" xfId="19865" xr:uid="{00000000-0005-0000-0000-000041090000}"/>
    <cellStyle name="Calculation 5 2 2 3 4 2 3" xfId="17012" xr:uid="{00000000-0005-0000-0000-000042090000}"/>
    <cellStyle name="Calculation 5 2 2 3 4 3" xfId="12298" xr:uid="{00000000-0005-0000-0000-000043090000}"/>
    <cellStyle name="Calculation 5 2 2 3 5" xfId="4673" xr:uid="{00000000-0005-0000-0000-000044090000}"/>
    <cellStyle name="Calculation 5 2 2 3 5 2" xfId="8276" xr:uid="{00000000-0005-0000-0000-000045090000}"/>
    <cellStyle name="Calculation 5 2 2 3 5 2 2" xfId="18570" xr:uid="{00000000-0005-0000-0000-000046090000}"/>
    <cellStyle name="Calculation 5 2 2 3 5 3" xfId="15164" xr:uid="{00000000-0005-0000-0000-000047090000}"/>
    <cellStyle name="Calculation 5 2 2 3 6" xfId="12294" xr:uid="{00000000-0005-0000-0000-000048090000}"/>
    <cellStyle name="Calculation 5 2 2 4" xfId="1099" xr:uid="{00000000-0005-0000-0000-000049090000}"/>
    <cellStyle name="Calculation 5 2 2 4 2" xfId="1100" xr:uid="{00000000-0005-0000-0000-00004A090000}"/>
    <cellStyle name="Calculation 5 2 2 4 2 2" xfId="4678" xr:uid="{00000000-0005-0000-0000-00004B090000}"/>
    <cellStyle name="Calculation 5 2 2 4 2 2 2" xfId="7415" xr:uid="{00000000-0005-0000-0000-00004C090000}"/>
    <cellStyle name="Calculation 5 2 2 4 2 2 2 2" xfId="17900" xr:uid="{00000000-0005-0000-0000-00004D090000}"/>
    <cellStyle name="Calculation 5 2 2 4 2 2 3" xfId="15169" xr:uid="{00000000-0005-0000-0000-00004E090000}"/>
    <cellStyle name="Calculation 5 2 2 4 2 3" xfId="12300" xr:uid="{00000000-0005-0000-0000-00004F090000}"/>
    <cellStyle name="Calculation 5 2 2 4 3" xfId="4677" xr:uid="{00000000-0005-0000-0000-000050090000}"/>
    <cellStyle name="Calculation 5 2 2 4 3 2" xfId="8283" xr:uid="{00000000-0005-0000-0000-000051090000}"/>
    <cellStyle name="Calculation 5 2 2 4 3 2 2" xfId="18577" xr:uid="{00000000-0005-0000-0000-000052090000}"/>
    <cellStyle name="Calculation 5 2 2 4 3 3" xfId="15168" xr:uid="{00000000-0005-0000-0000-000053090000}"/>
    <cellStyle name="Calculation 5 2 2 4 4" xfId="12299" xr:uid="{00000000-0005-0000-0000-000054090000}"/>
    <cellStyle name="Calculation 5 2 2 5" xfId="1101" xr:uid="{00000000-0005-0000-0000-000055090000}"/>
    <cellStyle name="Calculation 5 2 2 5 2" xfId="4679" xr:uid="{00000000-0005-0000-0000-000056090000}"/>
    <cellStyle name="Calculation 5 2 2 5 2 2" xfId="12008" xr:uid="{00000000-0005-0000-0000-000057090000}"/>
    <cellStyle name="Calculation 5 2 2 5 2 2 2" xfId="22271" xr:uid="{00000000-0005-0000-0000-000058090000}"/>
    <cellStyle name="Calculation 5 2 2 5 2 3" xfId="15170" xr:uid="{00000000-0005-0000-0000-000059090000}"/>
    <cellStyle name="Calculation 5 2 2 5 3" xfId="12301" xr:uid="{00000000-0005-0000-0000-00005A090000}"/>
    <cellStyle name="Calculation 5 2 2 6" xfId="1102" xr:uid="{00000000-0005-0000-0000-00005B090000}"/>
    <cellStyle name="Calculation 5 2 2 6 2" xfId="6524" xr:uid="{00000000-0005-0000-0000-00005C090000}"/>
    <cellStyle name="Calculation 5 2 2 6 2 2" xfId="10928" xr:uid="{00000000-0005-0000-0000-00005D090000}"/>
    <cellStyle name="Calculation 5 2 2 6 2 2 2" xfId="21193" xr:uid="{00000000-0005-0000-0000-00005E090000}"/>
    <cellStyle name="Calculation 5 2 2 6 2 3" xfId="17013" xr:uid="{00000000-0005-0000-0000-00005F090000}"/>
    <cellStyle name="Calculation 5 2 2 6 3" xfId="12302" xr:uid="{00000000-0005-0000-0000-000060090000}"/>
    <cellStyle name="Calculation 5 2 2 7" xfId="4664" xr:uid="{00000000-0005-0000-0000-000061090000}"/>
    <cellStyle name="Calculation 5 2 2 7 2" xfId="7407" xr:uid="{00000000-0005-0000-0000-000062090000}"/>
    <cellStyle name="Calculation 5 2 2 7 2 2" xfId="17892" xr:uid="{00000000-0005-0000-0000-000063090000}"/>
    <cellStyle name="Calculation 5 2 2 7 3" xfId="15155" xr:uid="{00000000-0005-0000-0000-000064090000}"/>
    <cellStyle name="Calculation 5 2 2 8" xfId="12283" xr:uid="{00000000-0005-0000-0000-000065090000}"/>
    <cellStyle name="Calculation 5 2 3" xfId="1103" xr:uid="{00000000-0005-0000-0000-000066090000}"/>
    <cellStyle name="Calculation 5 2 3 2" xfId="1104" xr:uid="{00000000-0005-0000-0000-000067090000}"/>
    <cellStyle name="Calculation 5 2 3 2 2" xfId="1105" xr:uid="{00000000-0005-0000-0000-000068090000}"/>
    <cellStyle name="Calculation 5 2 3 2 2 2" xfId="4682" xr:uid="{00000000-0005-0000-0000-000069090000}"/>
    <cellStyle name="Calculation 5 2 3 2 2 2 2" xfId="8331" xr:uid="{00000000-0005-0000-0000-00006A090000}"/>
    <cellStyle name="Calculation 5 2 3 2 2 2 2 2" xfId="18625" xr:uid="{00000000-0005-0000-0000-00006B090000}"/>
    <cellStyle name="Calculation 5 2 3 2 2 2 3" xfId="15173" xr:uid="{00000000-0005-0000-0000-00006C090000}"/>
    <cellStyle name="Calculation 5 2 3 2 2 3" xfId="12305" xr:uid="{00000000-0005-0000-0000-00006D090000}"/>
    <cellStyle name="Calculation 5 2 3 2 3" xfId="4681" xr:uid="{00000000-0005-0000-0000-00006E090000}"/>
    <cellStyle name="Calculation 5 2 3 2 3 2" xfId="7412" xr:uid="{00000000-0005-0000-0000-00006F090000}"/>
    <cellStyle name="Calculation 5 2 3 2 3 2 2" xfId="17897" xr:uid="{00000000-0005-0000-0000-000070090000}"/>
    <cellStyle name="Calculation 5 2 3 2 3 3" xfId="15172" xr:uid="{00000000-0005-0000-0000-000071090000}"/>
    <cellStyle name="Calculation 5 2 3 2 4" xfId="12304" xr:uid="{00000000-0005-0000-0000-000072090000}"/>
    <cellStyle name="Calculation 5 2 3 3" xfId="1106" xr:uid="{00000000-0005-0000-0000-000073090000}"/>
    <cellStyle name="Calculation 5 2 3 3 2" xfId="4683" xr:uid="{00000000-0005-0000-0000-000074090000}"/>
    <cellStyle name="Calculation 5 2 3 3 2 2" xfId="7414" xr:uid="{00000000-0005-0000-0000-000075090000}"/>
    <cellStyle name="Calculation 5 2 3 3 2 2 2" xfId="17899" xr:uid="{00000000-0005-0000-0000-000076090000}"/>
    <cellStyle name="Calculation 5 2 3 3 2 3" xfId="15174" xr:uid="{00000000-0005-0000-0000-000077090000}"/>
    <cellStyle name="Calculation 5 2 3 3 3" xfId="12306" xr:uid="{00000000-0005-0000-0000-000078090000}"/>
    <cellStyle name="Calculation 5 2 3 4" xfId="1107" xr:uid="{00000000-0005-0000-0000-000079090000}"/>
    <cellStyle name="Calculation 5 2 3 4 2" xfId="6525" xr:uid="{00000000-0005-0000-0000-00007A090000}"/>
    <cellStyle name="Calculation 5 2 3 4 2 2" xfId="10927" xr:uid="{00000000-0005-0000-0000-00007B090000}"/>
    <cellStyle name="Calculation 5 2 3 4 2 2 2" xfId="21192" xr:uid="{00000000-0005-0000-0000-00007C090000}"/>
    <cellStyle name="Calculation 5 2 3 4 2 3" xfId="17014" xr:uid="{00000000-0005-0000-0000-00007D090000}"/>
    <cellStyle name="Calculation 5 2 3 4 3" xfId="12307" xr:uid="{00000000-0005-0000-0000-00007E090000}"/>
    <cellStyle name="Calculation 5 2 3 5" xfId="4680" xr:uid="{00000000-0005-0000-0000-00007F090000}"/>
    <cellStyle name="Calculation 5 2 3 5 2" xfId="8330" xr:uid="{00000000-0005-0000-0000-000080090000}"/>
    <cellStyle name="Calculation 5 2 3 5 2 2" xfId="18624" xr:uid="{00000000-0005-0000-0000-000081090000}"/>
    <cellStyle name="Calculation 5 2 3 5 3" xfId="15171" xr:uid="{00000000-0005-0000-0000-000082090000}"/>
    <cellStyle name="Calculation 5 2 3 6" xfId="12303" xr:uid="{00000000-0005-0000-0000-000083090000}"/>
    <cellStyle name="Calculation 5 2 4" xfId="1108" xr:uid="{00000000-0005-0000-0000-000084090000}"/>
    <cellStyle name="Calculation 5 2 4 2" xfId="1109" xr:uid="{00000000-0005-0000-0000-000085090000}"/>
    <cellStyle name="Calculation 5 2 4 2 2" xfId="4685" xr:uid="{00000000-0005-0000-0000-000086090000}"/>
    <cellStyle name="Calculation 5 2 4 2 2 2" xfId="8332" xr:uid="{00000000-0005-0000-0000-000087090000}"/>
    <cellStyle name="Calculation 5 2 4 2 2 2 2" xfId="18626" xr:uid="{00000000-0005-0000-0000-000088090000}"/>
    <cellStyle name="Calculation 5 2 4 2 2 3" xfId="15176" xr:uid="{00000000-0005-0000-0000-000089090000}"/>
    <cellStyle name="Calculation 5 2 4 2 3" xfId="12309" xr:uid="{00000000-0005-0000-0000-00008A090000}"/>
    <cellStyle name="Calculation 5 2 4 3" xfId="4684" xr:uid="{00000000-0005-0000-0000-00008B090000}"/>
    <cellStyle name="Calculation 5 2 4 3 2" xfId="7413" xr:uid="{00000000-0005-0000-0000-00008C090000}"/>
    <cellStyle name="Calculation 5 2 4 3 2 2" xfId="17898" xr:uid="{00000000-0005-0000-0000-00008D090000}"/>
    <cellStyle name="Calculation 5 2 4 3 3" xfId="15175" xr:uid="{00000000-0005-0000-0000-00008E090000}"/>
    <cellStyle name="Calculation 5 2 4 4" xfId="12308" xr:uid="{00000000-0005-0000-0000-00008F090000}"/>
    <cellStyle name="Calculation 5 2 5" xfId="1110" xr:uid="{00000000-0005-0000-0000-000090090000}"/>
    <cellStyle name="Calculation 5 2 5 2" xfId="4686" xr:uid="{00000000-0005-0000-0000-000091090000}"/>
    <cellStyle name="Calculation 5 2 5 2 2" xfId="8333" xr:uid="{00000000-0005-0000-0000-000092090000}"/>
    <cellStyle name="Calculation 5 2 5 2 2 2" xfId="18627" xr:uid="{00000000-0005-0000-0000-000093090000}"/>
    <cellStyle name="Calculation 5 2 5 2 3" xfId="15177" xr:uid="{00000000-0005-0000-0000-000094090000}"/>
    <cellStyle name="Calculation 5 2 5 3" xfId="12310" xr:uid="{00000000-0005-0000-0000-000095090000}"/>
    <cellStyle name="Calculation 5 2 6" xfId="1111" xr:uid="{00000000-0005-0000-0000-000096090000}"/>
    <cellStyle name="Calculation 5 2 6 2" xfId="6526" xr:uid="{00000000-0005-0000-0000-000097090000}"/>
    <cellStyle name="Calculation 5 2 6 2 2" xfId="9600" xr:uid="{00000000-0005-0000-0000-000098090000}"/>
    <cellStyle name="Calculation 5 2 6 2 2 2" xfId="19866" xr:uid="{00000000-0005-0000-0000-000099090000}"/>
    <cellStyle name="Calculation 5 2 6 2 3" xfId="17015" xr:uid="{00000000-0005-0000-0000-00009A090000}"/>
    <cellStyle name="Calculation 5 2 6 3" xfId="12311" xr:uid="{00000000-0005-0000-0000-00009B090000}"/>
    <cellStyle name="Calculation 5 2 7" xfId="4663" xr:uid="{00000000-0005-0000-0000-00009C090000}"/>
    <cellStyle name="Calculation 5 2 7 2" xfId="8268" xr:uid="{00000000-0005-0000-0000-00009D090000}"/>
    <cellStyle name="Calculation 5 2 7 2 2" xfId="18565" xr:uid="{00000000-0005-0000-0000-00009E090000}"/>
    <cellStyle name="Calculation 5 2 7 3" xfId="15154" xr:uid="{00000000-0005-0000-0000-00009F090000}"/>
    <cellStyle name="Calculation 5 2 8" xfId="12282" xr:uid="{00000000-0005-0000-0000-0000A0090000}"/>
    <cellStyle name="Calculation 5 3" xfId="1112" xr:uid="{00000000-0005-0000-0000-0000A1090000}"/>
    <cellStyle name="Calculation 5 3 2" xfId="1113" xr:uid="{00000000-0005-0000-0000-0000A2090000}"/>
    <cellStyle name="Calculation 5 3 2 2" xfId="1114" xr:uid="{00000000-0005-0000-0000-0000A3090000}"/>
    <cellStyle name="Calculation 5 3 2 2 2" xfId="4689" xr:uid="{00000000-0005-0000-0000-0000A4090000}"/>
    <cellStyle name="Calculation 5 3 2 2 2 2" xfId="7440" xr:uid="{00000000-0005-0000-0000-0000A5090000}"/>
    <cellStyle name="Calculation 5 3 2 2 2 2 2" xfId="17925" xr:uid="{00000000-0005-0000-0000-0000A6090000}"/>
    <cellStyle name="Calculation 5 3 2 2 2 3" xfId="15180" xr:uid="{00000000-0005-0000-0000-0000A7090000}"/>
    <cellStyle name="Calculation 5 3 2 2 3" xfId="12314" xr:uid="{00000000-0005-0000-0000-0000A8090000}"/>
    <cellStyle name="Calculation 5 3 2 3" xfId="4688" xr:uid="{00000000-0005-0000-0000-0000A9090000}"/>
    <cellStyle name="Calculation 5 3 2 3 2" xfId="10183" xr:uid="{00000000-0005-0000-0000-0000AA090000}"/>
    <cellStyle name="Calculation 5 3 2 3 2 2" xfId="20448" xr:uid="{00000000-0005-0000-0000-0000AB090000}"/>
    <cellStyle name="Calculation 5 3 2 3 3" xfId="15179" xr:uid="{00000000-0005-0000-0000-0000AC090000}"/>
    <cellStyle name="Calculation 5 3 2 4" xfId="12313" xr:uid="{00000000-0005-0000-0000-0000AD090000}"/>
    <cellStyle name="Calculation 5 3 3" xfId="1115" xr:uid="{00000000-0005-0000-0000-0000AE090000}"/>
    <cellStyle name="Calculation 5 3 3 2" xfId="4690" xr:uid="{00000000-0005-0000-0000-0000AF090000}"/>
    <cellStyle name="Calculation 5 3 3 2 2" xfId="12007" xr:uid="{00000000-0005-0000-0000-0000B0090000}"/>
    <cellStyle name="Calculation 5 3 3 2 2 2" xfId="22270" xr:uid="{00000000-0005-0000-0000-0000B1090000}"/>
    <cellStyle name="Calculation 5 3 3 2 3" xfId="15181" xr:uid="{00000000-0005-0000-0000-0000B2090000}"/>
    <cellStyle name="Calculation 5 3 3 3" xfId="12315" xr:uid="{00000000-0005-0000-0000-0000B3090000}"/>
    <cellStyle name="Calculation 5 3 4" xfId="1116" xr:uid="{00000000-0005-0000-0000-0000B4090000}"/>
    <cellStyle name="Calculation 5 3 4 2" xfId="6527" xr:uid="{00000000-0005-0000-0000-0000B5090000}"/>
    <cellStyle name="Calculation 5 3 4 2 2" xfId="10929" xr:uid="{00000000-0005-0000-0000-0000B6090000}"/>
    <cellStyle name="Calculation 5 3 4 2 2 2" xfId="21194" xr:uid="{00000000-0005-0000-0000-0000B7090000}"/>
    <cellStyle name="Calculation 5 3 4 2 3" xfId="17016" xr:uid="{00000000-0005-0000-0000-0000B8090000}"/>
    <cellStyle name="Calculation 5 3 4 3" xfId="12316" xr:uid="{00000000-0005-0000-0000-0000B9090000}"/>
    <cellStyle name="Calculation 5 3 5" xfId="4687" xr:uid="{00000000-0005-0000-0000-0000BA090000}"/>
    <cellStyle name="Calculation 5 3 5 2" xfId="11272" xr:uid="{00000000-0005-0000-0000-0000BB090000}"/>
    <cellStyle name="Calculation 5 3 5 2 2" xfId="21537" xr:uid="{00000000-0005-0000-0000-0000BC090000}"/>
    <cellStyle name="Calculation 5 3 5 3" xfId="15178" xr:uid="{00000000-0005-0000-0000-0000BD090000}"/>
    <cellStyle name="Calculation 5 3 6" xfId="12312" xr:uid="{00000000-0005-0000-0000-0000BE090000}"/>
    <cellStyle name="Calculation 5 4" xfId="1117" xr:uid="{00000000-0005-0000-0000-0000BF090000}"/>
    <cellStyle name="Calculation 5 4 2" xfId="1118" xr:uid="{00000000-0005-0000-0000-0000C0090000}"/>
    <cellStyle name="Calculation 5 4 2 2" xfId="4692" xr:uid="{00000000-0005-0000-0000-0000C1090000}"/>
    <cellStyle name="Calculation 5 4 2 2 2" xfId="7417" xr:uid="{00000000-0005-0000-0000-0000C2090000}"/>
    <cellStyle name="Calculation 5 4 2 2 2 2" xfId="17902" xr:uid="{00000000-0005-0000-0000-0000C3090000}"/>
    <cellStyle name="Calculation 5 4 2 2 3" xfId="15183" xr:uid="{00000000-0005-0000-0000-0000C4090000}"/>
    <cellStyle name="Calculation 5 4 2 3" xfId="12318" xr:uid="{00000000-0005-0000-0000-0000C5090000}"/>
    <cellStyle name="Calculation 5 4 3" xfId="4691" xr:uid="{00000000-0005-0000-0000-0000C6090000}"/>
    <cellStyle name="Calculation 5 4 3 2" xfId="10182" xr:uid="{00000000-0005-0000-0000-0000C7090000}"/>
    <cellStyle name="Calculation 5 4 3 2 2" xfId="20447" xr:uid="{00000000-0005-0000-0000-0000C8090000}"/>
    <cellStyle name="Calculation 5 4 3 3" xfId="15182" xr:uid="{00000000-0005-0000-0000-0000C9090000}"/>
    <cellStyle name="Calculation 5 4 4" xfId="12317" xr:uid="{00000000-0005-0000-0000-0000CA090000}"/>
    <cellStyle name="Calculation 5 5" xfId="1119" xr:uid="{00000000-0005-0000-0000-0000CB090000}"/>
    <cellStyle name="Calculation 5 5 2" xfId="4693" xr:uid="{00000000-0005-0000-0000-0000CC090000}"/>
    <cellStyle name="Calculation 5 5 2 2" xfId="8334" xr:uid="{00000000-0005-0000-0000-0000CD090000}"/>
    <cellStyle name="Calculation 5 5 2 2 2" xfId="18628" xr:uid="{00000000-0005-0000-0000-0000CE090000}"/>
    <cellStyle name="Calculation 5 5 2 3" xfId="15184" xr:uid="{00000000-0005-0000-0000-0000CF090000}"/>
    <cellStyle name="Calculation 5 5 3" xfId="12319" xr:uid="{00000000-0005-0000-0000-0000D0090000}"/>
    <cellStyle name="Calculation 5 6" xfId="1120" xr:uid="{00000000-0005-0000-0000-0000D1090000}"/>
    <cellStyle name="Calculation 5 6 2" xfId="6528" xr:uid="{00000000-0005-0000-0000-0000D2090000}"/>
    <cellStyle name="Calculation 5 6 2 2" xfId="9601" xr:uid="{00000000-0005-0000-0000-0000D3090000}"/>
    <cellStyle name="Calculation 5 6 2 2 2" xfId="19867" xr:uid="{00000000-0005-0000-0000-0000D4090000}"/>
    <cellStyle name="Calculation 5 6 2 3" xfId="17017" xr:uid="{00000000-0005-0000-0000-0000D5090000}"/>
    <cellStyle name="Calculation 5 6 3" xfId="12320" xr:uid="{00000000-0005-0000-0000-0000D6090000}"/>
    <cellStyle name="Calculation 5 7" xfId="4662" xr:uid="{00000000-0005-0000-0000-0000D7090000}"/>
    <cellStyle name="Calculation 5 7 2" xfId="7405" xr:uid="{00000000-0005-0000-0000-0000D8090000}"/>
    <cellStyle name="Calculation 5 7 2 2" xfId="17890" xr:uid="{00000000-0005-0000-0000-0000D9090000}"/>
    <cellStyle name="Calculation 5 7 3" xfId="15153" xr:uid="{00000000-0005-0000-0000-0000DA090000}"/>
    <cellStyle name="Calculation 5 8" xfId="12281" xr:uid="{00000000-0005-0000-0000-0000DB090000}"/>
    <cellStyle name="Calculation 6" xfId="1121" xr:uid="{00000000-0005-0000-0000-0000DC090000}"/>
    <cellStyle name="Calculation 6 2" xfId="1122" xr:uid="{00000000-0005-0000-0000-0000DD090000}"/>
    <cellStyle name="Calculation 6 2 2" xfId="1123" xr:uid="{00000000-0005-0000-0000-0000DE090000}"/>
    <cellStyle name="Calculation 6 2 2 2" xfId="1124" xr:uid="{00000000-0005-0000-0000-0000DF090000}"/>
    <cellStyle name="Calculation 6 2 2 2 2" xfId="1125" xr:uid="{00000000-0005-0000-0000-0000E0090000}"/>
    <cellStyle name="Calculation 6 2 2 2 2 2" xfId="1126" xr:uid="{00000000-0005-0000-0000-0000E1090000}"/>
    <cellStyle name="Calculation 6 2 2 2 2 2 2" xfId="1127" xr:uid="{00000000-0005-0000-0000-0000E2090000}"/>
    <cellStyle name="Calculation 6 2 2 2 2 2 2 2" xfId="4700" xr:uid="{00000000-0005-0000-0000-0000E3090000}"/>
    <cellStyle name="Calculation 6 2 2 2 2 2 2 2 2" xfId="10184" xr:uid="{00000000-0005-0000-0000-0000E4090000}"/>
    <cellStyle name="Calculation 6 2 2 2 2 2 2 2 2 2" xfId="20449" xr:uid="{00000000-0005-0000-0000-0000E5090000}"/>
    <cellStyle name="Calculation 6 2 2 2 2 2 2 2 3" xfId="15191" xr:uid="{00000000-0005-0000-0000-0000E6090000}"/>
    <cellStyle name="Calculation 6 2 2 2 2 2 2 3" xfId="12327" xr:uid="{00000000-0005-0000-0000-0000E7090000}"/>
    <cellStyle name="Calculation 6 2 2 2 2 2 3" xfId="4699" xr:uid="{00000000-0005-0000-0000-0000E8090000}"/>
    <cellStyle name="Calculation 6 2 2 2 2 2 3 2" xfId="12006" xr:uid="{00000000-0005-0000-0000-0000E9090000}"/>
    <cellStyle name="Calculation 6 2 2 2 2 2 3 2 2" xfId="22269" xr:uid="{00000000-0005-0000-0000-0000EA090000}"/>
    <cellStyle name="Calculation 6 2 2 2 2 2 3 3" xfId="15190" xr:uid="{00000000-0005-0000-0000-0000EB090000}"/>
    <cellStyle name="Calculation 6 2 2 2 2 2 4" xfId="12326" xr:uid="{00000000-0005-0000-0000-0000EC090000}"/>
    <cellStyle name="Calculation 6 2 2 2 2 3" xfId="1128" xr:uid="{00000000-0005-0000-0000-0000ED090000}"/>
    <cellStyle name="Calculation 6 2 2 2 2 3 2" xfId="4701" xr:uid="{00000000-0005-0000-0000-0000EE090000}"/>
    <cellStyle name="Calculation 6 2 2 2 2 3 2 2" xfId="7420" xr:uid="{00000000-0005-0000-0000-0000EF090000}"/>
    <cellStyle name="Calculation 6 2 2 2 2 3 2 2 2" xfId="17905" xr:uid="{00000000-0005-0000-0000-0000F0090000}"/>
    <cellStyle name="Calculation 6 2 2 2 2 3 2 3" xfId="15192" xr:uid="{00000000-0005-0000-0000-0000F1090000}"/>
    <cellStyle name="Calculation 6 2 2 2 2 3 3" xfId="12328" xr:uid="{00000000-0005-0000-0000-0000F2090000}"/>
    <cellStyle name="Calculation 6 2 2 2 2 4" xfId="1129" xr:uid="{00000000-0005-0000-0000-0000F3090000}"/>
    <cellStyle name="Calculation 6 2 2 2 2 4 2" xfId="6529" xr:uid="{00000000-0005-0000-0000-0000F4090000}"/>
    <cellStyle name="Calculation 6 2 2 2 2 4 2 2" xfId="11727" xr:uid="{00000000-0005-0000-0000-0000F5090000}"/>
    <cellStyle name="Calculation 6 2 2 2 2 4 2 2 2" xfId="21991" xr:uid="{00000000-0005-0000-0000-0000F6090000}"/>
    <cellStyle name="Calculation 6 2 2 2 2 4 2 3" xfId="17018" xr:uid="{00000000-0005-0000-0000-0000F7090000}"/>
    <cellStyle name="Calculation 6 2 2 2 2 4 3" xfId="12329" xr:uid="{00000000-0005-0000-0000-0000F8090000}"/>
    <cellStyle name="Calculation 6 2 2 2 2 5" xfId="4698" xr:uid="{00000000-0005-0000-0000-0000F9090000}"/>
    <cellStyle name="Calculation 6 2 2 2 2 5 2" xfId="7423" xr:uid="{00000000-0005-0000-0000-0000FA090000}"/>
    <cellStyle name="Calculation 6 2 2 2 2 5 2 2" xfId="17908" xr:uid="{00000000-0005-0000-0000-0000FB090000}"/>
    <cellStyle name="Calculation 6 2 2 2 2 5 3" xfId="15189" xr:uid="{00000000-0005-0000-0000-0000FC090000}"/>
    <cellStyle name="Calculation 6 2 2 2 2 6" xfId="12325" xr:uid="{00000000-0005-0000-0000-0000FD090000}"/>
    <cellStyle name="Calculation 6 2 2 2 3" xfId="1130" xr:uid="{00000000-0005-0000-0000-0000FE090000}"/>
    <cellStyle name="Calculation 6 2 2 2 3 2" xfId="1131" xr:uid="{00000000-0005-0000-0000-0000FF090000}"/>
    <cellStyle name="Calculation 6 2 2 2 3 2 2" xfId="4703" xr:uid="{00000000-0005-0000-0000-0000000A0000}"/>
    <cellStyle name="Calculation 6 2 2 2 3 2 2 2" xfId="7422" xr:uid="{00000000-0005-0000-0000-0000010A0000}"/>
    <cellStyle name="Calculation 6 2 2 2 3 2 2 2 2" xfId="17907" xr:uid="{00000000-0005-0000-0000-0000020A0000}"/>
    <cellStyle name="Calculation 6 2 2 2 3 2 2 3" xfId="15194" xr:uid="{00000000-0005-0000-0000-0000030A0000}"/>
    <cellStyle name="Calculation 6 2 2 2 3 2 3" xfId="12331" xr:uid="{00000000-0005-0000-0000-0000040A0000}"/>
    <cellStyle name="Calculation 6 2 2 2 3 3" xfId="4702" xr:uid="{00000000-0005-0000-0000-0000050A0000}"/>
    <cellStyle name="Calculation 6 2 2 2 3 3 2" xfId="8336" xr:uid="{00000000-0005-0000-0000-0000060A0000}"/>
    <cellStyle name="Calculation 6 2 2 2 3 3 2 2" xfId="18630" xr:uid="{00000000-0005-0000-0000-0000070A0000}"/>
    <cellStyle name="Calculation 6 2 2 2 3 3 3" xfId="15193" xr:uid="{00000000-0005-0000-0000-0000080A0000}"/>
    <cellStyle name="Calculation 6 2 2 2 3 4" xfId="12330" xr:uid="{00000000-0005-0000-0000-0000090A0000}"/>
    <cellStyle name="Calculation 6 2 2 2 4" xfId="1132" xr:uid="{00000000-0005-0000-0000-00000A0A0000}"/>
    <cellStyle name="Calculation 6 2 2 2 4 2" xfId="4704" xr:uid="{00000000-0005-0000-0000-00000B0A0000}"/>
    <cellStyle name="Calculation 6 2 2 2 4 2 2" xfId="7421" xr:uid="{00000000-0005-0000-0000-00000C0A0000}"/>
    <cellStyle name="Calculation 6 2 2 2 4 2 2 2" xfId="17906" xr:uid="{00000000-0005-0000-0000-00000D0A0000}"/>
    <cellStyle name="Calculation 6 2 2 2 4 2 3" xfId="15195" xr:uid="{00000000-0005-0000-0000-00000E0A0000}"/>
    <cellStyle name="Calculation 6 2 2 2 4 3" xfId="12332" xr:uid="{00000000-0005-0000-0000-00000F0A0000}"/>
    <cellStyle name="Calculation 6 2 2 2 5" xfId="1133" xr:uid="{00000000-0005-0000-0000-0000100A0000}"/>
    <cellStyle name="Calculation 6 2 2 2 5 2" xfId="6530" xr:uid="{00000000-0005-0000-0000-0000110A0000}"/>
    <cellStyle name="Calculation 6 2 2 2 5 2 2" xfId="10922" xr:uid="{00000000-0005-0000-0000-0000120A0000}"/>
    <cellStyle name="Calculation 6 2 2 2 5 2 2 2" xfId="21187" xr:uid="{00000000-0005-0000-0000-0000130A0000}"/>
    <cellStyle name="Calculation 6 2 2 2 5 2 3" xfId="17019" xr:uid="{00000000-0005-0000-0000-0000140A0000}"/>
    <cellStyle name="Calculation 6 2 2 2 5 3" xfId="12333" xr:uid="{00000000-0005-0000-0000-0000150A0000}"/>
    <cellStyle name="Calculation 6 2 2 2 6" xfId="4697" xr:uid="{00000000-0005-0000-0000-0000160A0000}"/>
    <cellStyle name="Calculation 6 2 2 2 6 2" xfId="11273" xr:uid="{00000000-0005-0000-0000-0000170A0000}"/>
    <cellStyle name="Calculation 6 2 2 2 6 2 2" xfId="21538" xr:uid="{00000000-0005-0000-0000-0000180A0000}"/>
    <cellStyle name="Calculation 6 2 2 2 6 3" xfId="15188" xr:uid="{00000000-0005-0000-0000-0000190A0000}"/>
    <cellStyle name="Calculation 6 2 2 2 7" xfId="12324" xr:uid="{00000000-0005-0000-0000-00001A0A0000}"/>
    <cellStyle name="Calculation 6 2 2 3" xfId="1134" xr:uid="{00000000-0005-0000-0000-00001B0A0000}"/>
    <cellStyle name="Calculation 6 2 2 3 2" xfId="1135" xr:uid="{00000000-0005-0000-0000-00001C0A0000}"/>
    <cellStyle name="Calculation 6 2 2 3 2 2" xfId="1136" xr:uid="{00000000-0005-0000-0000-00001D0A0000}"/>
    <cellStyle name="Calculation 6 2 2 3 2 2 2" xfId="4707" xr:uid="{00000000-0005-0000-0000-00001E0A0000}"/>
    <cellStyle name="Calculation 6 2 2 3 2 2 2 2" xfId="8337" xr:uid="{00000000-0005-0000-0000-00001F0A0000}"/>
    <cellStyle name="Calculation 6 2 2 3 2 2 2 2 2" xfId="18631" xr:uid="{00000000-0005-0000-0000-0000200A0000}"/>
    <cellStyle name="Calculation 6 2 2 3 2 2 2 3" xfId="15198" xr:uid="{00000000-0005-0000-0000-0000210A0000}"/>
    <cellStyle name="Calculation 6 2 2 3 2 2 3" xfId="12336" xr:uid="{00000000-0005-0000-0000-0000220A0000}"/>
    <cellStyle name="Calculation 6 2 2 3 2 3" xfId="4706" xr:uid="{00000000-0005-0000-0000-0000230A0000}"/>
    <cellStyle name="Calculation 6 2 2 3 2 3 2" xfId="10181" xr:uid="{00000000-0005-0000-0000-0000240A0000}"/>
    <cellStyle name="Calculation 6 2 2 3 2 3 2 2" xfId="20446" xr:uid="{00000000-0005-0000-0000-0000250A0000}"/>
    <cellStyle name="Calculation 6 2 2 3 2 3 3" xfId="15197" xr:uid="{00000000-0005-0000-0000-0000260A0000}"/>
    <cellStyle name="Calculation 6 2 2 3 2 4" xfId="12335" xr:uid="{00000000-0005-0000-0000-0000270A0000}"/>
    <cellStyle name="Calculation 6 2 2 3 3" xfId="1137" xr:uid="{00000000-0005-0000-0000-0000280A0000}"/>
    <cellStyle name="Calculation 6 2 2 3 3 2" xfId="4708" xr:uid="{00000000-0005-0000-0000-0000290A0000}"/>
    <cellStyle name="Calculation 6 2 2 3 3 2 2" xfId="7439" xr:uid="{00000000-0005-0000-0000-00002A0A0000}"/>
    <cellStyle name="Calculation 6 2 2 3 3 2 2 2" xfId="17924" xr:uid="{00000000-0005-0000-0000-00002B0A0000}"/>
    <cellStyle name="Calculation 6 2 2 3 3 2 3" xfId="15199" xr:uid="{00000000-0005-0000-0000-00002C0A0000}"/>
    <cellStyle name="Calculation 6 2 2 3 3 3" xfId="12337" xr:uid="{00000000-0005-0000-0000-00002D0A0000}"/>
    <cellStyle name="Calculation 6 2 2 3 4" xfId="1138" xr:uid="{00000000-0005-0000-0000-00002E0A0000}"/>
    <cellStyle name="Calculation 6 2 2 3 4 2" xfId="6531" xr:uid="{00000000-0005-0000-0000-00002F0A0000}"/>
    <cellStyle name="Calculation 6 2 2 3 4 2 2" xfId="9602" xr:uid="{00000000-0005-0000-0000-0000300A0000}"/>
    <cellStyle name="Calculation 6 2 2 3 4 2 2 2" xfId="19868" xr:uid="{00000000-0005-0000-0000-0000310A0000}"/>
    <cellStyle name="Calculation 6 2 2 3 4 2 3" xfId="17020" xr:uid="{00000000-0005-0000-0000-0000320A0000}"/>
    <cellStyle name="Calculation 6 2 2 3 4 3" xfId="12338" xr:uid="{00000000-0005-0000-0000-0000330A0000}"/>
    <cellStyle name="Calculation 6 2 2 3 5" xfId="4705" xr:uid="{00000000-0005-0000-0000-0000340A0000}"/>
    <cellStyle name="Calculation 6 2 2 3 5 2" xfId="11274" xr:uid="{00000000-0005-0000-0000-0000350A0000}"/>
    <cellStyle name="Calculation 6 2 2 3 5 2 2" xfId="21539" xr:uid="{00000000-0005-0000-0000-0000360A0000}"/>
    <cellStyle name="Calculation 6 2 2 3 5 3" xfId="15196" xr:uid="{00000000-0005-0000-0000-0000370A0000}"/>
    <cellStyle name="Calculation 6 2 2 3 6" xfId="12334" xr:uid="{00000000-0005-0000-0000-0000380A0000}"/>
    <cellStyle name="Calculation 6 2 2 4" xfId="1139" xr:uid="{00000000-0005-0000-0000-0000390A0000}"/>
    <cellStyle name="Calculation 6 2 2 4 2" xfId="1140" xr:uid="{00000000-0005-0000-0000-00003A0A0000}"/>
    <cellStyle name="Calculation 6 2 2 4 2 2" xfId="4710" xr:uid="{00000000-0005-0000-0000-00003B0A0000}"/>
    <cellStyle name="Calculation 6 2 2 4 2 2 2" xfId="8338" xr:uid="{00000000-0005-0000-0000-00003C0A0000}"/>
    <cellStyle name="Calculation 6 2 2 4 2 2 2 2" xfId="18632" xr:uid="{00000000-0005-0000-0000-00003D0A0000}"/>
    <cellStyle name="Calculation 6 2 2 4 2 2 3" xfId="15201" xr:uid="{00000000-0005-0000-0000-00003E0A0000}"/>
    <cellStyle name="Calculation 6 2 2 4 2 3" xfId="12340" xr:uid="{00000000-0005-0000-0000-00003F0A0000}"/>
    <cellStyle name="Calculation 6 2 2 4 3" xfId="4709" xr:uid="{00000000-0005-0000-0000-0000400A0000}"/>
    <cellStyle name="Calculation 6 2 2 4 3 2" xfId="12005" xr:uid="{00000000-0005-0000-0000-0000410A0000}"/>
    <cellStyle name="Calculation 6 2 2 4 3 2 2" xfId="22268" xr:uid="{00000000-0005-0000-0000-0000420A0000}"/>
    <cellStyle name="Calculation 6 2 2 4 3 3" xfId="15200" xr:uid="{00000000-0005-0000-0000-0000430A0000}"/>
    <cellStyle name="Calculation 6 2 2 4 4" xfId="12339" xr:uid="{00000000-0005-0000-0000-0000440A0000}"/>
    <cellStyle name="Calculation 6 2 2 5" xfId="1141" xr:uid="{00000000-0005-0000-0000-0000450A0000}"/>
    <cellStyle name="Calculation 6 2 2 5 2" xfId="4711" xr:uid="{00000000-0005-0000-0000-0000460A0000}"/>
    <cellStyle name="Calculation 6 2 2 5 2 2" xfId="7424" xr:uid="{00000000-0005-0000-0000-0000470A0000}"/>
    <cellStyle name="Calculation 6 2 2 5 2 2 2" xfId="17909" xr:uid="{00000000-0005-0000-0000-0000480A0000}"/>
    <cellStyle name="Calculation 6 2 2 5 2 3" xfId="15202" xr:uid="{00000000-0005-0000-0000-0000490A0000}"/>
    <cellStyle name="Calculation 6 2 2 5 3" xfId="12341" xr:uid="{00000000-0005-0000-0000-00004A0A0000}"/>
    <cellStyle name="Calculation 6 2 2 6" xfId="1142" xr:uid="{00000000-0005-0000-0000-00004B0A0000}"/>
    <cellStyle name="Calculation 6 2 2 6 2" xfId="6532" xr:uid="{00000000-0005-0000-0000-00004C0A0000}"/>
    <cellStyle name="Calculation 6 2 2 6 2 2" xfId="9603" xr:uid="{00000000-0005-0000-0000-00004D0A0000}"/>
    <cellStyle name="Calculation 6 2 2 6 2 2 2" xfId="19869" xr:uid="{00000000-0005-0000-0000-00004E0A0000}"/>
    <cellStyle name="Calculation 6 2 2 6 2 3" xfId="17021" xr:uid="{00000000-0005-0000-0000-00004F0A0000}"/>
    <cellStyle name="Calculation 6 2 2 6 3" xfId="12342" xr:uid="{00000000-0005-0000-0000-0000500A0000}"/>
    <cellStyle name="Calculation 6 2 2 7" xfId="4696" xr:uid="{00000000-0005-0000-0000-0000510A0000}"/>
    <cellStyle name="Calculation 6 2 2 7 2" xfId="8335" xr:uid="{00000000-0005-0000-0000-0000520A0000}"/>
    <cellStyle name="Calculation 6 2 2 7 2 2" xfId="18629" xr:uid="{00000000-0005-0000-0000-0000530A0000}"/>
    <cellStyle name="Calculation 6 2 2 7 3" xfId="15187" xr:uid="{00000000-0005-0000-0000-0000540A0000}"/>
    <cellStyle name="Calculation 6 2 2 8" xfId="12323" xr:uid="{00000000-0005-0000-0000-0000550A0000}"/>
    <cellStyle name="Calculation 6 2 3" xfId="1143" xr:uid="{00000000-0005-0000-0000-0000560A0000}"/>
    <cellStyle name="Calculation 6 2 3 2" xfId="1144" xr:uid="{00000000-0005-0000-0000-0000570A0000}"/>
    <cellStyle name="Calculation 6 2 3 2 2" xfId="1145" xr:uid="{00000000-0005-0000-0000-0000580A0000}"/>
    <cellStyle name="Calculation 6 2 3 2 2 2" xfId="4714" xr:uid="{00000000-0005-0000-0000-0000590A0000}"/>
    <cellStyle name="Calculation 6 2 3 2 2 2 2" xfId="7425" xr:uid="{00000000-0005-0000-0000-00005A0A0000}"/>
    <cellStyle name="Calculation 6 2 3 2 2 2 2 2" xfId="17910" xr:uid="{00000000-0005-0000-0000-00005B0A0000}"/>
    <cellStyle name="Calculation 6 2 3 2 2 2 3" xfId="15205" xr:uid="{00000000-0005-0000-0000-00005C0A0000}"/>
    <cellStyle name="Calculation 6 2 3 2 2 3" xfId="12345" xr:uid="{00000000-0005-0000-0000-00005D0A0000}"/>
    <cellStyle name="Calculation 6 2 3 2 3" xfId="4713" xr:uid="{00000000-0005-0000-0000-00005E0A0000}"/>
    <cellStyle name="Calculation 6 2 3 2 3 2" xfId="7426" xr:uid="{00000000-0005-0000-0000-00005F0A0000}"/>
    <cellStyle name="Calculation 6 2 3 2 3 2 2" xfId="17911" xr:uid="{00000000-0005-0000-0000-0000600A0000}"/>
    <cellStyle name="Calculation 6 2 3 2 3 3" xfId="15204" xr:uid="{00000000-0005-0000-0000-0000610A0000}"/>
    <cellStyle name="Calculation 6 2 3 2 4" xfId="12344" xr:uid="{00000000-0005-0000-0000-0000620A0000}"/>
    <cellStyle name="Calculation 6 2 3 3" xfId="1146" xr:uid="{00000000-0005-0000-0000-0000630A0000}"/>
    <cellStyle name="Calculation 6 2 3 3 2" xfId="4715" xr:uid="{00000000-0005-0000-0000-0000640A0000}"/>
    <cellStyle name="Calculation 6 2 3 3 2 2" xfId="8340" xr:uid="{00000000-0005-0000-0000-0000650A0000}"/>
    <cellStyle name="Calculation 6 2 3 3 2 2 2" xfId="18634" xr:uid="{00000000-0005-0000-0000-0000660A0000}"/>
    <cellStyle name="Calculation 6 2 3 3 2 3" xfId="15206" xr:uid="{00000000-0005-0000-0000-0000670A0000}"/>
    <cellStyle name="Calculation 6 2 3 3 3" xfId="12346" xr:uid="{00000000-0005-0000-0000-0000680A0000}"/>
    <cellStyle name="Calculation 6 2 3 4" xfId="1147" xr:uid="{00000000-0005-0000-0000-0000690A0000}"/>
    <cellStyle name="Calculation 6 2 3 4 2" xfId="6533" xr:uid="{00000000-0005-0000-0000-00006A0A0000}"/>
    <cellStyle name="Calculation 6 2 3 4 2 2" xfId="9604" xr:uid="{00000000-0005-0000-0000-00006B0A0000}"/>
    <cellStyle name="Calculation 6 2 3 4 2 2 2" xfId="19870" xr:uid="{00000000-0005-0000-0000-00006C0A0000}"/>
    <cellStyle name="Calculation 6 2 3 4 2 3" xfId="17022" xr:uid="{00000000-0005-0000-0000-00006D0A0000}"/>
    <cellStyle name="Calculation 6 2 3 4 3" xfId="12347" xr:uid="{00000000-0005-0000-0000-00006E0A0000}"/>
    <cellStyle name="Calculation 6 2 3 5" xfId="4712" xr:uid="{00000000-0005-0000-0000-00006F0A0000}"/>
    <cellStyle name="Calculation 6 2 3 5 2" xfId="8339" xr:uid="{00000000-0005-0000-0000-0000700A0000}"/>
    <cellStyle name="Calculation 6 2 3 5 2 2" xfId="18633" xr:uid="{00000000-0005-0000-0000-0000710A0000}"/>
    <cellStyle name="Calculation 6 2 3 5 3" xfId="15203" xr:uid="{00000000-0005-0000-0000-0000720A0000}"/>
    <cellStyle name="Calculation 6 2 3 6" xfId="12343" xr:uid="{00000000-0005-0000-0000-0000730A0000}"/>
    <cellStyle name="Calculation 6 2 4" xfId="1148" xr:uid="{00000000-0005-0000-0000-0000740A0000}"/>
    <cellStyle name="Calculation 6 2 4 2" xfId="1149" xr:uid="{00000000-0005-0000-0000-0000750A0000}"/>
    <cellStyle name="Calculation 6 2 4 2 2" xfId="4717" xr:uid="{00000000-0005-0000-0000-0000760A0000}"/>
    <cellStyle name="Calculation 6 2 4 2 2 2" xfId="7430" xr:uid="{00000000-0005-0000-0000-0000770A0000}"/>
    <cellStyle name="Calculation 6 2 4 2 2 2 2" xfId="17915" xr:uid="{00000000-0005-0000-0000-0000780A0000}"/>
    <cellStyle name="Calculation 6 2 4 2 2 3" xfId="15208" xr:uid="{00000000-0005-0000-0000-0000790A0000}"/>
    <cellStyle name="Calculation 6 2 4 2 3" xfId="12349" xr:uid="{00000000-0005-0000-0000-00007A0A0000}"/>
    <cellStyle name="Calculation 6 2 4 3" xfId="4716" xr:uid="{00000000-0005-0000-0000-00007B0A0000}"/>
    <cellStyle name="Calculation 6 2 4 3 2" xfId="11275" xr:uid="{00000000-0005-0000-0000-00007C0A0000}"/>
    <cellStyle name="Calculation 6 2 4 3 2 2" xfId="21540" xr:uid="{00000000-0005-0000-0000-00007D0A0000}"/>
    <cellStyle name="Calculation 6 2 4 3 3" xfId="15207" xr:uid="{00000000-0005-0000-0000-00007E0A0000}"/>
    <cellStyle name="Calculation 6 2 4 4" xfId="12348" xr:uid="{00000000-0005-0000-0000-00007F0A0000}"/>
    <cellStyle name="Calculation 6 2 5" xfId="1150" xr:uid="{00000000-0005-0000-0000-0000800A0000}"/>
    <cellStyle name="Calculation 6 2 5 2" xfId="4718" xr:uid="{00000000-0005-0000-0000-0000810A0000}"/>
    <cellStyle name="Calculation 6 2 5 2 2" xfId="12004" xr:uid="{00000000-0005-0000-0000-0000820A0000}"/>
    <cellStyle name="Calculation 6 2 5 2 2 2" xfId="22267" xr:uid="{00000000-0005-0000-0000-0000830A0000}"/>
    <cellStyle name="Calculation 6 2 5 2 3" xfId="15209" xr:uid="{00000000-0005-0000-0000-0000840A0000}"/>
    <cellStyle name="Calculation 6 2 5 3" xfId="12350" xr:uid="{00000000-0005-0000-0000-0000850A0000}"/>
    <cellStyle name="Calculation 6 2 6" xfId="1151" xr:uid="{00000000-0005-0000-0000-0000860A0000}"/>
    <cellStyle name="Calculation 6 2 6 2" xfId="6534" xr:uid="{00000000-0005-0000-0000-0000870A0000}"/>
    <cellStyle name="Calculation 6 2 6 2 2" xfId="9605" xr:uid="{00000000-0005-0000-0000-0000880A0000}"/>
    <cellStyle name="Calculation 6 2 6 2 2 2" xfId="19871" xr:uid="{00000000-0005-0000-0000-0000890A0000}"/>
    <cellStyle name="Calculation 6 2 6 2 3" xfId="17023" xr:uid="{00000000-0005-0000-0000-00008A0A0000}"/>
    <cellStyle name="Calculation 6 2 6 3" xfId="12351" xr:uid="{00000000-0005-0000-0000-00008B0A0000}"/>
    <cellStyle name="Calculation 6 2 7" xfId="4695" xr:uid="{00000000-0005-0000-0000-00008C0A0000}"/>
    <cellStyle name="Calculation 6 2 7 2" xfId="7418" xr:uid="{00000000-0005-0000-0000-00008D0A0000}"/>
    <cellStyle name="Calculation 6 2 7 2 2" xfId="17903" xr:uid="{00000000-0005-0000-0000-00008E0A0000}"/>
    <cellStyle name="Calculation 6 2 7 3" xfId="15186" xr:uid="{00000000-0005-0000-0000-00008F0A0000}"/>
    <cellStyle name="Calculation 6 2 8" xfId="12322" xr:uid="{00000000-0005-0000-0000-0000900A0000}"/>
    <cellStyle name="Calculation 6 3" xfId="1152" xr:uid="{00000000-0005-0000-0000-0000910A0000}"/>
    <cellStyle name="Calculation 6 3 2" xfId="1153" xr:uid="{00000000-0005-0000-0000-0000920A0000}"/>
    <cellStyle name="Calculation 6 3 2 2" xfId="1154" xr:uid="{00000000-0005-0000-0000-0000930A0000}"/>
    <cellStyle name="Calculation 6 3 2 2 2" xfId="4721" xr:uid="{00000000-0005-0000-0000-0000940A0000}"/>
    <cellStyle name="Calculation 6 3 2 2 2 2" xfId="10186" xr:uid="{00000000-0005-0000-0000-0000950A0000}"/>
    <cellStyle name="Calculation 6 3 2 2 2 2 2" xfId="20451" xr:uid="{00000000-0005-0000-0000-0000960A0000}"/>
    <cellStyle name="Calculation 6 3 2 2 2 3" xfId="15212" xr:uid="{00000000-0005-0000-0000-0000970A0000}"/>
    <cellStyle name="Calculation 6 3 2 2 3" xfId="12354" xr:uid="{00000000-0005-0000-0000-0000980A0000}"/>
    <cellStyle name="Calculation 6 3 2 3" xfId="4720" xr:uid="{00000000-0005-0000-0000-0000990A0000}"/>
    <cellStyle name="Calculation 6 3 2 3 2" xfId="7427" xr:uid="{00000000-0005-0000-0000-00009A0A0000}"/>
    <cellStyle name="Calculation 6 3 2 3 2 2" xfId="17912" xr:uid="{00000000-0005-0000-0000-00009B0A0000}"/>
    <cellStyle name="Calculation 6 3 2 3 3" xfId="15211" xr:uid="{00000000-0005-0000-0000-00009C0A0000}"/>
    <cellStyle name="Calculation 6 3 2 4" xfId="12353" xr:uid="{00000000-0005-0000-0000-00009D0A0000}"/>
    <cellStyle name="Calculation 6 3 3" xfId="1155" xr:uid="{00000000-0005-0000-0000-00009E0A0000}"/>
    <cellStyle name="Calculation 6 3 3 2" xfId="4722" xr:uid="{00000000-0005-0000-0000-00009F0A0000}"/>
    <cellStyle name="Calculation 6 3 3 2 2" xfId="7429" xr:uid="{00000000-0005-0000-0000-0000A00A0000}"/>
    <cellStyle name="Calculation 6 3 3 2 2 2" xfId="17914" xr:uid="{00000000-0005-0000-0000-0000A10A0000}"/>
    <cellStyle name="Calculation 6 3 3 2 3" xfId="15213" xr:uid="{00000000-0005-0000-0000-0000A20A0000}"/>
    <cellStyle name="Calculation 6 3 3 3" xfId="12355" xr:uid="{00000000-0005-0000-0000-0000A30A0000}"/>
    <cellStyle name="Calculation 6 3 4" xfId="1156" xr:uid="{00000000-0005-0000-0000-0000A40A0000}"/>
    <cellStyle name="Calculation 6 3 4 2" xfId="6535" xr:uid="{00000000-0005-0000-0000-0000A50A0000}"/>
    <cellStyle name="Calculation 6 3 4 2 2" xfId="10933" xr:uid="{00000000-0005-0000-0000-0000A60A0000}"/>
    <cellStyle name="Calculation 6 3 4 2 2 2" xfId="21198" xr:uid="{00000000-0005-0000-0000-0000A70A0000}"/>
    <cellStyle name="Calculation 6 3 4 2 3" xfId="17024" xr:uid="{00000000-0005-0000-0000-0000A80A0000}"/>
    <cellStyle name="Calculation 6 3 4 3" xfId="12356" xr:uid="{00000000-0005-0000-0000-0000A90A0000}"/>
    <cellStyle name="Calculation 6 3 5" xfId="4719" xr:uid="{00000000-0005-0000-0000-0000AA0A0000}"/>
    <cellStyle name="Calculation 6 3 5 2" xfId="10187" xr:uid="{00000000-0005-0000-0000-0000AB0A0000}"/>
    <cellStyle name="Calculation 6 3 5 2 2" xfId="20452" xr:uid="{00000000-0005-0000-0000-0000AC0A0000}"/>
    <cellStyle name="Calculation 6 3 5 3" xfId="15210" xr:uid="{00000000-0005-0000-0000-0000AD0A0000}"/>
    <cellStyle name="Calculation 6 3 6" xfId="12352" xr:uid="{00000000-0005-0000-0000-0000AE0A0000}"/>
    <cellStyle name="Calculation 6 4" xfId="1157" xr:uid="{00000000-0005-0000-0000-0000AF0A0000}"/>
    <cellStyle name="Calculation 6 4 2" xfId="1158" xr:uid="{00000000-0005-0000-0000-0000B00A0000}"/>
    <cellStyle name="Calculation 6 4 2 2" xfId="4724" xr:uid="{00000000-0005-0000-0000-0000B10A0000}"/>
    <cellStyle name="Calculation 6 4 2 2 2" xfId="8341" xr:uid="{00000000-0005-0000-0000-0000B20A0000}"/>
    <cellStyle name="Calculation 6 4 2 2 2 2" xfId="18635" xr:uid="{00000000-0005-0000-0000-0000B30A0000}"/>
    <cellStyle name="Calculation 6 4 2 2 3" xfId="15215" xr:uid="{00000000-0005-0000-0000-0000B40A0000}"/>
    <cellStyle name="Calculation 6 4 2 3" xfId="12358" xr:uid="{00000000-0005-0000-0000-0000B50A0000}"/>
    <cellStyle name="Calculation 6 4 3" xfId="4723" xr:uid="{00000000-0005-0000-0000-0000B60A0000}"/>
    <cellStyle name="Calculation 6 4 3 2" xfId="7428" xr:uid="{00000000-0005-0000-0000-0000B70A0000}"/>
    <cellStyle name="Calculation 6 4 3 2 2" xfId="17913" xr:uid="{00000000-0005-0000-0000-0000B80A0000}"/>
    <cellStyle name="Calculation 6 4 3 3" xfId="15214" xr:uid="{00000000-0005-0000-0000-0000B90A0000}"/>
    <cellStyle name="Calculation 6 4 4" xfId="12357" xr:uid="{00000000-0005-0000-0000-0000BA0A0000}"/>
    <cellStyle name="Calculation 6 5" xfId="1159" xr:uid="{00000000-0005-0000-0000-0000BB0A0000}"/>
    <cellStyle name="Calculation 6 5 2" xfId="4725" xr:uid="{00000000-0005-0000-0000-0000BC0A0000}"/>
    <cellStyle name="Calculation 6 5 2 2" xfId="8342" xr:uid="{00000000-0005-0000-0000-0000BD0A0000}"/>
    <cellStyle name="Calculation 6 5 2 2 2" xfId="18636" xr:uid="{00000000-0005-0000-0000-0000BE0A0000}"/>
    <cellStyle name="Calculation 6 5 2 3" xfId="15216" xr:uid="{00000000-0005-0000-0000-0000BF0A0000}"/>
    <cellStyle name="Calculation 6 5 3" xfId="12359" xr:uid="{00000000-0005-0000-0000-0000C00A0000}"/>
    <cellStyle name="Calculation 6 6" xfId="1160" xr:uid="{00000000-0005-0000-0000-0000C10A0000}"/>
    <cellStyle name="Calculation 6 6 2" xfId="6536" xr:uid="{00000000-0005-0000-0000-0000C20A0000}"/>
    <cellStyle name="Calculation 6 6 2 2" xfId="10932" xr:uid="{00000000-0005-0000-0000-0000C30A0000}"/>
    <cellStyle name="Calculation 6 6 2 2 2" xfId="21197" xr:uid="{00000000-0005-0000-0000-0000C40A0000}"/>
    <cellStyle name="Calculation 6 6 2 3" xfId="17025" xr:uid="{00000000-0005-0000-0000-0000C50A0000}"/>
    <cellStyle name="Calculation 6 6 3" xfId="12360" xr:uid="{00000000-0005-0000-0000-0000C60A0000}"/>
    <cellStyle name="Calculation 6 7" xfId="4694" xr:uid="{00000000-0005-0000-0000-0000C70A0000}"/>
    <cellStyle name="Calculation 6 7 2" xfId="7419" xr:uid="{00000000-0005-0000-0000-0000C80A0000}"/>
    <cellStyle name="Calculation 6 7 2 2" xfId="17904" xr:uid="{00000000-0005-0000-0000-0000C90A0000}"/>
    <cellStyle name="Calculation 6 7 3" xfId="15185" xr:uid="{00000000-0005-0000-0000-0000CA0A0000}"/>
    <cellStyle name="Calculation 6 8" xfId="12321" xr:uid="{00000000-0005-0000-0000-0000CB0A0000}"/>
    <cellStyle name="Calculation 7" xfId="1161" xr:uid="{00000000-0005-0000-0000-0000CC0A0000}"/>
    <cellStyle name="Calculation 7 2" xfId="1162" xr:uid="{00000000-0005-0000-0000-0000CD0A0000}"/>
    <cellStyle name="Calculation 7 2 2" xfId="1163" xr:uid="{00000000-0005-0000-0000-0000CE0A0000}"/>
    <cellStyle name="Calculation 7 2 2 2" xfId="1164" xr:uid="{00000000-0005-0000-0000-0000CF0A0000}"/>
    <cellStyle name="Calculation 7 2 2 2 2" xfId="1165" xr:uid="{00000000-0005-0000-0000-0000D00A0000}"/>
    <cellStyle name="Calculation 7 2 2 2 2 2" xfId="1166" xr:uid="{00000000-0005-0000-0000-0000D10A0000}"/>
    <cellStyle name="Calculation 7 2 2 2 2 2 2" xfId="1167" xr:uid="{00000000-0005-0000-0000-0000D20A0000}"/>
    <cellStyle name="Calculation 7 2 2 2 2 2 2 2" xfId="4732" xr:uid="{00000000-0005-0000-0000-0000D30A0000}"/>
    <cellStyle name="Calculation 7 2 2 2 2 2 2 2 2" xfId="7433" xr:uid="{00000000-0005-0000-0000-0000D40A0000}"/>
    <cellStyle name="Calculation 7 2 2 2 2 2 2 2 2 2" xfId="17918" xr:uid="{00000000-0005-0000-0000-0000D50A0000}"/>
    <cellStyle name="Calculation 7 2 2 2 2 2 2 2 3" xfId="15223" xr:uid="{00000000-0005-0000-0000-0000D60A0000}"/>
    <cellStyle name="Calculation 7 2 2 2 2 2 2 3" xfId="12367" xr:uid="{00000000-0005-0000-0000-0000D70A0000}"/>
    <cellStyle name="Calculation 7 2 2 2 2 2 3" xfId="4731" xr:uid="{00000000-0005-0000-0000-0000D80A0000}"/>
    <cellStyle name="Calculation 7 2 2 2 2 2 3 2" xfId="10185" xr:uid="{00000000-0005-0000-0000-0000D90A0000}"/>
    <cellStyle name="Calculation 7 2 2 2 2 2 3 2 2" xfId="20450" xr:uid="{00000000-0005-0000-0000-0000DA0A0000}"/>
    <cellStyle name="Calculation 7 2 2 2 2 2 3 3" xfId="15222" xr:uid="{00000000-0005-0000-0000-0000DB0A0000}"/>
    <cellStyle name="Calculation 7 2 2 2 2 2 4" xfId="12366" xr:uid="{00000000-0005-0000-0000-0000DC0A0000}"/>
    <cellStyle name="Calculation 7 2 2 2 2 3" xfId="1168" xr:uid="{00000000-0005-0000-0000-0000DD0A0000}"/>
    <cellStyle name="Calculation 7 2 2 2 2 3 2" xfId="4733" xr:uid="{00000000-0005-0000-0000-0000DE0A0000}"/>
    <cellStyle name="Calculation 7 2 2 2 2 3 2 2" xfId="7432" xr:uid="{00000000-0005-0000-0000-0000DF0A0000}"/>
    <cellStyle name="Calculation 7 2 2 2 2 3 2 2 2" xfId="17917" xr:uid="{00000000-0005-0000-0000-0000E00A0000}"/>
    <cellStyle name="Calculation 7 2 2 2 2 3 2 3" xfId="15224" xr:uid="{00000000-0005-0000-0000-0000E10A0000}"/>
    <cellStyle name="Calculation 7 2 2 2 2 3 3" xfId="12368" xr:uid="{00000000-0005-0000-0000-0000E20A0000}"/>
    <cellStyle name="Calculation 7 2 2 2 2 4" xfId="1169" xr:uid="{00000000-0005-0000-0000-0000E30A0000}"/>
    <cellStyle name="Calculation 7 2 2 2 2 4 2" xfId="6537" xr:uid="{00000000-0005-0000-0000-0000E40A0000}"/>
    <cellStyle name="Calculation 7 2 2 2 2 4 2 2" xfId="9606" xr:uid="{00000000-0005-0000-0000-0000E50A0000}"/>
    <cellStyle name="Calculation 7 2 2 2 2 4 2 2 2" xfId="19872" xr:uid="{00000000-0005-0000-0000-0000E60A0000}"/>
    <cellStyle name="Calculation 7 2 2 2 2 4 2 3" xfId="17026" xr:uid="{00000000-0005-0000-0000-0000E70A0000}"/>
    <cellStyle name="Calculation 7 2 2 2 2 4 3" xfId="12369" xr:uid="{00000000-0005-0000-0000-0000E80A0000}"/>
    <cellStyle name="Calculation 7 2 2 2 2 5" xfId="4730" xr:uid="{00000000-0005-0000-0000-0000E90A0000}"/>
    <cellStyle name="Calculation 7 2 2 2 2 5 2" xfId="7431" xr:uid="{00000000-0005-0000-0000-0000EA0A0000}"/>
    <cellStyle name="Calculation 7 2 2 2 2 5 2 2" xfId="17916" xr:uid="{00000000-0005-0000-0000-0000EB0A0000}"/>
    <cellStyle name="Calculation 7 2 2 2 2 5 3" xfId="15221" xr:uid="{00000000-0005-0000-0000-0000EC0A0000}"/>
    <cellStyle name="Calculation 7 2 2 2 2 6" xfId="12365" xr:uid="{00000000-0005-0000-0000-0000ED0A0000}"/>
    <cellStyle name="Calculation 7 2 2 2 3" xfId="1170" xr:uid="{00000000-0005-0000-0000-0000EE0A0000}"/>
    <cellStyle name="Calculation 7 2 2 2 3 2" xfId="1171" xr:uid="{00000000-0005-0000-0000-0000EF0A0000}"/>
    <cellStyle name="Calculation 7 2 2 2 3 2 2" xfId="4735" xr:uid="{00000000-0005-0000-0000-0000F00A0000}"/>
    <cellStyle name="Calculation 7 2 2 2 3 2 2 2" xfId="8384" xr:uid="{00000000-0005-0000-0000-0000F10A0000}"/>
    <cellStyle name="Calculation 7 2 2 2 3 2 2 2 2" xfId="18678" xr:uid="{00000000-0005-0000-0000-0000F20A0000}"/>
    <cellStyle name="Calculation 7 2 2 2 3 2 2 3" xfId="15226" xr:uid="{00000000-0005-0000-0000-0000F30A0000}"/>
    <cellStyle name="Calculation 7 2 2 2 3 2 3" xfId="12371" xr:uid="{00000000-0005-0000-0000-0000F40A0000}"/>
    <cellStyle name="Calculation 7 2 2 2 3 3" xfId="4734" xr:uid="{00000000-0005-0000-0000-0000F50A0000}"/>
    <cellStyle name="Calculation 7 2 2 2 3 3 2" xfId="8383" xr:uid="{00000000-0005-0000-0000-0000F60A0000}"/>
    <cellStyle name="Calculation 7 2 2 2 3 3 2 2" xfId="18677" xr:uid="{00000000-0005-0000-0000-0000F70A0000}"/>
    <cellStyle name="Calculation 7 2 2 2 3 3 3" xfId="15225" xr:uid="{00000000-0005-0000-0000-0000F80A0000}"/>
    <cellStyle name="Calculation 7 2 2 2 3 4" xfId="12370" xr:uid="{00000000-0005-0000-0000-0000F90A0000}"/>
    <cellStyle name="Calculation 7 2 2 2 4" xfId="1172" xr:uid="{00000000-0005-0000-0000-0000FA0A0000}"/>
    <cellStyle name="Calculation 7 2 2 2 4 2" xfId="4736" xr:uid="{00000000-0005-0000-0000-0000FB0A0000}"/>
    <cellStyle name="Calculation 7 2 2 2 4 2 2" xfId="7437" xr:uid="{00000000-0005-0000-0000-0000FC0A0000}"/>
    <cellStyle name="Calculation 7 2 2 2 4 2 2 2" xfId="17922" xr:uid="{00000000-0005-0000-0000-0000FD0A0000}"/>
    <cellStyle name="Calculation 7 2 2 2 4 2 3" xfId="15227" xr:uid="{00000000-0005-0000-0000-0000FE0A0000}"/>
    <cellStyle name="Calculation 7 2 2 2 4 3" xfId="12372" xr:uid="{00000000-0005-0000-0000-0000FF0A0000}"/>
    <cellStyle name="Calculation 7 2 2 2 5" xfId="1173" xr:uid="{00000000-0005-0000-0000-0000000B0000}"/>
    <cellStyle name="Calculation 7 2 2 2 5 2" xfId="6538" xr:uid="{00000000-0005-0000-0000-0000010B0000}"/>
    <cellStyle name="Calculation 7 2 2 2 5 2 2" xfId="10934" xr:uid="{00000000-0005-0000-0000-0000020B0000}"/>
    <cellStyle name="Calculation 7 2 2 2 5 2 2 2" xfId="21199" xr:uid="{00000000-0005-0000-0000-0000030B0000}"/>
    <cellStyle name="Calculation 7 2 2 2 5 2 3" xfId="17027" xr:uid="{00000000-0005-0000-0000-0000040B0000}"/>
    <cellStyle name="Calculation 7 2 2 2 5 3" xfId="12373" xr:uid="{00000000-0005-0000-0000-0000050B0000}"/>
    <cellStyle name="Calculation 7 2 2 2 6" xfId="4729" xr:uid="{00000000-0005-0000-0000-0000060B0000}"/>
    <cellStyle name="Calculation 7 2 2 2 6 2" xfId="10188" xr:uid="{00000000-0005-0000-0000-0000070B0000}"/>
    <cellStyle name="Calculation 7 2 2 2 6 2 2" xfId="20453" xr:uid="{00000000-0005-0000-0000-0000080B0000}"/>
    <cellStyle name="Calculation 7 2 2 2 6 3" xfId="15220" xr:uid="{00000000-0005-0000-0000-0000090B0000}"/>
    <cellStyle name="Calculation 7 2 2 2 7" xfId="12364" xr:uid="{00000000-0005-0000-0000-00000A0B0000}"/>
    <cellStyle name="Calculation 7 2 2 3" xfId="1174" xr:uid="{00000000-0005-0000-0000-00000B0B0000}"/>
    <cellStyle name="Calculation 7 2 2 3 2" xfId="1175" xr:uid="{00000000-0005-0000-0000-00000C0B0000}"/>
    <cellStyle name="Calculation 7 2 2 3 2 2" xfId="1176" xr:uid="{00000000-0005-0000-0000-00000D0B0000}"/>
    <cellStyle name="Calculation 7 2 2 3 2 2 2" xfId="4739" xr:uid="{00000000-0005-0000-0000-00000E0B0000}"/>
    <cellStyle name="Calculation 7 2 2 3 2 2 2 2" xfId="7434" xr:uid="{00000000-0005-0000-0000-00000F0B0000}"/>
    <cellStyle name="Calculation 7 2 2 3 2 2 2 2 2" xfId="17919" xr:uid="{00000000-0005-0000-0000-0000100B0000}"/>
    <cellStyle name="Calculation 7 2 2 3 2 2 2 3" xfId="15230" xr:uid="{00000000-0005-0000-0000-0000110B0000}"/>
    <cellStyle name="Calculation 7 2 2 3 2 2 3" xfId="12376" xr:uid="{00000000-0005-0000-0000-0000120B0000}"/>
    <cellStyle name="Calculation 7 2 2 3 2 3" xfId="4738" xr:uid="{00000000-0005-0000-0000-0000130B0000}"/>
    <cellStyle name="Calculation 7 2 2 3 2 3 2" xfId="8385" xr:uid="{00000000-0005-0000-0000-0000140B0000}"/>
    <cellStyle name="Calculation 7 2 2 3 2 3 2 2" xfId="18679" xr:uid="{00000000-0005-0000-0000-0000150B0000}"/>
    <cellStyle name="Calculation 7 2 2 3 2 3 3" xfId="15229" xr:uid="{00000000-0005-0000-0000-0000160B0000}"/>
    <cellStyle name="Calculation 7 2 2 3 2 4" xfId="12375" xr:uid="{00000000-0005-0000-0000-0000170B0000}"/>
    <cellStyle name="Calculation 7 2 2 3 3" xfId="1177" xr:uid="{00000000-0005-0000-0000-0000180B0000}"/>
    <cellStyle name="Calculation 7 2 2 3 3 2" xfId="4740" xr:uid="{00000000-0005-0000-0000-0000190B0000}"/>
    <cellStyle name="Calculation 7 2 2 3 3 2 2" xfId="8386" xr:uid="{00000000-0005-0000-0000-00001A0B0000}"/>
    <cellStyle name="Calculation 7 2 2 3 3 2 2 2" xfId="18680" xr:uid="{00000000-0005-0000-0000-00001B0B0000}"/>
    <cellStyle name="Calculation 7 2 2 3 3 2 3" xfId="15231" xr:uid="{00000000-0005-0000-0000-00001C0B0000}"/>
    <cellStyle name="Calculation 7 2 2 3 3 3" xfId="12377" xr:uid="{00000000-0005-0000-0000-00001D0B0000}"/>
    <cellStyle name="Calculation 7 2 2 3 4" xfId="1178" xr:uid="{00000000-0005-0000-0000-00001E0B0000}"/>
    <cellStyle name="Calculation 7 2 2 3 4 2" xfId="6539" xr:uid="{00000000-0005-0000-0000-00001F0B0000}"/>
    <cellStyle name="Calculation 7 2 2 3 4 2 2" xfId="9607" xr:uid="{00000000-0005-0000-0000-0000200B0000}"/>
    <cellStyle name="Calculation 7 2 2 3 4 2 2 2" xfId="19873" xr:uid="{00000000-0005-0000-0000-0000210B0000}"/>
    <cellStyle name="Calculation 7 2 2 3 4 2 3" xfId="17028" xr:uid="{00000000-0005-0000-0000-0000220B0000}"/>
    <cellStyle name="Calculation 7 2 2 3 4 3" xfId="12378" xr:uid="{00000000-0005-0000-0000-0000230B0000}"/>
    <cellStyle name="Calculation 7 2 2 3 5" xfId="4737" xr:uid="{00000000-0005-0000-0000-0000240B0000}"/>
    <cellStyle name="Calculation 7 2 2 3 5 2" xfId="12002" xr:uid="{00000000-0005-0000-0000-0000250B0000}"/>
    <cellStyle name="Calculation 7 2 2 3 5 2 2" xfId="22265" xr:uid="{00000000-0005-0000-0000-0000260B0000}"/>
    <cellStyle name="Calculation 7 2 2 3 5 3" xfId="15228" xr:uid="{00000000-0005-0000-0000-0000270B0000}"/>
    <cellStyle name="Calculation 7 2 2 3 6" xfId="12374" xr:uid="{00000000-0005-0000-0000-0000280B0000}"/>
    <cellStyle name="Calculation 7 2 2 4" xfId="1179" xr:uid="{00000000-0005-0000-0000-0000290B0000}"/>
    <cellStyle name="Calculation 7 2 2 4 2" xfId="1180" xr:uid="{00000000-0005-0000-0000-00002A0B0000}"/>
    <cellStyle name="Calculation 7 2 2 4 2 2" xfId="4742" xr:uid="{00000000-0005-0000-0000-00002B0B0000}"/>
    <cellStyle name="Calculation 7 2 2 4 2 2 2" xfId="7435" xr:uid="{00000000-0005-0000-0000-00002C0B0000}"/>
    <cellStyle name="Calculation 7 2 2 4 2 2 2 2" xfId="17920" xr:uid="{00000000-0005-0000-0000-00002D0B0000}"/>
    <cellStyle name="Calculation 7 2 2 4 2 2 3" xfId="15233" xr:uid="{00000000-0005-0000-0000-00002E0B0000}"/>
    <cellStyle name="Calculation 7 2 2 4 2 3" xfId="12380" xr:uid="{00000000-0005-0000-0000-00002F0B0000}"/>
    <cellStyle name="Calculation 7 2 2 4 3" xfId="4741" xr:uid="{00000000-0005-0000-0000-0000300B0000}"/>
    <cellStyle name="Calculation 7 2 2 4 3 2" xfId="7436" xr:uid="{00000000-0005-0000-0000-0000310B0000}"/>
    <cellStyle name="Calculation 7 2 2 4 3 2 2" xfId="17921" xr:uid="{00000000-0005-0000-0000-0000320B0000}"/>
    <cellStyle name="Calculation 7 2 2 4 3 3" xfId="15232" xr:uid="{00000000-0005-0000-0000-0000330B0000}"/>
    <cellStyle name="Calculation 7 2 2 4 4" xfId="12379" xr:uid="{00000000-0005-0000-0000-0000340B0000}"/>
    <cellStyle name="Calculation 7 2 2 5" xfId="1181" xr:uid="{00000000-0005-0000-0000-0000350B0000}"/>
    <cellStyle name="Calculation 7 2 2 5 2" xfId="4743" xr:uid="{00000000-0005-0000-0000-0000360B0000}"/>
    <cellStyle name="Calculation 7 2 2 5 2 2" xfId="11297" xr:uid="{00000000-0005-0000-0000-0000370B0000}"/>
    <cellStyle name="Calculation 7 2 2 5 2 2 2" xfId="21562" xr:uid="{00000000-0005-0000-0000-0000380B0000}"/>
    <cellStyle name="Calculation 7 2 2 5 2 3" xfId="15234" xr:uid="{00000000-0005-0000-0000-0000390B0000}"/>
    <cellStyle name="Calculation 7 2 2 5 3" xfId="12381" xr:uid="{00000000-0005-0000-0000-00003A0B0000}"/>
    <cellStyle name="Calculation 7 2 2 6" xfId="1182" xr:uid="{00000000-0005-0000-0000-00003B0B0000}"/>
    <cellStyle name="Calculation 7 2 2 6 2" xfId="6540" xr:uid="{00000000-0005-0000-0000-00003C0B0000}"/>
    <cellStyle name="Calculation 7 2 2 6 2 2" xfId="11728" xr:uid="{00000000-0005-0000-0000-00003D0B0000}"/>
    <cellStyle name="Calculation 7 2 2 6 2 2 2" xfId="21992" xr:uid="{00000000-0005-0000-0000-00003E0B0000}"/>
    <cellStyle name="Calculation 7 2 2 6 2 3" xfId="17029" xr:uid="{00000000-0005-0000-0000-00003F0B0000}"/>
    <cellStyle name="Calculation 7 2 2 6 3" xfId="12382" xr:uid="{00000000-0005-0000-0000-0000400B0000}"/>
    <cellStyle name="Calculation 7 2 2 7" xfId="4728" xr:uid="{00000000-0005-0000-0000-0000410B0000}"/>
    <cellStyle name="Calculation 7 2 2 7 2" xfId="12003" xr:uid="{00000000-0005-0000-0000-0000420B0000}"/>
    <cellStyle name="Calculation 7 2 2 7 2 2" xfId="22266" xr:uid="{00000000-0005-0000-0000-0000430B0000}"/>
    <cellStyle name="Calculation 7 2 2 7 3" xfId="15219" xr:uid="{00000000-0005-0000-0000-0000440B0000}"/>
    <cellStyle name="Calculation 7 2 2 8" xfId="12363" xr:uid="{00000000-0005-0000-0000-0000450B0000}"/>
    <cellStyle name="Calculation 7 2 3" xfId="1183" xr:uid="{00000000-0005-0000-0000-0000460B0000}"/>
    <cellStyle name="Calculation 7 2 3 2" xfId="1184" xr:uid="{00000000-0005-0000-0000-0000470B0000}"/>
    <cellStyle name="Calculation 7 2 3 2 2" xfId="1185" xr:uid="{00000000-0005-0000-0000-0000480B0000}"/>
    <cellStyle name="Calculation 7 2 3 2 2 2" xfId="4746" xr:uid="{00000000-0005-0000-0000-0000490B0000}"/>
    <cellStyle name="Calculation 7 2 3 2 2 2 2" xfId="8387" xr:uid="{00000000-0005-0000-0000-00004A0B0000}"/>
    <cellStyle name="Calculation 7 2 3 2 2 2 2 2" xfId="18681" xr:uid="{00000000-0005-0000-0000-00004B0B0000}"/>
    <cellStyle name="Calculation 7 2 3 2 2 2 3" xfId="15237" xr:uid="{00000000-0005-0000-0000-00004C0B0000}"/>
    <cellStyle name="Calculation 7 2 3 2 2 3" xfId="12385" xr:uid="{00000000-0005-0000-0000-00004D0B0000}"/>
    <cellStyle name="Calculation 7 2 3 2 3" xfId="4745" xr:uid="{00000000-0005-0000-0000-00004E0B0000}"/>
    <cellStyle name="Calculation 7 2 3 2 3 2" xfId="10210" xr:uid="{00000000-0005-0000-0000-00004F0B0000}"/>
    <cellStyle name="Calculation 7 2 3 2 3 2 2" xfId="20475" xr:uid="{00000000-0005-0000-0000-0000500B0000}"/>
    <cellStyle name="Calculation 7 2 3 2 3 3" xfId="15236" xr:uid="{00000000-0005-0000-0000-0000510B0000}"/>
    <cellStyle name="Calculation 7 2 3 2 4" xfId="12384" xr:uid="{00000000-0005-0000-0000-0000520B0000}"/>
    <cellStyle name="Calculation 7 2 3 3" xfId="1186" xr:uid="{00000000-0005-0000-0000-0000530B0000}"/>
    <cellStyle name="Calculation 7 2 3 3 2" xfId="4747" xr:uid="{00000000-0005-0000-0000-0000540B0000}"/>
    <cellStyle name="Calculation 7 2 3 3 2 2" xfId="8388" xr:uid="{00000000-0005-0000-0000-0000550B0000}"/>
    <cellStyle name="Calculation 7 2 3 3 2 2 2" xfId="18682" xr:uid="{00000000-0005-0000-0000-0000560B0000}"/>
    <cellStyle name="Calculation 7 2 3 3 2 3" xfId="15238" xr:uid="{00000000-0005-0000-0000-0000570B0000}"/>
    <cellStyle name="Calculation 7 2 3 3 3" xfId="12386" xr:uid="{00000000-0005-0000-0000-0000580B0000}"/>
    <cellStyle name="Calculation 7 2 3 4" xfId="1187" xr:uid="{00000000-0005-0000-0000-0000590B0000}"/>
    <cellStyle name="Calculation 7 2 3 4 2" xfId="6541" xr:uid="{00000000-0005-0000-0000-00005A0B0000}"/>
    <cellStyle name="Calculation 7 2 3 4 2 2" xfId="10931" xr:uid="{00000000-0005-0000-0000-00005B0B0000}"/>
    <cellStyle name="Calculation 7 2 3 4 2 2 2" xfId="21196" xr:uid="{00000000-0005-0000-0000-00005C0B0000}"/>
    <cellStyle name="Calculation 7 2 3 4 2 3" xfId="17030" xr:uid="{00000000-0005-0000-0000-00005D0B0000}"/>
    <cellStyle name="Calculation 7 2 3 4 3" xfId="12387" xr:uid="{00000000-0005-0000-0000-00005E0B0000}"/>
    <cellStyle name="Calculation 7 2 3 5" xfId="4744" xr:uid="{00000000-0005-0000-0000-00005F0B0000}"/>
    <cellStyle name="Calculation 7 2 3 5 2" xfId="10211" xr:uid="{00000000-0005-0000-0000-0000600B0000}"/>
    <cellStyle name="Calculation 7 2 3 5 2 2" xfId="20476" xr:uid="{00000000-0005-0000-0000-0000610B0000}"/>
    <cellStyle name="Calculation 7 2 3 5 3" xfId="15235" xr:uid="{00000000-0005-0000-0000-0000620B0000}"/>
    <cellStyle name="Calculation 7 2 3 6" xfId="12383" xr:uid="{00000000-0005-0000-0000-0000630B0000}"/>
    <cellStyle name="Calculation 7 2 4" xfId="1188" xr:uid="{00000000-0005-0000-0000-0000640B0000}"/>
    <cellStyle name="Calculation 7 2 4 2" xfId="1189" xr:uid="{00000000-0005-0000-0000-0000650B0000}"/>
    <cellStyle name="Calculation 7 2 4 2 2" xfId="4749" xr:uid="{00000000-0005-0000-0000-0000660B0000}"/>
    <cellStyle name="Calculation 7 2 4 2 2 2" xfId="7441" xr:uid="{00000000-0005-0000-0000-0000670B0000}"/>
    <cellStyle name="Calculation 7 2 4 2 2 2 2" xfId="17926" xr:uid="{00000000-0005-0000-0000-0000680B0000}"/>
    <cellStyle name="Calculation 7 2 4 2 2 3" xfId="15240" xr:uid="{00000000-0005-0000-0000-0000690B0000}"/>
    <cellStyle name="Calculation 7 2 4 2 3" xfId="12389" xr:uid="{00000000-0005-0000-0000-00006A0B0000}"/>
    <cellStyle name="Calculation 7 2 4 3" xfId="4748" xr:uid="{00000000-0005-0000-0000-00006B0B0000}"/>
    <cellStyle name="Calculation 7 2 4 3 2" xfId="11298" xr:uid="{00000000-0005-0000-0000-00006C0B0000}"/>
    <cellStyle name="Calculation 7 2 4 3 2 2" xfId="21563" xr:uid="{00000000-0005-0000-0000-00006D0B0000}"/>
    <cellStyle name="Calculation 7 2 4 3 3" xfId="15239" xr:uid="{00000000-0005-0000-0000-00006E0B0000}"/>
    <cellStyle name="Calculation 7 2 4 4" xfId="12388" xr:uid="{00000000-0005-0000-0000-00006F0B0000}"/>
    <cellStyle name="Calculation 7 2 5" xfId="1190" xr:uid="{00000000-0005-0000-0000-0000700B0000}"/>
    <cellStyle name="Calculation 7 2 5 2" xfId="4750" xr:uid="{00000000-0005-0000-0000-0000710B0000}"/>
    <cellStyle name="Calculation 7 2 5 2 2" xfId="10212" xr:uid="{00000000-0005-0000-0000-0000720B0000}"/>
    <cellStyle name="Calculation 7 2 5 2 2 2" xfId="20477" xr:uid="{00000000-0005-0000-0000-0000730B0000}"/>
    <cellStyle name="Calculation 7 2 5 2 3" xfId="15241" xr:uid="{00000000-0005-0000-0000-0000740B0000}"/>
    <cellStyle name="Calculation 7 2 5 3" xfId="12390" xr:uid="{00000000-0005-0000-0000-0000750B0000}"/>
    <cellStyle name="Calculation 7 2 6" xfId="1191" xr:uid="{00000000-0005-0000-0000-0000760B0000}"/>
    <cellStyle name="Calculation 7 2 6 2" xfId="6542" xr:uid="{00000000-0005-0000-0000-0000770B0000}"/>
    <cellStyle name="Calculation 7 2 6 2 2" xfId="9608" xr:uid="{00000000-0005-0000-0000-0000780B0000}"/>
    <cellStyle name="Calculation 7 2 6 2 2 2" xfId="19874" xr:uid="{00000000-0005-0000-0000-0000790B0000}"/>
    <cellStyle name="Calculation 7 2 6 2 3" xfId="17031" xr:uid="{00000000-0005-0000-0000-00007A0B0000}"/>
    <cellStyle name="Calculation 7 2 6 3" xfId="12391" xr:uid="{00000000-0005-0000-0000-00007B0B0000}"/>
    <cellStyle name="Calculation 7 2 7" xfId="4727" xr:uid="{00000000-0005-0000-0000-00007C0B0000}"/>
    <cellStyle name="Calculation 7 2 7 2" xfId="7438" xr:uid="{00000000-0005-0000-0000-00007D0B0000}"/>
    <cellStyle name="Calculation 7 2 7 2 2" xfId="17923" xr:uid="{00000000-0005-0000-0000-00007E0B0000}"/>
    <cellStyle name="Calculation 7 2 7 3" xfId="15218" xr:uid="{00000000-0005-0000-0000-00007F0B0000}"/>
    <cellStyle name="Calculation 7 2 8" xfId="12362" xr:uid="{00000000-0005-0000-0000-0000800B0000}"/>
    <cellStyle name="Calculation 7 3" xfId="1192" xr:uid="{00000000-0005-0000-0000-0000810B0000}"/>
    <cellStyle name="Calculation 7 3 2" xfId="1193" xr:uid="{00000000-0005-0000-0000-0000820B0000}"/>
    <cellStyle name="Calculation 7 3 2 2" xfId="1194" xr:uid="{00000000-0005-0000-0000-0000830B0000}"/>
    <cellStyle name="Calculation 7 3 2 2 2" xfId="4753" xr:uid="{00000000-0005-0000-0000-0000840B0000}"/>
    <cellStyle name="Calculation 7 3 2 2 2 2" xfId="10209" xr:uid="{00000000-0005-0000-0000-0000850B0000}"/>
    <cellStyle name="Calculation 7 3 2 2 2 2 2" xfId="20474" xr:uid="{00000000-0005-0000-0000-0000860B0000}"/>
    <cellStyle name="Calculation 7 3 2 2 2 3" xfId="15244" xr:uid="{00000000-0005-0000-0000-0000870B0000}"/>
    <cellStyle name="Calculation 7 3 2 2 3" xfId="12394" xr:uid="{00000000-0005-0000-0000-0000880B0000}"/>
    <cellStyle name="Calculation 7 3 2 3" xfId="4752" xr:uid="{00000000-0005-0000-0000-0000890B0000}"/>
    <cellStyle name="Calculation 7 3 2 3 2" xfId="11299" xr:uid="{00000000-0005-0000-0000-00008A0B0000}"/>
    <cellStyle name="Calculation 7 3 2 3 2 2" xfId="21564" xr:uid="{00000000-0005-0000-0000-00008B0B0000}"/>
    <cellStyle name="Calculation 7 3 2 3 3" xfId="15243" xr:uid="{00000000-0005-0000-0000-00008C0B0000}"/>
    <cellStyle name="Calculation 7 3 2 4" xfId="12393" xr:uid="{00000000-0005-0000-0000-00008D0B0000}"/>
    <cellStyle name="Calculation 7 3 3" xfId="1195" xr:uid="{00000000-0005-0000-0000-00008E0B0000}"/>
    <cellStyle name="Calculation 7 3 3 2" xfId="4754" xr:uid="{00000000-0005-0000-0000-00008F0B0000}"/>
    <cellStyle name="Calculation 7 3 3 2 2" xfId="8390" xr:uid="{00000000-0005-0000-0000-0000900B0000}"/>
    <cellStyle name="Calculation 7 3 3 2 2 2" xfId="18684" xr:uid="{00000000-0005-0000-0000-0000910B0000}"/>
    <cellStyle name="Calculation 7 3 3 2 3" xfId="15245" xr:uid="{00000000-0005-0000-0000-0000920B0000}"/>
    <cellStyle name="Calculation 7 3 3 3" xfId="12395" xr:uid="{00000000-0005-0000-0000-0000930B0000}"/>
    <cellStyle name="Calculation 7 3 4" xfId="1196" xr:uid="{00000000-0005-0000-0000-0000940B0000}"/>
    <cellStyle name="Calculation 7 3 4 2" xfId="6543" xr:uid="{00000000-0005-0000-0000-0000950B0000}"/>
    <cellStyle name="Calculation 7 3 4 2 2" xfId="9609" xr:uid="{00000000-0005-0000-0000-0000960B0000}"/>
    <cellStyle name="Calculation 7 3 4 2 2 2" xfId="19875" xr:uid="{00000000-0005-0000-0000-0000970B0000}"/>
    <cellStyle name="Calculation 7 3 4 2 3" xfId="17032" xr:uid="{00000000-0005-0000-0000-0000980B0000}"/>
    <cellStyle name="Calculation 7 3 4 3" xfId="12396" xr:uid="{00000000-0005-0000-0000-0000990B0000}"/>
    <cellStyle name="Calculation 7 3 5" xfId="4751" xr:uid="{00000000-0005-0000-0000-00009A0B0000}"/>
    <cellStyle name="Calculation 7 3 5 2" xfId="8389" xr:uid="{00000000-0005-0000-0000-00009B0B0000}"/>
    <cellStyle name="Calculation 7 3 5 2 2" xfId="18683" xr:uid="{00000000-0005-0000-0000-00009C0B0000}"/>
    <cellStyle name="Calculation 7 3 5 3" xfId="15242" xr:uid="{00000000-0005-0000-0000-00009D0B0000}"/>
    <cellStyle name="Calculation 7 3 6" xfId="12392" xr:uid="{00000000-0005-0000-0000-00009E0B0000}"/>
    <cellStyle name="Calculation 7 4" xfId="1197" xr:uid="{00000000-0005-0000-0000-00009F0B0000}"/>
    <cellStyle name="Calculation 7 4 2" xfId="1198" xr:uid="{00000000-0005-0000-0000-0000A00B0000}"/>
    <cellStyle name="Calculation 7 4 2 2" xfId="4756" xr:uid="{00000000-0005-0000-0000-0000A10B0000}"/>
    <cellStyle name="Calculation 7 4 2 2 2" xfId="8392" xr:uid="{00000000-0005-0000-0000-0000A20B0000}"/>
    <cellStyle name="Calculation 7 4 2 2 2 2" xfId="18686" xr:uid="{00000000-0005-0000-0000-0000A30B0000}"/>
    <cellStyle name="Calculation 7 4 2 2 3" xfId="15247" xr:uid="{00000000-0005-0000-0000-0000A40B0000}"/>
    <cellStyle name="Calculation 7 4 2 3" xfId="12398" xr:uid="{00000000-0005-0000-0000-0000A50B0000}"/>
    <cellStyle name="Calculation 7 4 3" xfId="4755" xr:uid="{00000000-0005-0000-0000-0000A60B0000}"/>
    <cellStyle name="Calculation 7 4 3 2" xfId="8391" xr:uid="{00000000-0005-0000-0000-0000A70B0000}"/>
    <cellStyle name="Calculation 7 4 3 2 2" xfId="18685" xr:uid="{00000000-0005-0000-0000-0000A80B0000}"/>
    <cellStyle name="Calculation 7 4 3 3" xfId="15246" xr:uid="{00000000-0005-0000-0000-0000A90B0000}"/>
    <cellStyle name="Calculation 7 4 4" xfId="12397" xr:uid="{00000000-0005-0000-0000-0000AA0B0000}"/>
    <cellStyle name="Calculation 7 5" xfId="1199" xr:uid="{00000000-0005-0000-0000-0000AB0B0000}"/>
    <cellStyle name="Calculation 7 5 2" xfId="4757" xr:uid="{00000000-0005-0000-0000-0000AC0B0000}"/>
    <cellStyle name="Calculation 7 5 2 2" xfId="8393" xr:uid="{00000000-0005-0000-0000-0000AD0B0000}"/>
    <cellStyle name="Calculation 7 5 2 2 2" xfId="18687" xr:uid="{00000000-0005-0000-0000-0000AE0B0000}"/>
    <cellStyle name="Calculation 7 5 2 3" xfId="15248" xr:uid="{00000000-0005-0000-0000-0000AF0B0000}"/>
    <cellStyle name="Calculation 7 5 3" xfId="12399" xr:uid="{00000000-0005-0000-0000-0000B00B0000}"/>
    <cellStyle name="Calculation 7 6" xfId="1200" xr:uid="{00000000-0005-0000-0000-0000B10B0000}"/>
    <cellStyle name="Calculation 7 6 2" xfId="6544" xr:uid="{00000000-0005-0000-0000-0000B20B0000}"/>
    <cellStyle name="Calculation 7 6 2 2" xfId="10936" xr:uid="{00000000-0005-0000-0000-0000B30B0000}"/>
    <cellStyle name="Calculation 7 6 2 2 2" xfId="21201" xr:uid="{00000000-0005-0000-0000-0000B40B0000}"/>
    <cellStyle name="Calculation 7 6 2 3" xfId="17033" xr:uid="{00000000-0005-0000-0000-0000B50B0000}"/>
    <cellStyle name="Calculation 7 6 3" xfId="12400" xr:uid="{00000000-0005-0000-0000-0000B60B0000}"/>
    <cellStyle name="Calculation 7 7" xfId="4726" xr:uid="{00000000-0005-0000-0000-0000B70B0000}"/>
    <cellStyle name="Calculation 7 7 2" xfId="11276" xr:uid="{00000000-0005-0000-0000-0000B80B0000}"/>
    <cellStyle name="Calculation 7 7 2 2" xfId="21541" xr:uid="{00000000-0005-0000-0000-0000B90B0000}"/>
    <cellStyle name="Calculation 7 7 3" xfId="15217" xr:uid="{00000000-0005-0000-0000-0000BA0B0000}"/>
    <cellStyle name="Calculation 7 8" xfId="12361" xr:uid="{00000000-0005-0000-0000-0000BB0B0000}"/>
    <cellStyle name="Calculation 8" xfId="1201" xr:uid="{00000000-0005-0000-0000-0000BC0B0000}"/>
    <cellStyle name="Calculation 8 2" xfId="1202" xr:uid="{00000000-0005-0000-0000-0000BD0B0000}"/>
    <cellStyle name="Calculation 8 2 2" xfId="1203" xr:uid="{00000000-0005-0000-0000-0000BE0B0000}"/>
    <cellStyle name="Calculation 8 2 2 2" xfId="1204" xr:uid="{00000000-0005-0000-0000-0000BF0B0000}"/>
    <cellStyle name="Calculation 8 2 2 2 2" xfId="1205" xr:uid="{00000000-0005-0000-0000-0000C00B0000}"/>
    <cellStyle name="Calculation 8 2 2 2 2 2" xfId="1206" xr:uid="{00000000-0005-0000-0000-0000C10B0000}"/>
    <cellStyle name="Calculation 8 2 2 2 2 2 2" xfId="1207" xr:uid="{00000000-0005-0000-0000-0000C20B0000}"/>
    <cellStyle name="Calculation 8 2 2 2 2 2 2 2" xfId="4764" xr:uid="{00000000-0005-0000-0000-0000C30B0000}"/>
    <cellStyle name="Calculation 8 2 2 2 2 2 2 2 2" xfId="10216" xr:uid="{00000000-0005-0000-0000-0000C40B0000}"/>
    <cellStyle name="Calculation 8 2 2 2 2 2 2 2 2 2" xfId="20481" xr:uid="{00000000-0005-0000-0000-0000C50B0000}"/>
    <cellStyle name="Calculation 8 2 2 2 2 2 2 2 3" xfId="15255" xr:uid="{00000000-0005-0000-0000-0000C60B0000}"/>
    <cellStyle name="Calculation 8 2 2 2 2 2 2 3" xfId="12407" xr:uid="{00000000-0005-0000-0000-0000C70B0000}"/>
    <cellStyle name="Calculation 8 2 2 2 2 2 3" xfId="4763" xr:uid="{00000000-0005-0000-0000-0000C80B0000}"/>
    <cellStyle name="Calculation 8 2 2 2 2 2 3 2" xfId="11301" xr:uid="{00000000-0005-0000-0000-0000C90B0000}"/>
    <cellStyle name="Calculation 8 2 2 2 2 2 3 2 2" xfId="21566" xr:uid="{00000000-0005-0000-0000-0000CA0B0000}"/>
    <cellStyle name="Calculation 8 2 2 2 2 2 3 3" xfId="15254" xr:uid="{00000000-0005-0000-0000-0000CB0B0000}"/>
    <cellStyle name="Calculation 8 2 2 2 2 2 4" xfId="12406" xr:uid="{00000000-0005-0000-0000-0000CC0B0000}"/>
    <cellStyle name="Calculation 8 2 2 2 2 3" xfId="1208" xr:uid="{00000000-0005-0000-0000-0000CD0B0000}"/>
    <cellStyle name="Calculation 8 2 2 2 2 3 2" xfId="4765" xr:uid="{00000000-0005-0000-0000-0000CE0B0000}"/>
    <cellStyle name="Calculation 8 2 2 2 2 3 2 2" xfId="10213" xr:uid="{00000000-0005-0000-0000-0000CF0B0000}"/>
    <cellStyle name="Calculation 8 2 2 2 2 3 2 2 2" xfId="20478" xr:uid="{00000000-0005-0000-0000-0000D00B0000}"/>
    <cellStyle name="Calculation 8 2 2 2 2 3 2 3" xfId="15256" xr:uid="{00000000-0005-0000-0000-0000D10B0000}"/>
    <cellStyle name="Calculation 8 2 2 2 2 3 3" xfId="12408" xr:uid="{00000000-0005-0000-0000-0000D20B0000}"/>
    <cellStyle name="Calculation 8 2 2 2 2 4" xfId="1209" xr:uid="{00000000-0005-0000-0000-0000D30B0000}"/>
    <cellStyle name="Calculation 8 2 2 2 2 4 2" xfId="6545" xr:uid="{00000000-0005-0000-0000-0000D40B0000}"/>
    <cellStyle name="Calculation 8 2 2 2 2 4 2 2" xfId="10935" xr:uid="{00000000-0005-0000-0000-0000D50B0000}"/>
    <cellStyle name="Calculation 8 2 2 2 2 4 2 2 2" xfId="21200" xr:uid="{00000000-0005-0000-0000-0000D60B0000}"/>
    <cellStyle name="Calculation 8 2 2 2 2 4 2 3" xfId="17034" xr:uid="{00000000-0005-0000-0000-0000D70B0000}"/>
    <cellStyle name="Calculation 8 2 2 2 2 4 3" xfId="12409" xr:uid="{00000000-0005-0000-0000-0000D80B0000}"/>
    <cellStyle name="Calculation 8 2 2 2 2 5" xfId="4762" xr:uid="{00000000-0005-0000-0000-0000D90B0000}"/>
    <cellStyle name="Calculation 8 2 2 2 2 5 2" xfId="8395" xr:uid="{00000000-0005-0000-0000-0000DA0B0000}"/>
    <cellStyle name="Calculation 8 2 2 2 2 5 2 2" xfId="18689" xr:uid="{00000000-0005-0000-0000-0000DB0B0000}"/>
    <cellStyle name="Calculation 8 2 2 2 2 5 3" xfId="15253" xr:uid="{00000000-0005-0000-0000-0000DC0B0000}"/>
    <cellStyle name="Calculation 8 2 2 2 2 6" xfId="12405" xr:uid="{00000000-0005-0000-0000-0000DD0B0000}"/>
    <cellStyle name="Calculation 8 2 2 2 3" xfId="1210" xr:uid="{00000000-0005-0000-0000-0000DE0B0000}"/>
    <cellStyle name="Calculation 8 2 2 2 3 2" xfId="1211" xr:uid="{00000000-0005-0000-0000-0000DF0B0000}"/>
    <cellStyle name="Calculation 8 2 2 2 3 2 2" xfId="4767" xr:uid="{00000000-0005-0000-0000-0000E00B0000}"/>
    <cellStyle name="Calculation 8 2 2 2 3 2 2 2" xfId="8412" xr:uid="{00000000-0005-0000-0000-0000E10B0000}"/>
    <cellStyle name="Calculation 8 2 2 2 3 2 2 2 2" xfId="18706" xr:uid="{00000000-0005-0000-0000-0000E20B0000}"/>
    <cellStyle name="Calculation 8 2 2 2 3 2 2 3" xfId="15258" xr:uid="{00000000-0005-0000-0000-0000E30B0000}"/>
    <cellStyle name="Calculation 8 2 2 2 3 2 3" xfId="12411" xr:uid="{00000000-0005-0000-0000-0000E40B0000}"/>
    <cellStyle name="Calculation 8 2 2 2 3 3" xfId="4766" xr:uid="{00000000-0005-0000-0000-0000E50B0000}"/>
    <cellStyle name="Calculation 8 2 2 2 3 3 2" xfId="8411" xr:uid="{00000000-0005-0000-0000-0000E60B0000}"/>
    <cellStyle name="Calculation 8 2 2 2 3 3 2 2" xfId="18705" xr:uid="{00000000-0005-0000-0000-0000E70B0000}"/>
    <cellStyle name="Calculation 8 2 2 2 3 3 3" xfId="15257" xr:uid="{00000000-0005-0000-0000-0000E80B0000}"/>
    <cellStyle name="Calculation 8 2 2 2 3 4" xfId="12410" xr:uid="{00000000-0005-0000-0000-0000E90B0000}"/>
    <cellStyle name="Calculation 8 2 2 2 4" xfId="1212" xr:uid="{00000000-0005-0000-0000-0000EA0B0000}"/>
    <cellStyle name="Calculation 8 2 2 2 4 2" xfId="4768" xr:uid="{00000000-0005-0000-0000-0000EB0B0000}"/>
    <cellStyle name="Calculation 8 2 2 2 4 2 2" xfId="8413" xr:uid="{00000000-0005-0000-0000-0000EC0B0000}"/>
    <cellStyle name="Calculation 8 2 2 2 4 2 2 2" xfId="18707" xr:uid="{00000000-0005-0000-0000-0000ED0B0000}"/>
    <cellStyle name="Calculation 8 2 2 2 4 2 3" xfId="15259" xr:uid="{00000000-0005-0000-0000-0000EE0B0000}"/>
    <cellStyle name="Calculation 8 2 2 2 4 3" xfId="12412" xr:uid="{00000000-0005-0000-0000-0000EF0B0000}"/>
    <cellStyle name="Calculation 8 2 2 2 5" xfId="1213" xr:uid="{00000000-0005-0000-0000-0000F00B0000}"/>
    <cellStyle name="Calculation 8 2 2 2 5 2" xfId="6546" xr:uid="{00000000-0005-0000-0000-0000F10B0000}"/>
    <cellStyle name="Calculation 8 2 2 2 5 2 2" xfId="9610" xr:uid="{00000000-0005-0000-0000-0000F20B0000}"/>
    <cellStyle name="Calculation 8 2 2 2 5 2 2 2" xfId="19876" xr:uid="{00000000-0005-0000-0000-0000F30B0000}"/>
    <cellStyle name="Calculation 8 2 2 2 5 2 3" xfId="17035" xr:uid="{00000000-0005-0000-0000-0000F40B0000}"/>
    <cellStyle name="Calculation 8 2 2 2 5 3" xfId="12413" xr:uid="{00000000-0005-0000-0000-0000F50B0000}"/>
    <cellStyle name="Calculation 8 2 2 2 6" xfId="4761" xr:uid="{00000000-0005-0000-0000-0000F60B0000}"/>
    <cellStyle name="Calculation 8 2 2 2 6 2" xfId="8394" xr:uid="{00000000-0005-0000-0000-0000F70B0000}"/>
    <cellStyle name="Calculation 8 2 2 2 6 2 2" xfId="18688" xr:uid="{00000000-0005-0000-0000-0000F80B0000}"/>
    <cellStyle name="Calculation 8 2 2 2 6 3" xfId="15252" xr:uid="{00000000-0005-0000-0000-0000F90B0000}"/>
    <cellStyle name="Calculation 8 2 2 2 7" xfId="12404" xr:uid="{00000000-0005-0000-0000-0000FA0B0000}"/>
    <cellStyle name="Calculation 8 2 2 3" xfId="1214" xr:uid="{00000000-0005-0000-0000-0000FB0B0000}"/>
    <cellStyle name="Calculation 8 2 2 3 2" xfId="1215" xr:uid="{00000000-0005-0000-0000-0000FC0B0000}"/>
    <cellStyle name="Calculation 8 2 2 3 2 2" xfId="1216" xr:uid="{00000000-0005-0000-0000-0000FD0B0000}"/>
    <cellStyle name="Calculation 8 2 2 3 2 2 2" xfId="4771" xr:uid="{00000000-0005-0000-0000-0000FE0B0000}"/>
    <cellStyle name="Calculation 8 2 2 3 2 2 2 2" xfId="10226" xr:uid="{00000000-0005-0000-0000-0000FF0B0000}"/>
    <cellStyle name="Calculation 8 2 2 3 2 2 2 2 2" xfId="20491" xr:uid="{00000000-0005-0000-0000-0000000C0000}"/>
    <cellStyle name="Calculation 8 2 2 3 2 2 2 3" xfId="15262" xr:uid="{00000000-0005-0000-0000-0000010C0000}"/>
    <cellStyle name="Calculation 8 2 2 3 2 2 3" xfId="12416" xr:uid="{00000000-0005-0000-0000-0000020C0000}"/>
    <cellStyle name="Calculation 8 2 2 3 2 3" xfId="4770" xr:uid="{00000000-0005-0000-0000-0000030C0000}"/>
    <cellStyle name="Calculation 8 2 2 3 2 3 2" xfId="11310" xr:uid="{00000000-0005-0000-0000-0000040C0000}"/>
    <cellStyle name="Calculation 8 2 2 3 2 3 2 2" xfId="21575" xr:uid="{00000000-0005-0000-0000-0000050C0000}"/>
    <cellStyle name="Calculation 8 2 2 3 2 3 3" xfId="15261" xr:uid="{00000000-0005-0000-0000-0000060C0000}"/>
    <cellStyle name="Calculation 8 2 2 3 2 4" xfId="12415" xr:uid="{00000000-0005-0000-0000-0000070C0000}"/>
    <cellStyle name="Calculation 8 2 2 3 3" xfId="1217" xr:uid="{00000000-0005-0000-0000-0000080C0000}"/>
    <cellStyle name="Calculation 8 2 2 3 3 2" xfId="4772" xr:uid="{00000000-0005-0000-0000-0000090C0000}"/>
    <cellStyle name="Calculation 8 2 2 3 3 2 2" xfId="10225" xr:uid="{00000000-0005-0000-0000-00000A0C0000}"/>
    <cellStyle name="Calculation 8 2 2 3 3 2 2 2" xfId="20490" xr:uid="{00000000-0005-0000-0000-00000B0C0000}"/>
    <cellStyle name="Calculation 8 2 2 3 3 2 3" xfId="15263" xr:uid="{00000000-0005-0000-0000-00000C0C0000}"/>
    <cellStyle name="Calculation 8 2 2 3 3 3" xfId="12417" xr:uid="{00000000-0005-0000-0000-00000D0C0000}"/>
    <cellStyle name="Calculation 8 2 2 3 4" xfId="1218" xr:uid="{00000000-0005-0000-0000-00000E0C0000}"/>
    <cellStyle name="Calculation 8 2 2 3 4 2" xfId="6547" xr:uid="{00000000-0005-0000-0000-00000F0C0000}"/>
    <cellStyle name="Calculation 8 2 2 3 4 2 2" xfId="10937" xr:uid="{00000000-0005-0000-0000-0000100C0000}"/>
    <cellStyle name="Calculation 8 2 2 3 4 2 2 2" xfId="21202" xr:uid="{00000000-0005-0000-0000-0000110C0000}"/>
    <cellStyle name="Calculation 8 2 2 3 4 2 3" xfId="17036" xr:uid="{00000000-0005-0000-0000-0000120C0000}"/>
    <cellStyle name="Calculation 8 2 2 3 4 3" xfId="12418" xr:uid="{00000000-0005-0000-0000-0000130C0000}"/>
    <cellStyle name="Calculation 8 2 2 3 5" xfId="4769" xr:uid="{00000000-0005-0000-0000-0000140C0000}"/>
    <cellStyle name="Calculation 8 2 2 3 5 2" xfId="8414" xr:uid="{00000000-0005-0000-0000-0000150C0000}"/>
    <cellStyle name="Calculation 8 2 2 3 5 2 2" xfId="18708" xr:uid="{00000000-0005-0000-0000-0000160C0000}"/>
    <cellStyle name="Calculation 8 2 2 3 5 3" xfId="15260" xr:uid="{00000000-0005-0000-0000-0000170C0000}"/>
    <cellStyle name="Calculation 8 2 2 3 6" xfId="12414" xr:uid="{00000000-0005-0000-0000-0000180C0000}"/>
    <cellStyle name="Calculation 8 2 2 4" xfId="1219" xr:uid="{00000000-0005-0000-0000-0000190C0000}"/>
    <cellStyle name="Calculation 8 2 2 4 2" xfId="1220" xr:uid="{00000000-0005-0000-0000-00001A0C0000}"/>
    <cellStyle name="Calculation 8 2 2 4 2 2" xfId="4774" xr:uid="{00000000-0005-0000-0000-00001B0C0000}"/>
    <cellStyle name="Calculation 8 2 2 4 2 2 2" xfId="8416" xr:uid="{00000000-0005-0000-0000-00001C0C0000}"/>
    <cellStyle name="Calculation 8 2 2 4 2 2 2 2" xfId="18710" xr:uid="{00000000-0005-0000-0000-00001D0C0000}"/>
    <cellStyle name="Calculation 8 2 2 4 2 2 3" xfId="15265" xr:uid="{00000000-0005-0000-0000-00001E0C0000}"/>
    <cellStyle name="Calculation 8 2 2 4 2 3" xfId="12420" xr:uid="{00000000-0005-0000-0000-00001F0C0000}"/>
    <cellStyle name="Calculation 8 2 2 4 3" xfId="4773" xr:uid="{00000000-0005-0000-0000-0000200C0000}"/>
    <cellStyle name="Calculation 8 2 2 4 3 2" xfId="8415" xr:uid="{00000000-0005-0000-0000-0000210C0000}"/>
    <cellStyle name="Calculation 8 2 2 4 3 2 2" xfId="18709" xr:uid="{00000000-0005-0000-0000-0000220C0000}"/>
    <cellStyle name="Calculation 8 2 2 4 3 3" xfId="15264" xr:uid="{00000000-0005-0000-0000-0000230C0000}"/>
    <cellStyle name="Calculation 8 2 2 4 4" xfId="12419" xr:uid="{00000000-0005-0000-0000-0000240C0000}"/>
    <cellStyle name="Calculation 8 2 2 5" xfId="1221" xr:uid="{00000000-0005-0000-0000-0000250C0000}"/>
    <cellStyle name="Calculation 8 2 2 5 2" xfId="4775" xr:uid="{00000000-0005-0000-0000-0000260C0000}"/>
    <cellStyle name="Calculation 8 2 2 5 2 2" xfId="11311" xr:uid="{00000000-0005-0000-0000-0000270C0000}"/>
    <cellStyle name="Calculation 8 2 2 5 2 2 2" xfId="21576" xr:uid="{00000000-0005-0000-0000-0000280C0000}"/>
    <cellStyle name="Calculation 8 2 2 5 2 3" xfId="15266" xr:uid="{00000000-0005-0000-0000-0000290C0000}"/>
    <cellStyle name="Calculation 8 2 2 5 3" xfId="12421" xr:uid="{00000000-0005-0000-0000-00002A0C0000}"/>
    <cellStyle name="Calculation 8 2 2 6" xfId="1222" xr:uid="{00000000-0005-0000-0000-00002B0C0000}"/>
    <cellStyle name="Calculation 8 2 2 6 2" xfId="6548" xr:uid="{00000000-0005-0000-0000-00002C0C0000}"/>
    <cellStyle name="Calculation 8 2 2 6 2 2" xfId="9611" xr:uid="{00000000-0005-0000-0000-00002D0C0000}"/>
    <cellStyle name="Calculation 8 2 2 6 2 2 2" xfId="19877" xr:uid="{00000000-0005-0000-0000-00002E0C0000}"/>
    <cellStyle name="Calculation 8 2 2 6 2 3" xfId="17037" xr:uid="{00000000-0005-0000-0000-00002F0C0000}"/>
    <cellStyle name="Calculation 8 2 2 6 3" xfId="12422" xr:uid="{00000000-0005-0000-0000-0000300C0000}"/>
    <cellStyle name="Calculation 8 2 2 7" xfId="4760" xr:uid="{00000000-0005-0000-0000-0000310C0000}"/>
    <cellStyle name="Calculation 8 2 2 7 2" xfId="10214" xr:uid="{00000000-0005-0000-0000-0000320C0000}"/>
    <cellStyle name="Calculation 8 2 2 7 2 2" xfId="20479" xr:uid="{00000000-0005-0000-0000-0000330C0000}"/>
    <cellStyle name="Calculation 8 2 2 7 3" xfId="15251" xr:uid="{00000000-0005-0000-0000-0000340C0000}"/>
    <cellStyle name="Calculation 8 2 2 8" xfId="12403" xr:uid="{00000000-0005-0000-0000-0000350C0000}"/>
    <cellStyle name="Calculation 8 2 3" xfId="1223" xr:uid="{00000000-0005-0000-0000-0000360C0000}"/>
    <cellStyle name="Calculation 8 2 3 2" xfId="1224" xr:uid="{00000000-0005-0000-0000-0000370C0000}"/>
    <cellStyle name="Calculation 8 2 3 2 2" xfId="1225" xr:uid="{00000000-0005-0000-0000-0000380C0000}"/>
    <cellStyle name="Calculation 8 2 3 2 2 2" xfId="4778" xr:uid="{00000000-0005-0000-0000-0000390C0000}"/>
    <cellStyle name="Calculation 8 2 3 2 2 2 2" xfId="11312" xr:uid="{00000000-0005-0000-0000-00003A0C0000}"/>
    <cellStyle name="Calculation 8 2 3 2 2 2 2 2" xfId="21577" xr:uid="{00000000-0005-0000-0000-00003B0C0000}"/>
    <cellStyle name="Calculation 8 2 3 2 2 2 3" xfId="15269" xr:uid="{00000000-0005-0000-0000-00003C0C0000}"/>
    <cellStyle name="Calculation 8 2 3 2 2 3" xfId="12425" xr:uid="{00000000-0005-0000-0000-00003D0C0000}"/>
    <cellStyle name="Calculation 8 2 3 2 3" xfId="4777" xr:uid="{00000000-0005-0000-0000-00003E0C0000}"/>
    <cellStyle name="Calculation 8 2 3 2 3 2" xfId="8417" xr:uid="{00000000-0005-0000-0000-00003F0C0000}"/>
    <cellStyle name="Calculation 8 2 3 2 3 2 2" xfId="18711" xr:uid="{00000000-0005-0000-0000-0000400C0000}"/>
    <cellStyle name="Calculation 8 2 3 2 3 3" xfId="15268" xr:uid="{00000000-0005-0000-0000-0000410C0000}"/>
    <cellStyle name="Calculation 8 2 3 2 4" xfId="12424" xr:uid="{00000000-0005-0000-0000-0000420C0000}"/>
    <cellStyle name="Calculation 8 2 3 3" xfId="1226" xr:uid="{00000000-0005-0000-0000-0000430C0000}"/>
    <cellStyle name="Calculation 8 2 3 3 2" xfId="4779" xr:uid="{00000000-0005-0000-0000-0000440C0000}"/>
    <cellStyle name="Calculation 8 2 3 3 2 2" xfId="10224" xr:uid="{00000000-0005-0000-0000-0000450C0000}"/>
    <cellStyle name="Calculation 8 2 3 3 2 2 2" xfId="20489" xr:uid="{00000000-0005-0000-0000-0000460C0000}"/>
    <cellStyle name="Calculation 8 2 3 3 2 3" xfId="15270" xr:uid="{00000000-0005-0000-0000-0000470C0000}"/>
    <cellStyle name="Calculation 8 2 3 3 3" xfId="12426" xr:uid="{00000000-0005-0000-0000-0000480C0000}"/>
    <cellStyle name="Calculation 8 2 3 4" xfId="1227" xr:uid="{00000000-0005-0000-0000-0000490C0000}"/>
    <cellStyle name="Calculation 8 2 3 4 2" xfId="6549" xr:uid="{00000000-0005-0000-0000-00004A0C0000}"/>
    <cellStyle name="Calculation 8 2 3 4 2 2" xfId="11729" xr:uid="{00000000-0005-0000-0000-00004B0C0000}"/>
    <cellStyle name="Calculation 8 2 3 4 2 2 2" xfId="21993" xr:uid="{00000000-0005-0000-0000-00004C0C0000}"/>
    <cellStyle name="Calculation 8 2 3 4 2 3" xfId="17038" xr:uid="{00000000-0005-0000-0000-00004D0C0000}"/>
    <cellStyle name="Calculation 8 2 3 4 3" xfId="12427" xr:uid="{00000000-0005-0000-0000-00004E0C0000}"/>
    <cellStyle name="Calculation 8 2 3 5" xfId="4776" xr:uid="{00000000-0005-0000-0000-00004F0C0000}"/>
    <cellStyle name="Calculation 8 2 3 5 2" xfId="10227" xr:uid="{00000000-0005-0000-0000-0000500C0000}"/>
    <cellStyle name="Calculation 8 2 3 5 2 2" xfId="20492" xr:uid="{00000000-0005-0000-0000-0000510C0000}"/>
    <cellStyle name="Calculation 8 2 3 5 3" xfId="15267" xr:uid="{00000000-0005-0000-0000-0000520C0000}"/>
    <cellStyle name="Calculation 8 2 3 6" xfId="12423" xr:uid="{00000000-0005-0000-0000-0000530C0000}"/>
    <cellStyle name="Calculation 8 2 4" xfId="1228" xr:uid="{00000000-0005-0000-0000-0000540C0000}"/>
    <cellStyle name="Calculation 8 2 4 2" xfId="1229" xr:uid="{00000000-0005-0000-0000-0000550C0000}"/>
    <cellStyle name="Calculation 8 2 4 2 2" xfId="4781" xr:uid="{00000000-0005-0000-0000-0000560C0000}"/>
    <cellStyle name="Calculation 8 2 4 2 2 2" xfId="8419" xr:uid="{00000000-0005-0000-0000-0000570C0000}"/>
    <cellStyle name="Calculation 8 2 4 2 2 2 2" xfId="18713" xr:uid="{00000000-0005-0000-0000-0000580C0000}"/>
    <cellStyle name="Calculation 8 2 4 2 2 3" xfId="15272" xr:uid="{00000000-0005-0000-0000-0000590C0000}"/>
    <cellStyle name="Calculation 8 2 4 2 3" xfId="12429" xr:uid="{00000000-0005-0000-0000-00005A0C0000}"/>
    <cellStyle name="Calculation 8 2 4 3" xfId="4780" xr:uid="{00000000-0005-0000-0000-00005B0C0000}"/>
    <cellStyle name="Calculation 8 2 4 3 2" xfId="8418" xr:uid="{00000000-0005-0000-0000-00005C0C0000}"/>
    <cellStyle name="Calculation 8 2 4 3 2 2" xfId="18712" xr:uid="{00000000-0005-0000-0000-00005D0C0000}"/>
    <cellStyle name="Calculation 8 2 4 3 3" xfId="15271" xr:uid="{00000000-0005-0000-0000-00005E0C0000}"/>
    <cellStyle name="Calculation 8 2 4 4" xfId="12428" xr:uid="{00000000-0005-0000-0000-00005F0C0000}"/>
    <cellStyle name="Calculation 8 2 5" xfId="1230" xr:uid="{00000000-0005-0000-0000-0000600C0000}"/>
    <cellStyle name="Calculation 8 2 5 2" xfId="4782" xr:uid="{00000000-0005-0000-0000-0000610C0000}"/>
    <cellStyle name="Calculation 8 2 5 2 2" xfId="8420" xr:uid="{00000000-0005-0000-0000-0000620C0000}"/>
    <cellStyle name="Calculation 8 2 5 2 2 2" xfId="18714" xr:uid="{00000000-0005-0000-0000-0000630C0000}"/>
    <cellStyle name="Calculation 8 2 5 2 3" xfId="15273" xr:uid="{00000000-0005-0000-0000-0000640C0000}"/>
    <cellStyle name="Calculation 8 2 5 3" xfId="12430" xr:uid="{00000000-0005-0000-0000-0000650C0000}"/>
    <cellStyle name="Calculation 8 2 6" xfId="1231" xr:uid="{00000000-0005-0000-0000-0000660C0000}"/>
    <cellStyle name="Calculation 8 2 6 2" xfId="6550" xr:uid="{00000000-0005-0000-0000-0000670C0000}"/>
    <cellStyle name="Calculation 8 2 6 2 2" xfId="10930" xr:uid="{00000000-0005-0000-0000-0000680C0000}"/>
    <cellStyle name="Calculation 8 2 6 2 2 2" xfId="21195" xr:uid="{00000000-0005-0000-0000-0000690C0000}"/>
    <cellStyle name="Calculation 8 2 6 2 3" xfId="17039" xr:uid="{00000000-0005-0000-0000-00006A0C0000}"/>
    <cellStyle name="Calculation 8 2 6 3" xfId="12431" xr:uid="{00000000-0005-0000-0000-00006B0C0000}"/>
    <cellStyle name="Calculation 8 2 7" xfId="4759" xr:uid="{00000000-0005-0000-0000-00006C0C0000}"/>
    <cellStyle name="Calculation 8 2 7 2" xfId="10215" xr:uid="{00000000-0005-0000-0000-00006D0C0000}"/>
    <cellStyle name="Calculation 8 2 7 2 2" xfId="20480" xr:uid="{00000000-0005-0000-0000-00006E0C0000}"/>
    <cellStyle name="Calculation 8 2 7 3" xfId="15250" xr:uid="{00000000-0005-0000-0000-00006F0C0000}"/>
    <cellStyle name="Calculation 8 2 8" xfId="12402" xr:uid="{00000000-0005-0000-0000-0000700C0000}"/>
    <cellStyle name="Calculation 8 3" xfId="1232" xr:uid="{00000000-0005-0000-0000-0000710C0000}"/>
    <cellStyle name="Calculation 8 3 2" xfId="1233" xr:uid="{00000000-0005-0000-0000-0000720C0000}"/>
    <cellStyle name="Calculation 8 3 2 2" xfId="1234" xr:uid="{00000000-0005-0000-0000-0000730C0000}"/>
    <cellStyle name="Calculation 8 3 2 2 2" xfId="4785" xr:uid="{00000000-0005-0000-0000-0000740C0000}"/>
    <cellStyle name="Calculation 8 3 2 2 2 2" xfId="10230" xr:uid="{00000000-0005-0000-0000-0000750C0000}"/>
    <cellStyle name="Calculation 8 3 2 2 2 2 2" xfId="20495" xr:uid="{00000000-0005-0000-0000-0000760C0000}"/>
    <cellStyle name="Calculation 8 3 2 2 2 3" xfId="15276" xr:uid="{00000000-0005-0000-0000-0000770C0000}"/>
    <cellStyle name="Calculation 8 3 2 2 3" xfId="12434" xr:uid="{00000000-0005-0000-0000-0000780C0000}"/>
    <cellStyle name="Calculation 8 3 2 3" xfId="4784" xr:uid="{00000000-0005-0000-0000-0000790C0000}"/>
    <cellStyle name="Calculation 8 3 2 3 2" xfId="11313" xr:uid="{00000000-0005-0000-0000-00007A0C0000}"/>
    <cellStyle name="Calculation 8 3 2 3 2 2" xfId="21578" xr:uid="{00000000-0005-0000-0000-00007B0C0000}"/>
    <cellStyle name="Calculation 8 3 2 3 3" xfId="15275" xr:uid="{00000000-0005-0000-0000-00007C0C0000}"/>
    <cellStyle name="Calculation 8 3 2 4" xfId="12433" xr:uid="{00000000-0005-0000-0000-00007D0C0000}"/>
    <cellStyle name="Calculation 8 3 3" xfId="1235" xr:uid="{00000000-0005-0000-0000-00007E0C0000}"/>
    <cellStyle name="Calculation 8 3 3 2" xfId="4786" xr:uid="{00000000-0005-0000-0000-00007F0C0000}"/>
    <cellStyle name="Calculation 8 3 3 2 2" xfId="10229" xr:uid="{00000000-0005-0000-0000-0000800C0000}"/>
    <cellStyle name="Calculation 8 3 3 2 2 2" xfId="20494" xr:uid="{00000000-0005-0000-0000-0000810C0000}"/>
    <cellStyle name="Calculation 8 3 3 2 3" xfId="15277" xr:uid="{00000000-0005-0000-0000-0000820C0000}"/>
    <cellStyle name="Calculation 8 3 3 3" xfId="12435" xr:uid="{00000000-0005-0000-0000-0000830C0000}"/>
    <cellStyle name="Calculation 8 3 4" xfId="1236" xr:uid="{00000000-0005-0000-0000-0000840C0000}"/>
    <cellStyle name="Calculation 8 3 4 2" xfId="6551" xr:uid="{00000000-0005-0000-0000-0000850C0000}"/>
    <cellStyle name="Calculation 8 3 4 2 2" xfId="9612" xr:uid="{00000000-0005-0000-0000-0000860C0000}"/>
    <cellStyle name="Calculation 8 3 4 2 2 2" xfId="19878" xr:uid="{00000000-0005-0000-0000-0000870C0000}"/>
    <cellStyle name="Calculation 8 3 4 2 3" xfId="17040" xr:uid="{00000000-0005-0000-0000-0000880C0000}"/>
    <cellStyle name="Calculation 8 3 4 3" xfId="12436" xr:uid="{00000000-0005-0000-0000-0000890C0000}"/>
    <cellStyle name="Calculation 8 3 5" xfId="4783" xr:uid="{00000000-0005-0000-0000-00008A0C0000}"/>
    <cellStyle name="Calculation 8 3 5 2" xfId="8421" xr:uid="{00000000-0005-0000-0000-00008B0C0000}"/>
    <cellStyle name="Calculation 8 3 5 2 2" xfId="18715" xr:uid="{00000000-0005-0000-0000-00008C0C0000}"/>
    <cellStyle name="Calculation 8 3 5 3" xfId="15274" xr:uid="{00000000-0005-0000-0000-00008D0C0000}"/>
    <cellStyle name="Calculation 8 3 6" xfId="12432" xr:uid="{00000000-0005-0000-0000-00008E0C0000}"/>
    <cellStyle name="Calculation 8 4" xfId="1237" xr:uid="{00000000-0005-0000-0000-00008F0C0000}"/>
    <cellStyle name="Calculation 8 4 2" xfId="1238" xr:uid="{00000000-0005-0000-0000-0000900C0000}"/>
    <cellStyle name="Calculation 8 4 2 2" xfId="4788" xr:uid="{00000000-0005-0000-0000-0000910C0000}"/>
    <cellStyle name="Calculation 8 4 2 2 2" xfId="8423" xr:uid="{00000000-0005-0000-0000-0000920C0000}"/>
    <cellStyle name="Calculation 8 4 2 2 2 2" xfId="18717" xr:uid="{00000000-0005-0000-0000-0000930C0000}"/>
    <cellStyle name="Calculation 8 4 2 2 3" xfId="15279" xr:uid="{00000000-0005-0000-0000-0000940C0000}"/>
    <cellStyle name="Calculation 8 4 2 3" xfId="12438" xr:uid="{00000000-0005-0000-0000-0000950C0000}"/>
    <cellStyle name="Calculation 8 4 3" xfId="4787" xr:uid="{00000000-0005-0000-0000-0000960C0000}"/>
    <cellStyle name="Calculation 8 4 3 2" xfId="8422" xr:uid="{00000000-0005-0000-0000-0000970C0000}"/>
    <cellStyle name="Calculation 8 4 3 2 2" xfId="18716" xr:uid="{00000000-0005-0000-0000-0000980C0000}"/>
    <cellStyle name="Calculation 8 4 3 3" xfId="15278" xr:uid="{00000000-0005-0000-0000-0000990C0000}"/>
    <cellStyle name="Calculation 8 4 4" xfId="12437" xr:uid="{00000000-0005-0000-0000-00009A0C0000}"/>
    <cellStyle name="Calculation 8 5" xfId="1239" xr:uid="{00000000-0005-0000-0000-00009B0C0000}"/>
    <cellStyle name="Calculation 8 5 2" xfId="4789" xr:uid="{00000000-0005-0000-0000-00009C0C0000}"/>
    <cellStyle name="Calculation 8 5 2 2" xfId="11314" xr:uid="{00000000-0005-0000-0000-00009D0C0000}"/>
    <cellStyle name="Calculation 8 5 2 2 2" xfId="21579" xr:uid="{00000000-0005-0000-0000-00009E0C0000}"/>
    <cellStyle name="Calculation 8 5 2 3" xfId="15280" xr:uid="{00000000-0005-0000-0000-00009F0C0000}"/>
    <cellStyle name="Calculation 8 5 3" xfId="12439" xr:uid="{00000000-0005-0000-0000-0000A00C0000}"/>
    <cellStyle name="Calculation 8 6" xfId="1240" xr:uid="{00000000-0005-0000-0000-0000A10C0000}"/>
    <cellStyle name="Calculation 8 6 2" xfId="6552" xr:uid="{00000000-0005-0000-0000-0000A20C0000}"/>
    <cellStyle name="Calculation 8 6 2 2" xfId="9613" xr:uid="{00000000-0005-0000-0000-0000A30C0000}"/>
    <cellStyle name="Calculation 8 6 2 2 2" xfId="19879" xr:uid="{00000000-0005-0000-0000-0000A40C0000}"/>
    <cellStyle name="Calculation 8 6 2 3" xfId="17041" xr:uid="{00000000-0005-0000-0000-0000A50C0000}"/>
    <cellStyle name="Calculation 8 6 3" xfId="12440" xr:uid="{00000000-0005-0000-0000-0000A60C0000}"/>
    <cellStyle name="Calculation 8 7" xfId="4758" xr:uid="{00000000-0005-0000-0000-0000A70C0000}"/>
    <cellStyle name="Calculation 8 7 2" xfId="11300" xr:uid="{00000000-0005-0000-0000-0000A80C0000}"/>
    <cellStyle name="Calculation 8 7 2 2" xfId="21565" xr:uid="{00000000-0005-0000-0000-0000A90C0000}"/>
    <cellStyle name="Calculation 8 7 3" xfId="15249" xr:uid="{00000000-0005-0000-0000-0000AA0C0000}"/>
    <cellStyle name="Calculation 8 8" xfId="12401" xr:uid="{00000000-0005-0000-0000-0000AB0C0000}"/>
    <cellStyle name="Calculation 9" xfId="1241" xr:uid="{00000000-0005-0000-0000-0000AC0C0000}"/>
    <cellStyle name="Calculation 9 2" xfId="1242" xr:uid="{00000000-0005-0000-0000-0000AD0C0000}"/>
    <cellStyle name="Calculation 9 2 2" xfId="1243" xr:uid="{00000000-0005-0000-0000-0000AE0C0000}"/>
    <cellStyle name="Calculation 9 2 2 2" xfId="1244" xr:uid="{00000000-0005-0000-0000-0000AF0C0000}"/>
    <cellStyle name="Calculation 9 2 2 2 2" xfId="4793" xr:uid="{00000000-0005-0000-0000-0000B00C0000}"/>
    <cellStyle name="Calculation 9 2 2 2 2 2" xfId="8494" xr:uid="{00000000-0005-0000-0000-0000B10C0000}"/>
    <cellStyle name="Calculation 9 2 2 2 2 2 2" xfId="18788" xr:uid="{00000000-0005-0000-0000-0000B20C0000}"/>
    <cellStyle name="Calculation 9 2 2 2 2 3" xfId="15284" xr:uid="{00000000-0005-0000-0000-0000B30C0000}"/>
    <cellStyle name="Calculation 9 2 2 2 3" xfId="12444" xr:uid="{00000000-0005-0000-0000-0000B40C0000}"/>
    <cellStyle name="Calculation 9 2 2 3" xfId="4792" xr:uid="{00000000-0005-0000-0000-0000B50C0000}"/>
    <cellStyle name="Calculation 9 2 2 3 2" xfId="8493" xr:uid="{00000000-0005-0000-0000-0000B60C0000}"/>
    <cellStyle name="Calculation 9 2 2 3 2 2" xfId="18787" xr:uid="{00000000-0005-0000-0000-0000B70C0000}"/>
    <cellStyle name="Calculation 9 2 2 3 3" xfId="15283" xr:uid="{00000000-0005-0000-0000-0000B80C0000}"/>
    <cellStyle name="Calculation 9 2 2 4" xfId="12443" xr:uid="{00000000-0005-0000-0000-0000B90C0000}"/>
    <cellStyle name="Calculation 9 2 3" xfId="1245" xr:uid="{00000000-0005-0000-0000-0000BA0C0000}"/>
    <cellStyle name="Calculation 9 2 3 2" xfId="4794" xr:uid="{00000000-0005-0000-0000-0000BB0C0000}"/>
    <cellStyle name="Calculation 9 2 3 2 2" xfId="8495" xr:uid="{00000000-0005-0000-0000-0000BC0C0000}"/>
    <cellStyle name="Calculation 9 2 3 2 2 2" xfId="18789" xr:uid="{00000000-0005-0000-0000-0000BD0C0000}"/>
    <cellStyle name="Calculation 9 2 3 2 3" xfId="15285" xr:uid="{00000000-0005-0000-0000-0000BE0C0000}"/>
    <cellStyle name="Calculation 9 2 3 3" xfId="12445" xr:uid="{00000000-0005-0000-0000-0000BF0C0000}"/>
    <cellStyle name="Calculation 9 2 4" xfId="1246" xr:uid="{00000000-0005-0000-0000-0000C00C0000}"/>
    <cellStyle name="Calculation 9 2 4 2" xfId="6553" xr:uid="{00000000-0005-0000-0000-0000C10C0000}"/>
    <cellStyle name="Calculation 9 2 4 2 2" xfId="9614" xr:uid="{00000000-0005-0000-0000-0000C20C0000}"/>
    <cellStyle name="Calculation 9 2 4 2 2 2" xfId="19880" xr:uid="{00000000-0005-0000-0000-0000C30C0000}"/>
    <cellStyle name="Calculation 9 2 4 2 3" xfId="17042" xr:uid="{00000000-0005-0000-0000-0000C40C0000}"/>
    <cellStyle name="Calculation 9 2 4 3" xfId="12446" xr:uid="{00000000-0005-0000-0000-0000C50C0000}"/>
    <cellStyle name="Calculation 9 2 5" xfId="4791" xr:uid="{00000000-0005-0000-0000-0000C60C0000}"/>
    <cellStyle name="Calculation 9 2 5 2" xfId="10228" xr:uid="{00000000-0005-0000-0000-0000C70C0000}"/>
    <cellStyle name="Calculation 9 2 5 2 2" xfId="20493" xr:uid="{00000000-0005-0000-0000-0000C80C0000}"/>
    <cellStyle name="Calculation 9 2 5 3" xfId="15282" xr:uid="{00000000-0005-0000-0000-0000C90C0000}"/>
    <cellStyle name="Calculation 9 2 6" xfId="12442" xr:uid="{00000000-0005-0000-0000-0000CA0C0000}"/>
    <cellStyle name="Calculation 9 3" xfId="1247" xr:uid="{00000000-0005-0000-0000-0000CB0C0000}"/>
    <cellStyle name="Calculation 9 3 2" xfId="1248" xr:uid="{00000000-0005-0000-0000-0000CC0C0000}"/>
    <cellStyle name="Calculation 9 3 2 2" xfId="4796" xr:uid="{00000000-0005-0000-0000-0000CD0C0000}"/>
    <cellStyle name="Calculation 9 3 2 2 2" xfId="11348" xr:uid="{00000000-0005-0000-0000-0000CE0C0000}"/>
    <cellStyle name="Calculation 9 3 2 2 2 2" xfId="21613" xr:uid="{00000000-0005-0000-0000-0000CF0C0000}"/>
    <cellStyle name="Calculation 9 3 2 2 3" xfId="15287" xr:uid="{00000000-0005-0000-0000-0000D00C0000}"/>
    <cellStyle name="Calculation 9 3 2 3" xfId="12448" xr:uid="{00000000-0005-0000-0000-0000D10C0000}"/>
    <cellStyle name="Calculation 9 3 3" xfId="4795" xr:uid="{00000000-0005-0000-0000-0000D20C0000}"/>
    <cellStyle name="Calculation 9 3 3 2" xfId="8496" xr:uid="{00000000-0005-0000-0000-0000D30C0000}"/>
    <cellStyle name="Calculation 9 3 3 2 2" xfId="18790" xr:uid="{00000000-0005-0000-0000-0000D40C0000}"/>
    <cellStyle name="Calculation 9 3 3 3" xfId="15286" xr:uid="{00000000-0005-0000-0000-0000D50C0000}"/>
    <cellStyle name="Calculation 9 3 4" xfId="12447" xr:uid="{00000000-0005-0000-0000-0000D60C0000}"/>
    <cellStyle name="Calculation 9 4" xfId="1249" xr:uid="{00000000-0005-0000-0000-0000D70C0000}"/>
    <cellStyle name="Calculation 9 4 2" xfId="4797" xr:uid="{00000000-0005-0000-0000-0000D80C0000}"/>
    <cellStyle name="Calculation 9 4 2 2" xfId="10270" xr:uid="{00000000-0005-0000-0000-0000D90C0000}"/>
    <cellStyle name="Calculation 9 4 2 2 2" xfId="20535" xr:uid="{00000000-0005-0000-0000-0000DA0C0000}"/>
    <cellStyle name="Calculation 9 4 2 3" xfId="15288" xr:uid="{00000000-0005-0000-0000-0000DB0C0000}"/>
    <cellStyle name="Calculation 9 4 3" xfId="12449" xr:uid="{00000000-0005-0000-0000-0000DC0C0000}"/>
    <cellStyle name="Calculation 9 5" xfId="1250" xr:uid="{00000000-0005-0000-0000-0000DD0C0000}"/>
    <cellStyle name="Calculation 9 5 2" xfId="6554" xr:uid="{00000000-0005-0000-0000-0000DE0C0000}"/>
    <cellStyle name="Calculation 9 5 2 2" xfId="10940" xr:uid="{00000000-0005-0000-0000-0000DF0C0000}"/>
    <cellStyle name="Calculation 9 5 2 2 2" xfId="21205" xr:uid="{00000000-0005-0000-0000-0000E00C0000}"/>
    <cellStyle name="Calculation 9 5 2 3" xfId="17043" xr:uid="{00000000-0005-0000-0000-0000E10C0000}"/>
    <cellStyle name="Calculation 9 5 3" xfId="12450" xr:uid="{00000000-0005-0000-0000-0000E20C0000}"/>
    <cellStyle name="Calculation 9 6" xfId="4790" xr:uid="{00000000-0005-0000-0000-0000E30C0000}"/>
    <cellStyle name="Calculation 9 6 2" xfId="10231" xr:uid="{00000000-0005-0000-0000-0000E40C0000}"/>
    <cellStyle name="Calculation 9 6 2 2" xfId="20496" xr:uid="{00000000-0005-0000-0000-0000E50C0000}"/>
    <cellStyle name="Calculation 9 6 3" xfId="15281" xr:uid="{00000000-0005-0000-0000-0000E60C0000}"/>
    <cellStyle name="Calculation 9 7" xfId="12441" xr:uid="{00000000-0005-0000-0000-0000E70C0000}"/>
    <cellStyle name="Cálculo" xfId="1251" xr:uid="{00000000-0005-0000-0000-0000E80C0000}"/>
    <cellStyle name="Cálculo 10" xfId="4798" xr:uid="{00000000-0005-0000-0000-0000E90C0000}"/>
    <cellStyle name="Cálculo 10 2" xfId="10269" xr:uid="{00000000-0005-0000-0000-0000EA0C0000}"/>
    <cellStyle name="Cálculo 10 2 2" xfId="20534" xr:uid="{00000000-0005-0000-0000-0000EB0C0000}"/>
    <cellStyle name="Cálculo 10 3" xfId="15289" xr:uid="{00000000-0005-0000-0000-0000EC0C0000}"/>
    <cellStyle name="Cálculo 11" xfId="12451" xr:uid="{00000000-0005-0000-0000-0000ED0C0000}"/>
    <cellStyle name="Cálculo 2" xfId="1252" xr:uid="{00000000-0005-0000-0000-0000EE0C0000}"/>
    <cellStyle name="Cálculo 2 2" xfId="1253" xr:uid="{00000000-0005-0000-0000-0000EF0C0000}"/>
    <cellStyle name="Cálculo 2 2 2" xfId="1254" xr:uid="{00000000-0005-0000-0000-0000F00C0000}"/>
    <cellStyle name="Cálculo 2 2 2 2" xfId="1255" xr:uid="{00000000-0005-0000-0000-0000F10C0000}"/>
    <cellStyle name="Cálculo 2 2 2 2 2" xfId="1256" xr:uid="{00000000-0005-0000-0000-0000F20C0000}"/>
    <cellStyle name="Cálculo 2 2 2 2 2 2" xfId="1257" xr:uid="{00000000-0005-0000-0000-0000F30C0000}"/>
    <cellStyle name="Cálculo 2 2 2 2 2 2 2" xfId="4804" xr:uid="{00000000-0005-0000-0000-0000F40C0000}"/>
    <cellStyle name="Cálculo 2 2 2 2 2 2 2 2" xfId="11350" xr:uid="{00000000-0005-0000-0000-0000F50C0000}"/>
    <cellStyle name="Cálculo 2 2 2 2 2 2 2 2 2" xfId="21615" xr:uid="{00000000-0005-0000-0000-0000F60C0000}"/>
    <cellStyle name="Cálculo 2 2 2 2 2 2 2 3" xfId="15295" xr:uid="{00000000-0005-0000-0000-0000F70C0000}"/>
    <cellStyle name="Cálculo 2 2 2 2 2 2 3" xfId="12457" xr:uid="{00000000-0005-0000-0000-0000F80C0000}"/>
    <cellStyle name="Cálculo 2 2 2 2 2 3" xfId="4803" xr:uid="{00000000-0005-0000-0000-0000F90C0000}"/>
    <cellStyle name="Cálculo 2 2 2 2 2 3 2" xfId="8499" xr:uid="{00000000-0005-0000-0000-0000FA0C0000}"/>
    <cellStyle name="Cálculo 2 2 2 2 2 3 2 2" xfId="18793" xr:uid="{00000000-0005-0000-0000-0000FB0C0000}"/>
    <cellStyle name="Cálculo 2 2 2 2 2 3 3" xfId="15294" xr:uid="{00000000-0005-0000-0000-0000FC0C0000}"/>
    <cellStyle name="Cálculo 2 2 2 2 2 4" xfId="12456" xr:uid="{00000000-0005-0000-0000-0000FD0C0000}"/>
    <cellStyle name="Cálculo 2 2 2 2 3" xfId="1258" xr:uid="{00000000-0005-0000-0000-0000FE0C0000}"/>
    <cellStyle name="Cálculo 2 2 2 2 3 2" xfId="4805" xr:uid="{00000000-0005-0000-0000-0000FF0C0000}"/>
    <cellStyle name="Cálculo 2 2 2 2 3 2 2" xfId="10268" xr:uid="{00000000-0005-0000-0000-0000000D0000}"/>
    <cellStyle name="Cálculo 2 2 2 2 3 2 2 2" xfId="20533" xr:uid="{00000000-0005-0000-0000-0000010D0000}"/>
    <cellStyle name="Cálculo 2 2 2 2 3 2 3" xfId="15296" xr:uid="{00000000-0005-0000-0000-0000020D0000}"/>
    <cellStyle name="Cálculo 2 2 2 2 3 3" xfId="12458" xr:uid="{00000000-0005-0000-0000-0000030D0000}"/>
    <cellStyle name="Cálculo 2 2 2 2 4" xfId="1259" xr:uid="{00000000-0005-0000-0000-0000040D0000}"/>
    <cellStyle name="Cálculo 2 2 2 2 4 2" xfId="6555" xr:uid="{00000000-0005-0000-0000-0000050D0000}"/>
    <cellStyle name="Cálculo 2 2 2 2 4 2 2" xfId="10939" xr:uid="{00000000-0005-0000-0000-0000060D0000}"/>
    <cellStyle name="Cálculo 2 2 2 2 4 2 2 2" xfId="21204" xr:uid="{00000000-0005-0000-0000-0000070D0000}"/>
    <cellStyle name="Cálculo 2 2 2 2 4 2 3" xfId="17044" xr:uid="{00000000-0005-0000-0000-0000080D0000}"/>
    <cellStyle name="Cálculo 2 2 2 2 4 3" xfId="12459" xr:uid="{00000000-0005-0000-0000-0000090D0000}"/>
    <cellStyle name="Cálculo 2 2 2 2 5" xfId="4802" xr:uid="{00000000-0005-0000-0000-00000A0D0000}"/>
    <cellStyle name="Cálculo 2 2 2 2 5 2" xfId="10271" xr:uid="{00000000-0005-0000-0000-00000B0D0000}"/>
    <cellStyle name="Cálculo 2 2 2 2 5 2 2" xfId="20536" xr:uid="{00000000-0005-0000-0000-00000C0D0000}"/>
    <cellStyle name="Cálculo 2 2 2 2 5 3" xfId="15293" xr:uid="{00000000-0005-0000-0000-00000D0D0000}"/>
    <cellStyle name="Cálculo 2 2 2 2 6" xfId="12455" xr:uid="{00000000-0005-0000-0000-00000E0D0000}"/>
    <cellStyle name="Cálculo 2 2 2 3" xfId="1260" xr:uid="{00000000-0005-0000-0000-00000F0D0000}"/>
    <cellStyle name="Cálculo 2 2 2 3 2" xfId="1261" xr:uid="{00000000-0005-0000-0000-0000100D0000}"/>
    <cellStyle name="Cálculo 2 2 2 3 2 2" xfId="4807" xr:uid="{00000000-0005-0000-0000-0000110D0000}"/>
    <cellStyle name="Cálculo 2 2 2 3 2 2 2" xfId="8501" xr:uid="{00000000-0005-0000-0000-0000120D0000}"/>
    <cellStyle name="Cálculo 2 2 2 3 2 2 2 2" xfId="18795" xr:uid="{00000000-0005-0000-0000-0000130D0000}"/>
    <cellStyle name="Cálculo 2 2 2 3 2 2 3" xfId="15298" xr:uid="{00000000-0005-0000-0000-0000140D0000}"/>
    <cellStyle name="Cálculo 2 2 2 3 2 3" xfId="12461" xr:uid="{00000000-0005-0000-0000-0000150D0000}"/>
    <cellStyle name="Cálculo 2 2 2 3 3" xfId="4806" xr:uid="{00000000-0005-0000-0000-0000160D0000}"/>
    <cellStyle name="Cálculo 2 2 2 3 3 2" xfId="8500" xr:uid="{00000000-0005-0000-0000-0000170D0000}"/>
    <cellStyle name="Cálculo 2 2 2 3 3 2 2" xfId="18794" xr:uid="{00000000-0005-0000-0000-0000180D0000}"/>
    <cellStyle name="Cálculo 2 2 2 3 3 3" xfId="15297" xr:uid="{00000000-0005-0000-0000-0000190D0000}"/>
    <cellStyle name="Cálculo 2 2 2 3 4" xfId="12460" xr:uid="{00000000-0005-0000-0000-00001A0D0000}"/>
    <cellStyle name="Cálculo 2 2 2 4" xfId="1262" xr:uid="{00000000-0005-0000-0000-00001B0D0000}"/>
    <cellStyle name="Cálculo 2 2 2 4 2" xfId="4808" xr:uid="{00000000-0005-0000-0000-00001C0D0000}"/>
    <cellStyle name="Cálculo 2 2 2 4 2 2" xfId="8502" xr:uid="{00000000-0005-0000-0000-00001D0D0000}"/>
    <cellStyle name="Cálculo 2 2 2 4 2 2 2" xfId="18796" xr:uid="{00000000-0005-0000-0000-00001E0D0000}"/>
    <cellStyle name="Cálculo 2 2 2 4 2 3" xfId="15299" xr:uid="{00000000-0005-0000-0000-00001F0D0000}"/>
    <cellStyle name="Cálculo 2 2 2 4 3" xfId="12462" xr:uid="{00000000-0005-0000-0000-0000200D0000}"/>
    <cellStyle name="Cálculo 2 2 2 5" xfId="1263" xr:uid="{00000000-0005-0000-0000-0000210D0000}"/>
    <cellStyle name="Cálculo 2 2 2 5 2" xfId="6556" xr:uid="{00000000-0005-0000-0000-0000220D0000}"/>
    <cellStyle name="Cálculo 2 2 2 5 2 2" xfId="9615" xr:uid="{00000000-0005-0000-0000-0000230D0000}"/>
    <cellStyle name="Cálculo 2 2 2 5 2 2 2" xfId="19881" xr:uid="{00000000-0005-0000-0000-0000240D0000}"/>
    <cellStyle name="Cálculo 2 2 2 5 2 3" xfId="17045" xr:uid="{00000000-0005-0000-0000-0000250D0000}"/>
    <cellStyle name="Cálculo 2 2 2 5 3" xfId="12463" xr:uid="{00000000-0005-0000-0000-0000260D0000}"/>
    <cellStyle name="Cálculo 2 2 2 6" xfId="4801" xr:uid="{00000000-0005-0000-0000-0000270D0000}"/>
    <cellStyle name="Cálculo 2 2 2 6 2" xfId="11349" xr:uid="{00000000-0005-0000-0000-0000280D0000}"/>
    <cellStyle name="Cálculo 2 2 2 6 2 2" xfId="21614" xr:uid="{00000000-0005-0000-0000-0000290D0000}"/>
    <cellStyle name="Cálculo 2 2 2 6 3" xfId="15292" xr:uid="{00000000-0005-0000-0000-00002A0D0000}"/>
    <cellStyle name="Cálculo 2 2 2 7" xfId="12454" xr:uid="{00000000-0005-0000-0000-00002B0D0000}"/>
    <cellStyle name="Cálculo 2 2 3" xfId="1264" xr:uid="{00000000-0005-0000-0000-00002C0D0000}"/>
    <cellStyle name="Cálculo 2 2 3 2" xfId="1265" xr:uid="{00000000-0005-0000-0000-00002D0D0000}"/>
    <cellStyle name="Cálculo 2 2 3 2 2" xfId="1266" xr:uid="{00000000-0005-0000-0000-00002E0D0000}"/>
    <cellStyle name="Cálculo 2 2 3 2 2 2" xfId="4811" xr:uid="{00000000-0005-0000-0000-00002F0D0000}"/>
    <cellStyle name="Cálculo 2 2 3 2 2 2 2" xfId="10037" xr:uid="{00000000-0005-0000-0000-0000300D0000}"/>
    <cellStyle name="Cálculo 2 2 3 2 2 2 2 2" xfId="20303" xr:uid="{00000000-0005-0000-0000-0000310D0000}"/>
    <cellStyle name="Cálculo 2 2 3 2 2 2 3" xfId="15302" xr:uid="{00000000-0005-0000-0000-0000320D0000}"/>
    <cellStyle name="Cálculo 2 2 3 2 2 3" xfId="12466" xr:uid="{00000000-0005-0000-0000-0000330D0000}"/>
    <cellStyle name="Cálculo 2 2 3 2 3" xfId="4810" xr:uid="{00000000-0005-0000-0000-0000340D0000}"/>
    <cellStyle name="Cálculo 2 2 3 2 3 2" xfId="11351" xr:uid="{00000000-0005-0000-0000-0000350D0000}"/>
    <cellStyle name="Cálculo 2 2 3 2 3 2 2" xfId="21616" xr:uid="{00000000-0005-0000-0000-0000360D0000}"/>
    <cellStyle name="Cálculo 2 2 3 2 3 3" xfId="15301" xr:uid="{00000000-0005-0000-0000-0000370D0000}"/>
    <cellStyle name="Cálculo 2 2 3 2 4" xfId="12465" xr:uid="{00000000-0005-0000-0000-0000380D0000}"/>
    <cellStyle name="Cálculo 2 2 3 3" xfId="1267" xr:uid="{00000000-0005-0000-0000-0000390D0000}"/>
    <cellStyle name="Cálculo 2 2 3 3 2" xfId="4812" xr:uid="{00000000-0005-0000-0000-00003A0D0000}"/>
    <cellStyle name="Cálculo 2 2 3 3 2 2" xfId="10274" xr:uid="{00000000-0005-0000-0000-00003B0D0000}"/>
    <cellStyle name="Cálculo 2 2 3 3 2 2 2" xfId="20539" xr:uid="{00000000-0005-0000-0000-00003C0D0000}"/>
    <cellStyle name="Cálculo 2 2 3 3 2 3" xfId="15303" xr:uid="{00000000-0005-0000-0000-00003D0D0000}"/>
    <cellStyle name="Cálculo 2 2 3 3 3" xfId="12467" xr:uid="{00000000-0005-0000-0000-00003E0D0000}"/>
    <cellStyle name="Cálculo 2 2 3 4" xfId="1268" xr:uid="{00000000-0005-0000-0000-00003F0D0000}"/>
    <cellStyle name="Cálculo 2 2 3 4 2" xfId="6557" xr:uid="{00000000-0005-0000-0000-0000400D0000}"/>
    <cellStyle name="Cálculo 2 2 3 4 2 2" xfId="10941" xr:uid="{00000000-0005-0000-0000-0000410D0000}"/>
    <cellStyle name="Cálculo 2 2 3 4 2 2 2" xfId="21206" xr:uid="{00000000-0005-0000-0000-0000420D0000}"/>
    <cellStyle name="Cálculo 2 2 3 4 2 3" xfId="17046" xr:uid="{00000000-0005-0000-0000-0000430D0000}"/>
    <cellStyle name="Cálculo 2 2 3 4 3" xfId="12468" xr:uid="{00000000-0005-0000-0000-0000440D0000}"/>
    <cellStyle name="Cálculo 2 2 3 5" xfId="4809" xr:uid="{00000000-0005-0000-0000-0000450D0000}"/>
    <cellStyle name="Cálculo 2 2 3 5 2" xfId="8503" xr:uid="{00000000-0005-0000-0000-0000460D0000}"/>
    <cellStyle name="Cálculo 2 2 3 5 2 2" xfId="18797" xr:uid="{00000000-0005-0000-0000-0000470D0000}"/>
    <cellStyle name="Cálculo 2 2 3 5 3" xfId="15300" xr:uid="{00000000-0005-0000-0000-0000480D0000}"/>
    <cellStyle name="Cálculo 2 2 3 6" xfId="12464" xr:uid="{00000000-0005-0000-0000-0000490D0000}"/>
    <cellStyle name="Cálculo 2 2 4" xfId="1269" xr:uid="{00000000-0005-0000-0000-00004A0D0000}"/>
    <cellStyle name="Cálculo 2 2 4 2" xfId="1270" xr:uid="{00000000-0005-0000-0000-00004B0D0000}"/>
    <cellStyle name="Cálculo 2 2 4 2 2" xfId="4814" xr:uid="{00000000-0005-0000-0000-00004C0D0000}"/>
    <cellStyle name="Cálculo 2 2 4 2 2 2" xfId="8504" xr:uid="{00000000-0005-0000-0000-00004D0D0000}"/>
    <cellStyle name="Cálculo 2 2 4 2 2 2 2" xfId="18798" xr:uid="{00000000-0005-0000-0000-00004E0D0000}"/>
    <cellStyle name="Cálculo 2 2 4 2 2 3" xfId="15305" xr:uid="{00000000-0005-0000-0000-00004F0D0000}"/>
    <cellStyle name="Cálculo 2 2 4 2 3" xfId="12470" xr:uid="{00000000-0005-0000-0000-0000500D0000}"/>
    <cellStyle name="Cálculo 2 2 4 3" xfId="4813" xr:uid="{00000000-0005-0000-0000-0000510D0000}"/>
    <cellStyle name="Cálculo 2 2 4 3 2" xfId="10273" xr:uid="{00000000-0005-0000-0000-0000520D0000}"/>
    <cellStyle name="Cálculo 2 2 4 3 2 2" xfId="20538" xr:uid="{00000000-0005-0000-0000-0000530D0000}"/>
    <cellStyle name="Cálculo 2 2 4 3 3" xfId="15304" xr:uid="{00000000-0005-0000-0000-0000540D0000}"/>
    <cellStyle name="Cálculo 2 2 4 4" xfId="12469" xr:uid="{00000000-0005-0000-0000-0000550D0000}"/>
    <cellStyle name="Cálculo 2 2 5" xfId="1271" xr:uid="{00000000-0005-0000-0000-0000560D0000}"/>
    <cellStyle name="Cálculo 2 2 5 2" xfId="4815" xr:uid="{00000000-0005-0000-0000-0000570D0000}"/>
    <cellStyle name="Cálculo 2 2 5 2 2" xfId="8505" xr:uid="{00000000-0005-0000-0000-0000580D0000}"/>
    <cellStyle name="Cálculo 2 2 5 2 2 2" xfId="18799" xr:uid="{00000000-0005-0000-0000-0000590D0000}"/>
    <cellStyle name="Cálculo 2 2 5 2 3" xfId="15306" xr:uid="{00000000-0005-0000-0000-00005A0D0000}"/>
    <cellStyle name="Cálculo 2 2 5 3" xfId="12471" xr:uid="{00000000-0005-0000-0000-00005B0D0000}"/>
    <cellStyle name="Cálculo 2 2 6" xfId="1272" xr:uid="{00000000-0005-0000-0000-00005C0D0000}"/>
    <cellStyle name="Cálculo 2 2 6 2" xfId="6558" xr:uid="{00000000-0005-0000-0000-00005D0D0000}"/>
    <cellStyle name="Cálculo 2 2 6 2 2" xfId="9616" xr:uid="{00000000-0005-0000-0000-00005E0D0000}"/>
    <cellStyle name="Cálculo 2 2 6 2 2 2" xfId="19882" xr:uid="{00000000-0005-0000-0000-00005F0D0000}"/>
    <cellStyle name="Cálculo 2 2 6 2 3" xfId="17047" xr:uid="{00000000-0005-0000-0000-0000600D0000}"/>
    <cellStyle name="Cálculo 2 2 6 3" xfId="12472" xr:uid="{00000000-0005-0000-0000-0000610D0000}"/>
    <cellStyle name="Cálculo 2 2 7" xfId="4800" xr:uid="{00000000-0005-0000-0000-0000620D0000}"/>
    <cellStyle name="Cálculo 2 2 7 2" xfId="8498" xr:uid="{00000000-0005-0000-0000-0000630D0000}"/>
    <cellStyle name="Cálculo 2 2 7 2 2" xfId="18792" xr:uid="{00000000-0005-0000-0000-0000640D0000}"/>
    <cellStyle name="Cálculo 2 2 7 3" xfId="15291" xr:uid="{00000000-0005-0000-0000-0000650D0000}"/>
    <cellStyle name="Cálculo 2 2 8" xfId="12453" xr:uid="{00000000-0005-0000-0000-0000660D0000}"/>
    <cellStyle name="Cálculo 2 3" xfId="1273" xr:uid="{00000000-0005-0000-0000-0000670D0000}"/>
    <cellStyle name="Cálculo 2 3 2" xfId="1274" xr:uid="{00000000-0005-0000-0000-0000680D0000}"/>
    <cellStyle name="Cálculo 2 3 2 2" xfId="1275" xr:uid="{00000000-0005-0000-0000-0000690D0000}"/>
    <cellStyle name="Cálculo 2 3 2 2 2" xfId="4818" xr:uid="{00000000-0005-0000-0000-00006A0D0000}"/>
    <cellStyle name="Cálculo 2 3 2 2 2 2" xfId="12001" xr:uid="{00000000-0005-0000-0000-00006B0D0000}"/>
    <cellStyle name="Cálculo 2 3 2 2 2 2 2" xfId="22264" xr:uid="{00000000-0005-0000-0000-00006C0D0000}"/>
    <cellStyle name="Cálculo 2 3 2 2 2 3" xfId="15309" xr:uid="{00000000-0005-0000-0000-00006D0D0000}"/>
    <cellStyle name="Cálculo 2 3 2 2 3" xfId="12475" xr:uid="{00000000-0005-0000-0000-00006E0D0000}"/>
    <cellStyle name="Cálculo 2 3 2 3" xfId="4817" xr:uid="{00000000-0005-0000-0000-00006F0D0000}"/>
    <cellStyle name="Cálculo 2 3 2 3 2" xfId="7442" xr:uid="{00000000-0005-0000-0000-0000700D0000}"/>
    <cellStyle name="Cálculo 2 3 2 3 2 2" xfId="17927" xr:uid="{00000000-0005-0000-0000-0000710D0000}"/>
    <cellStyle name="Cálculo 2 3 2 3 3" xfId="15308" xr:uid="{00000000-0005-0000-0000-0000720D0000}"/>
    <cellStyle name="Cálculo 2 3 2 4" xfId="12474" xr:uid="{00000000-0005-0000-0000-0000730D0000}"/>
    <cellStyle name="Cálculo 2 3 3" xfId="1276" xr:uid="{00000000-0005-0000-0000-0000740D0000}"/>
    <cellStyle name="Cálculo 2 3 3 2" xfId="4819" xr:uid="{00000000-0005-0000-0000-0000750D0000}"/>
    <cellStyle name="Cálculo 2 3 3 2 2" xfId="11352" xr:uid="{00000000-0005-0000-0000-0000760D0000}"/>
    <cellStyle name="Cálculo 2 3 3 2 2 2" xfId="21617" xr:uid="{00000000-0005-0000-0000-0000770D0000}"/>
    <cellStyle name="Cálculo 2 3 3 2 3" xfId="15310" xr:uid="{00000000-0005-0000-0000-0000780D0000}"/>
    <cellStyle name="Cálculo 2 3 3 3" xfId="12476" xr:uid="{00000000-0005-0000-0000-0000790D0000}"/>
    <cellStyle name="Cálculo 2 3 4" xfId="1277" xr:uid="{00000000-0005-0000-0000-00007A0D0000}"/>
    <cellStyle name="Cálculo 2 3 4 2" xfId="6559" xr:uid="{00000000-0005-0000-0000-00007B0D0000}"/>
    <cellStyle name="Cálculo 2 3 4 2 2" xfId="11730" xr:uid="{00000000-0005-0000-0000-00007C0D0000}"/>
    <cellStyle name="Cálculo 2 3 4 2 2 2" xfId="21994" xr:uid="{00000000-0005-0000-0000-00007D0D0000}"/>
    <cellStyle name="Cálculo 2 3 4 2 3" xfId="17048" xr:uid="{00000000-0005-0000-0000-00007E0D0000}"/>
    <cellStyle name="Cálculo 2 3 4 3" xfId="12477" xr:uid="{00000000-0005-0000-0000-00007F0D0000}"/>
    <cellStyle name="Cálculo 2 3 5" xfId="4816" xr:uid="{00000000-0005-0000-0000-0000800D0000}"/>
    <cellStyle name="Cálculo 2 3 5 2" xfId="7445" xr:uid="{00000000-0005-0000-0000-0000810D0000}"/>
    <cellStyle name="Cálculo 2 3 5 2 2" xfId="17930" xr:uid="{00000000-0005-0000-0000-0000820D0000}"/>
    <cellStyle name="Cálculo 2 3 5 3" xfId="15307" xr:uid="{00000000-0005-0000-0000-0000830D0000}"/>
    <cellStyle name="Cálculo 2 3 6" xfId="12473" xr:uid="{00000000-0005-0000-0000-0000840D0000}"/>
    <cellStyle name="Cálculo 2 4" xfId="1278" xr:uid="{00000000-0005-0000-0000-0000850D0000}"/>
    <cellStyle name="Cálculo 2 4 2" xfId="1279" xr:uid="{00000000-0005-0000-0000-0000860D0000}"/>
    <cellStyle name="Cálculo 2 4 2 2" xfId="4821" xr:uid="{00000000-0005-0000-0000-0000870D0000}"/>
    <cellStyle name="Cálculo 2 4 2 2 2" xfId="7444" xr:uid="{00000000-0005-0000-0000-0000880D0000}"/>
    <cellStyle name="Cálculo 2 4 2 2 2 2" xfId="17929" xr:uid="{00000000-0005-0000-0000-0000890D0000}"/>
    <cellStyle name="Cálculo 2 4 2 2 3" xfId="15312" xr:uid="{00000000-0005-0000-0000-00008A0D0000}"/>
    <cellStyle name="Cálculo 2 4 2 3" xfId="12479" xr:uid="{00000000-0005-0000-0000-00008B0D0000}"/>
    <cellStyle name="Cálculo 2 4 3" xfId="4820" xr:uid="{00000000-0005-0000-0000-00008C0D0000}"/>
    <cellStyle name="Cálculo 2 4 3 2" xfId="10275" xr:uid="{00000000-0005-0000-0000-00008D0D0000}"/>
    <cellStyle name="Cálculo 2 4 3 2 2" xfId="20540" xr:uid="{00000000-0005-0000-0000-00008E0D0000}"/>
    <cellStyle name="Cálculo 2 4 3 3" xfId="15311" xr:uid="{00000000-0005-0000-0000-00008F0D0000}"/>
    <cellStyle name="Cálculo 2 4 4" xfId="12478" xr:uid="{00000000-0005-0000-0000-0000900D0000}"/>
    <cellStyle name="Cálculo 2 5" xfId="1280" xr:uid="{00000000-0005-0000-0000-0000910D0000}"/>
    <cellStyle name="Cálculo 2 5 2" xfId="4822" xr:uid="{00000000-0005-0000-0000-0000920D0000}"/>
    <cellStyle name="Cálculo 2 5 2 2" xfId="7443" xr:uid="{00000000-0005-0000-0000-0000930D0000}"/>
    <cellStyle name="Cálculo 2 5 2 2 2" xfId="17928" xr:uid="{00000000-0005-0000-0000-0000940D0000}"/>
    <cellStyle name="Cálculo 2 5 2 3" xfId="15313" xr:uid="{00000000-0005-0000-0000-0000950D0000}"/>
    <cellStyle name="Cálculo 2 5 3" xfId="12480" xr:uid="{00000000-0005-0000-0000-0000960D0000}"/>
    <cellStyle name="Cálculo 2 6" xfId="1281" xr:uid="{00000000-0005-0000-0000-0000970D0000}"/>
    <cellStyle name="Cálculo 2 6 2" xfId="6560" xr:uid="{00000000-0005-0000-0000-0000980D0000}"/>
    <cellStyle name="Cálculo 2 6 2 2" xfId="10938" xr:uid="{00000000-0005-0000-0000-0000990D0000}"/>
    <cellStyle name="Cálculo 2 6 2 2 2" xfId="21203" xr:uid="{00000000-0005-0000-0000-00009A0D0000}"/>
    <cellStyle name="Cálculo 2 6 2 3" xfId="17049" xr:uid="{00000000-0005-0000-0000-00009B0D0000}"/>
    <cellStyle name="Cálculo 2 6 3" xfId="12481" xr:uid="{00000000-0005-0000-0000-00009C0D0000}"/>
    <cellStyle name="Cálculo 2 7" xfId="4799" xr:uid="{00000000-0005-0000-0000-00009D0D0000}"/>
    <cellStyle name="Cálculo 2 7 2" xfId="8497" xr:uid="{00000000-0005-0000-0000-00009E0D0000}"/>
    <cellStyle name="Cálculo 2 7 2 2" xfId="18791" xr:uid="{00000000-0005-0000-0000-00009F0D0000}"/>
    <cellStyle name="Cálculo 2 7 3" xfId="15290" xr:uid="{00000000-0005-0000-0000-0000A00D0000}"/>
    <cellStyle name="Cálculo 2 8" xfId="12452" xr:uid="{00000000-0005-0000-0000-0000A10D0000}"/>
    <cellStyle name="Cálculo 3" xfId="1282" xr:uid="{00000000-0005-0000-0000-0000A20D0000}"/>
    <cellStyle name="Cálculo 3 2" xfId="1283" xr:uid="{00000000-0005-0000-0000-0000A30D0000}"/>
    <cellStyle name="Cálculo 3 2 2" xfId="1284" xr:uid="{00000000-0005-0000-0000-0000A40D0000}"/>
    <cellStyle name="Cálculo 3 2 2 2" xfId="1285" xr:uid="{00000000-0005-0000-0000-0000A50D0000}"/>
    <cellStyle name="Cálculo 3 2 2 2 2" xfId="4826" xr:uid="{00000000-0005-0000-0000-0000A60D0000}"/>
    <cellStyle name="Cálculo 3 2 2 2 2 2" xfId="8539" xr:uid="{00000000-0005-0000-0000-0000A70D0000}"/>
    <cellStyle name="Cálculo 3 2 2 2 2 2 2" xfId="18833" xr:uid="{00000000-0005-0000-0000-0000A80D0000}"/>
    <cellStyle name="Cálculo 3 2 2 2 2 3" xfId="15317" xr:uid="{00000000-0005-0000-0000-0000A90D0000}"/>
    <cellStyle name="Cálculo 3 2 2 2 3" xfId="12485" xr:uid="{00000000-0005-0000-0000-0000AA0D0000}"/>
    <cellStyle name="Cálculo 3 2 2 3" xfId="4825" xr:uid="{00000000-0005-0000-0000-0000AB0D0000}"/>
    <cellStyle name="Cálculo 3 2 2 3 2" xfId="8538" xr:uid="{00000000-0005-0000-0000-0000AC0D0000}"/>
    <cellStyle name="Cálculo 3 2 2 3 2 2" xfId="18832" xr:uid="{00000000-0005-0000-0000-0000AD0D0000}"/>
    <cellStyle name="Cálculo 3 2 2 3 3" xfId="15316" xr:uid="{00000000-0005-0000-0000-0000AE0D0000}"/>
    <cellStyle name="Cálculo 3 2 2 4" xfId="12484" xr:uid="{00000000-0005-0000-0000-0000AF0D0000}"/>
    <cellStyle name="Cálculo 3 2 3" xfId="1286" xr:uid="{00000000-0005-0000-0000-0000B00D0000}"/>
    <cellStyle name="Cálculo 3 2 3 2" xfId="4827" xr:uid="{00000000-0005-0000-0000-0000B10D0000}"/>
    <cellStyle name="Cálculo 3 2 3 2 2" xfId="8540" xr:uid="{00000000-0005-0000-0000-0000B20D0000}"/>
    <cellStyle name="Cálculo 3 2 3 2 2 2" xfId="18834" xr:uid="{00000000-0005-0000-0000-0000B30D0000}"/>
    <cellStyle name="Cálculo 3 2 3 2 3" xfId="15318" xr:uid="{00000000-0005-0000-0000-0000B40D0000}"/>
    <cellStyle name="Cálculo 3 2 3 3" xfId="12486" xr:uid="{00000000-0005-0000-0000-0000B50D0000}"/>
    <cellStyle name="Cálculo 3 2 4" xfId="1287" xr:uid="{00000000-0005-0000-0000-0000B60D0000}"/>
    <cellStyle name="Cálculo 3 2 4 2" xfId="6561" xr:uid="{00000000-0005-0000-0000-0000B70D0000}"/>
    <cellStyle name="Cálculo 3 2 4 2 2" xfId="9617" xr:uid="{00000000-0005-0000-0000-0000B80D0000}"/>
    <cellStyle name="Cálculo 3 2 4 2 2 2" xfId="19883" xr:uid="{00000000-0005-0000-0000-0000B90D0000}"/>
    <cellStyle name="Cálculo 3 2 4 2 3" xfId="17050" xr:uid="{00000000-0005-0000-0000-0000BA0D0000}"/>
    <cellStyle name="Cálculo 3 2 4 3" xfId="12487" xr:uid="{00000000-0005-0000-0000-0000BB0D0000}"/>
    <cellStyle name="Cálculo 3 2 5" xfId="4824" xr:uid="{00000000-0005-0000-0000-0000BC0D0000}"/>
    <cellStyle name="Cálculo 3 2 5 2" xfId="10272" xr:uid="{00000000-0005-0000-0000-0000BD0D0000}"/>
    <cellStyle name="Cálculo 3 2 5 2 2" xfId="20537" xr:uid="{00000000-0005-0000-0000-0000BE0D0000}"/>
    <cellStyle name="Cálculo 3 2 5 3" xfId="15315" xr:uid="{00000000-0005-0000-0000-0000BF0D0000}"/>
    <cellStyle name="Cálculo 3 2 6" xfId="12483" xr:uid="{00000000-0005-0000-0000-0000C00D0000}"/>
    <cellStyle name="Cálculo 3 3" xfId="1288" xr:uid="{00000000-0005-0000-0000-0000C10D0000}"/>
    <cellStyle name="Cálculo 3 3 2" xfId="1289" xr:uid="{00000000-0005-0000-0000-0000C20D0000}"/>
    <cellStyle name="Cálculo 3 3 2 2" xfId="4829" xr:uid="{00000000-0005-0000-0000-0000C30D0000}"/>
    <cellStyle name="Cálculo 3 3 2 2 2" xfId="11999" xr:uid="{00000000-0005-0000-0000-0000C40D0000}"/>
    <cellStyle name="Cálculo 3 3 2 2 2 2" xfId="22262" xr:uid="{00000000-0005-0000-0000-0000C50D0000}"/>
    <cellStyle name="Cálculo 3 3 2 2 3" xfId="15320" xr:uid="{00000000-0005-0000-0000-0000C60D0000}"/>
    <cellStyle name="Cálculo 3 3 2 3" xfId="12489" xr:uid="{00000000-0005-0000-0000-0000C70D0000}"/>
    <cellStyle name="Cálculo 3 3 3" xfId="4828" xr:uid="{00000000-0005-0000-0000-0000C80D0000}"/>
    <cellStyle name="Cálculo 3 3 3 2" xfId="7449" xr:uid="{00000000-0005-0000-0000-0000C90D0000}"/>
    <cellStyle name="Cálculo 3 3 3 2 2" xfId="17934" xr:uid="{00000000-0005-0000-0000-0000CA0D0000}"/>
    <cellStyle name="Cálculo 3 3 3 3" xfId="15319" xr:uid="{00000000-0005-0000-0000-0000CB0D0000}"/>
    <cellStyle name="Cálculo 3 3 4" xfId="12488" xr:uid="{00000000-0005-0000-0000-0000CC0D0000}"/>
    <cellStyle name="Cálculo 3 4" xfId="1290" xr:uid="{00000000-0005-0000-0000-0000CD0D0000}"/>
    <cellStyle name="Cálculo 3 4 2" xfId="4830" xr:uid="{00000000-0005-0000-0000-0000CE0D0000}"/>
    <cellStyle name="Cálculo 3 4 2 2" xfId="8541" xr:uid="{00000000-0005-0000-0000-0000CF0D0000}"/>
    <cellStyle name="Cálculo 3 4 2 2 2" xfId="18835" xr:uid="{00000000-0005-0000-0000-0000D00D0000}"/>
    <cellStyle name="Cálculo 3 4 2 3" xfId="15321" xr:uid="{00000000-0005-0000-0000-0000D10D0000}"/>
    <cellStyle name="Cálculo 3 4 3" xfId="12490" xr:uid="{00000000-0005-0000-0000-0000D20D0000}"/>
    <cellStyle name="Cálculo 3 5" xfId="1291" xr:uid="{00000000-0005-0000-0000-0000D30D0000}"/>
    <cellStyle name="Cálculo 3 5 2" xfId="6562" xr:uid="{00000000-0005-0000-0000-0000D40D0000}"/>
    <cellStyle name="Cálculo 3 5 2 2" xfId="9618" xr:uid="{00000000-0005-0000-0000-0000D50D0000}"/>
    <cellStyle name="Cálculo 3 5 2 2 2" xfId="19884" xr:uid="{00000000-0005-0000-0000-0000D60D0000}"/>
    <cellStyle name="Cálculo 3 5 2 3" xfId="17051" xr:uid="{00000000-0005-0000-0000-0000D70D0000}"/>
    <cellStyle name="Cálculo 3 5 3" xfId="12491" xr:uid="{00000000-0005-0000-0000-0000D80D0000}"/>
    <cellStyle name="Cálculo 3 6" xfId="4823" xr:uid="{00000000-0005-0000-0000-0000D90D0000}"/>
    <cellStyle name="Cálculo 3 6 2" xfId="12000" xr:uid="{00000000-0005-0000-0000-0000DA0D0000}"/>
    <cellStyle name="Cálculo 3 6 2 2" xfId="22263" xr:uid="{00000000-0005-0000-0000-0000DB0D0000}"/>
    <cellStyle name="Cálculo 3 6 3" xfId="15314" xr:uid="{00000000-0005-0000-0000-0000DC0D0000}"/>
    <cellStyle name="Cálculo 3 7" xfId="12482" xr:uid="{00000000-0005-0000-0000-0000DD0D0000}"/>
    <cellStyle name="Cálculo 4" xfId="1292" xr:uid="{00000000-0005-0000-0000-0000DE0D0000}"/>
    <cellStyle name="Cálculo 4 2" xfId="1293" xr:uid="{00000000-0005-0000-0000-0000DF0D0000}"/>
    <cellStyle name="Cálculo 4 2 2" xfId="1294" xr:uid="{00000000-0005-0000-0000-0000E00D0000}"/>
    <cellStyle name="Cálculo 4 2 2 2" xfId="4833" xr:uid="{00000000-0005-0000-0000-0000E10D0000}"/>
    <cellStyle name="Cálculo 4 2 2 2 2" xfId="11369" xr:uid="{00000000-0005-0000-0000-0000E20D0000}"/>
    <cellStyle name="Cálculo 4 2 2 2 2 2" xfId="21634" xr:uid="{00000000-0005-0000-0000-0000E30D0000}"/>
    <cellStyle name="Cálculo 4 2 2 2 3" xfId="15324" xr:uid="{00000000-0005-0000-0000-0000E40D0000}"/>
    <cellStyle name="Cálculo 4 2 2 3" xfId="12494" xr:uid="{00000000-0005-0000-0000-0000E50D0000}"/>
    <cellStyle name="Cálculo 4 2 3" xfId="4832" xr:uid="{00000000-0005-0000-0000-0000E60D0000}"/>
    <cellStyle name="Cálculo 4 2 3 2" xfId="11998" xr:uid="{00000000-0005-0000-0000-0000E70D0000}"/>
    <cellStyle name="Cálculo 4 2 3 2 2" xfId="22261" xr:uid="{00000000-0005-0000-0000-0000E80D0000}"/>
    <cellStyle name="Cálculo 4 2 3 3" xfId="15323" xr:uid="{00000000-0005-0000-0000-0000E90D0000}"/>
    <cellStyle name="Cálculo 4 2 4" xfId="12493" xr:uid="{00000000-0005-0000-0000-0000EA0D0000}"/>
    <cellStyle name="Cálculo 4 3" xfId="1295" xr:uid="{00000000-0005-0000-0000-0000EB0D0000}"/>
    <cellStyle name="Cálculo 4 3 2" xfId="4834" xr:uid="{00000000-0005-0000-0000-0000EC0D0000}"/>
    <cellStyle name="Cálculo 4 3 2 2" xfId="10293" xr:uid="{00000000-0005-0000-0000-0000ED0D0000}"/>
    <cellStyle name="Cálculo 4 3 2 2 2" xfId="20558" xr:uid="{00000000-0005-0000-0000-0000EE0D0000}"/>
    <cellStyle name="Cálculo 4 3 2 3" xfId="15325" xr:uid="{00000000-0005-0000-0000-0000EF0D0000}"/>
    <cellStyle name="Cálculo 4 3 3" xfId="12495" xr:uid="{00000000-0005-0000-0000-0000F00D0000}"/>
    <cellStyle name="Cálculo 4 4" xfId="1296" xr:uid="{00000000-0005-0000-0000-0000F10D0000}"/>
    <cellStyle name="Cálculo 4 4 2" xfId="6563" xr:uid="{00000000-0005-0000-0000-0000F20D0000}"/>
    <cellStyle name="Cálculo 4 4 2 2" xfId="9619" xr:uid="{00000000-0005-0000-0000-0000F30D0000}"/>
    <cellStyle name="Cálculo 4 4 2 2 2" xfId="19885" xr:uid="{00000000-0005-0000-0000-0000F40D0000}"/>
    <cellStyle name="Cálculo 4 4 2 3" xfId="17052" xr:uid="{00000000-0005-0000-0000-0000F50D0000}"/>
    <cellStyle name="Cálculo 4 4 3" xfId="12496" xr:uid="{00000000-0005-0000-0000-0000F60D0000}"/>
    <cellStyle name="Cálculo 4 5" xfId="4831" xr:uid="{00000000-0005-0000-0000-0000F70D0000}"/>
    <cellStyle name="Cálculo 4 5 2" xfId="7446" xr:uid="{00000000-0005-0000-0000-0000F80D0000}"/>
    <cellStyle name="Cálculo 4 5 2 2" xfId="17931" xr:uid="{00000000-0005-0000-0000-0000F90D0000}"/>
    <cellStyle name="Cálculo 4 5 3" xfId="15322" xr:uid="{00000000-0005-0000-0000-0000FA0D0000}"/>
    <cellStyle name="Cálculo 4 6" xfId="12492" xr:uid="{00000000-0005-0000-0000-0000FB0D0000}"/>
    <cellStyle name="Cálculo 5" xfId="1297" xr:uid="{00000000-0005-0000-0000-0000FC0D0000}"/>
    <cellStyle name="Cálculo 5 2" xfId="1298" xr:uid="{00000000-0005-0000-0000-0000FD0D0000}"/>
    <cellStyle name="Cálculo 5 2 2" xfId="1299" xr:uid="{00000000-0005-0000-0000-0000FE0D0000}"/>
    <cellStyle name="Cálculo 5 2 2 2" xfId="4837" xr:uid="{00000000-0005-0000-0000-0000FF0D0000}"/>
    <cellStyle name="Cálculo 5 2 2 2 2" xfId="11997" xr:uid="{00000000-0005-0000-0000-0000000E0000}"/>
    <cellStyle name="Cálculo 5 2 2 2 2 2" xfId="22260" xr:uid="{00000000-0005-0000-0000-0000010E0000}"/>
    <cellStyle name="Cálculo 5 2 2 2 3" xfId="15328" xr:uid="{00000000-0005-0000-0000-0000020E0000}"/>
    <cellStyle name="Cálculo 5 2 2 3" xfId="12499" xr:uid="{00000000-0005-0000-0000-0000030E0000}"/>
    <cellStyle name="Cálculo 5 2 3" xfId="4836" xr:uid="{00000000-0005-0000-0000-0000040E0000}"/>
    <cellStyle name="Cálculo 5 2 3 2" xfId="7447" xr:uid="{00000000-0005-0000-0000-0000050E0000}"/>
    <cellStyle name="Cálculo 5 2 3 2 2" xfId="17932" xr:uid="{00000000-0005-0000-0000-0000060E0000}"/>
    <cellStyle name="Cálculo 5 2 3 3" xfId="15327" xr:uid="{00000000-0005-0000-0000-0000070E0000}"/>
    <cellStyle name="Cálculo 5 2 4" xfId="12498" xr:uid="{00000000-0005-0000-0000-0000080E0000}"/>
    <cellStyle name="Cálculo 5 3" xfId="1300" xr:uid="{00000000-0005-0000-0000-0000090E0000}"/>
    <cellStyle name="Cálculo 5 3 2" xfId="4838" xr:uid="{00000000-0005-0000-0000-00000A0E0000}"/>
    <cellStyle name="Cálculo 5 3 2 2" xfId="10292" xr:uid="{00000000-0005-0000-0000-00000B0E0000}"/>
    <cellStyle name="Cálculo 5 3 2 2 2" xfId="20557" xr:uid="{00000000-0005-0000-0000-00000C0E0000}"/>
    <cellStyle name="Cálculo 5 3 2 3" xfId="15329" xr:uid="{00000000-0005-0000-0000-00000D0E0000}"/>
    <cellStyle name="Cálculo 5 3 3" xfId="12500" xr:uid="{00000000-0005-0000-0000-00000E0E0000}"/>
    <cellStyle name="Cálculo 5 4" xfId="1301" xr:uid="{00000000-0005-0000-0000-00000F0E0000}"/>
    <cellStyle name="Cálculo 5 4 2" xfId="6564" xr:uid="{00000000-0005-0000-0000-0000100E0000}"/>
    <cellStyle name="Cálculo 5 4 2 2" xfId="10944" xr:uid="{00000000-0005-0000-0000-0000110E0000}"/>
    <cellStyle name="Cálculo 5 4 2 2 2" xfId="21209" xr:uid="{00000000-0005-0000-0000-0000120E0000}"/>
    <cellStyle name="Cálculo 5 4 2 3" xfId="17053" xr:uid="{00000000-0005-0000-0000-0000130E0000}"/>
    <cellStyle name="Cálculo 5 4 3" xfId="12501" xr:uid="{00000000-0005-0000-0000-0000140E0000}"/>
    <cellStyle name="Cálculo 5 5" xfId="4835" xr:uid="{00000000-0005-0000-0000-0000150E0000}"/>
    <cellStyle name="Cálculo 5 5 2" xfId="7448" xr:uid="{00000000-0005-0000-0000-0000160E0000}"/>
    <cellStyle name="Cálculo 5 5 2 2" xfId="17933" xr:uid="{00000000-0005-0000-0000-0000170E0000}"/>
    <cellStyle name="Cálculo 5 5 3" xfId="15326" xr:uid="{00000000-0005-0000-0000-0000180E0000}"/>
    <cellStyle name="Cálculo 5 6" xfId="12497" xr:uid="{00000000-0005-0000-0000-0000190E0000}"/>
    <cellStyle name="Cálculo 6" xfId="1302" xr:uid="{00000000-0005-0000-0000-00001A0E0000}"/>
    <cellStyle name="Cálculo 6 2" xfId="1303" xr:uid="{00000000-0005-0000-0000-00001B0E0000}"/>
    <cellStyle name="Cálculo 6 2 2" xfId="4840" xr:uid="{00000000-0005-0000-0000-00001C0E0000}"/>
    <cellStyle name="Cálculo 6 2 2 2" xfId="8543" xr:uid="{00000000-0005-0000-0000-00001D0E0000}"/>
    <cellStyle name="Cálculo 6 2 2 2 2" xfId="18837" xr:uid="{00000000-0005-0000-0000-00001E0E0000}"/>
    <cellStyle name="Cálculo 6 2 2 3" xfId="15331" xr:uid="{00000000-0005-0000-0000-00001F0E0000}"/>
    <cellStyle name="Cálculo 6 2 3" xfId="12503" xr:uid="{00000000-0005-0000-0000-0000200E0000}"/>
    <cellStyle name="Cálculo 6 3" xfId="4839" xr:uid="{00000000-0005-0000-0000-0000210E0000}"/>
    <cellStyle name="Cálculo 6 3 2" xfId="8542" xr:uid="{00000000-0005-0000-0000-0000220E0000}"/>
    <cellStyle name="Cálculo 6 3 2 2" xfId="18836" xr:uid="{00000000-0005-0000-0000-0000230E0000}"/>
    <cellStyle name="Cálculo 6 3 3" xfId="15330" xr:uid="{00000000-0005-0000-0000-0000240E0000}"/>
    <cellStyle name="Cálculo 6 4" xfId="12502" xr:uid="{00000000-0005-0000-0000-0000250E0000}"/>
    <cellStyle name="Cálculo 7" xfId="1304" xr:uid="{00000000-0005-0000-0000-0000260E0000}"/>
    <cellStyle name="Cálculo 7 2" xfId="1305" xr:uid="{00000000-0005-0000-0000-0000270E0000}"/>
    <cellStyle name="Cálculo 7 2 2" xfId="4842" xr:uid="{00000000-0005-0000-0000-0000280E0000}"/>
    <cellStyle name="Cálculo 7 2 2 2" xfId="7450" xr:uid="{00000000-0005-0000-0000-0000290E0000}"/>
    <cellStyle name="Cálculo 7 2 2 2 2" xfId="17935" xr:uid="{00000000-0005-0000-0000-00002A0E0000}"/>
    <cellStyle name="Cálculo 7 2 2 3" xfId="15333" xr:uid="{00000000-0005-0000-0000-00002B0E0000}"/>
    <cellStyle name="Cálculo 7 2 3" xfId="12505" xr:uid="{00000000-0005-0000-0000-00002C0E0000}"/>
    <cellStyle name="Cálculo 7 3" xfId="4841" xr:uid="{00000000-0005-0000-0000-00002D0E0000}"/>
    <cellStyle name="Cálculo 7 3 2" xfId="11370" xr:uid="{00000000-0005-0000-0000-00002E0E0000}"/>
    <cellStyle name="Cálculo 7 3 2 2" xfId="21635" xr:uid="{00000000-0005-0000-0000-00002F0E0000}"/>
    <cellStyle name="Cálculo 7 3 3" xfId="15332" xr:uid="{00000000-0005-0000-0000-0000300E0000}"/>
    <cellStyle name="Cálculo 7 4" xfId="12504" xr:uid="{00000000-0005-0000-0000-0000310E0000}"/>
    <cellStyle name="Cálculo 8" xfId="1306" xr:uid="{00000000-0005-0000-0000-0000320E0000}"/>
    <cellStyle name="Cálculo 8 2" xfId="4843" xr:uid="{00000000-0005-0000-0000-0000330E0000}"/>
    <cellStyle name="Cálculo 8 2 2" xfId="11996" xr:uid="{00000000-0005-0000-0000-0000340E0000}"/>
    <cellStyle name="Cálculo 8 2 2 2" xfId="22259" xr:uid="{00000000-0005-0000-0000-0000350E0000}"/>
    <cellStyle name="Cálculo 8 2 3" xfId="15334" xr:uid="{00000000-0005-0000-0000-0000360E0000}"/>
    <cellStyle name="Cálculo 8 3" xfId="12506" xr:uid="{00000000-0005-0000-0000-0000370E0000}"/>
    <cellStyle name="Cálculo 9" xfId="1307" xr:uid="{00000000-0005-0000-0000-0000380E0000}"/>
    <cellStyle name="Cálculo 9 2" xfId="6565" xr:uid="{00000000-0005-0000-0000-0000390E0000}"/>
    <cellStyle name="Cálculo 9 2 2" xfId="10943" xr:uid="{00000000-0005-0000-0000-00003A0E0000}"/>
    <cellStyle name="Cálculo 9 2 2 2" xfId="21208" xr:uid="{00000000-0005-0000-0000-00003B0E0000}"/>
    <cellStyle name="Cálculo 9 2 3" xfId="17054" xr:uid="{00000000-0005-0000-0000-00003C0E0000}"/>
    <cellStyle name="Cálculo 9 3" xfId="12507" xr:uid="{00000000-0005-0000-0000-00003D0E0000}"/>
    <cellStyle name="Celda de comprobación" xfId="1308" xr:uid="{00000000-0005-0000-0000-00003E0E0000}"/>
    <cellStyle name="Celda de comprobación 2" xfId="1309" xr:uid="{00000000-0005-0000-0000-00003F0E0000}"/>
    <cellStyle name="Celda vinculada" xfId="1310" xr:uid="{00000000-0005-0000-0000-0000400E0000}"/>
    <cellStyle name="Celda vinculada 2" xfId="1311" xr:uid="{00000000-0005-0000-0000-0000410E0000}"/>
    <cellStyle name="Cellule liée" xfId="1312" xr:uid="{00000000-0005-0000-0000-0000420E0000}"/>
    <cellStyle name="Cellule liée 2" xfId="1313" xr:uid="{00000000-0005-0000-0000-0000430E0000}"/>
    <cellStyle name="Cellule liée 3" xfId="1314" xr:uid="{00000000-0005-0000-0000-0000440E0000}"/>
    <cellStyle name="Cellule liée 4" xfId="1315" xr:uid="{00000000-0005-0000-0000-0000450E0000}"/>
    <cellStyle name="Cellule liée_Budget and financial Template SOGC Feb 17" xfId="1316" xr:uid="{00000000-0005-0000-0000-0000460E0000}"/>
    <cellStyle name="Check Cell 2" xfId="1317" xr:uid="{00000000-0005-0000-0000-0000470E0000}"/>
    <cellStyle name="Check Cell 3" xfId="1318" xr:uid="{00000000-0005-0000-0000-0000480E0000}"/>
    <cellStyle name="Check Cell 4" xfId="1319" xr:uid="{00000000-0005-0000-0000-0000490E0000}"/>
    <cellStyle name="Check Cell 5" xfId="1320" xr:uid="{00000000-0005-0000-0000-00004A0E0000}"/>
    <cellStyle name="Check Cell 6" xfId="1321" xr:uid="{00000000-0005-0000-0000-00004B0E0000}"/>
    <cellStyle name="Check Cell 7" xfId="1322" xr:uid="{00000000-0005-0000-0000-00004C0E0000}"/>
    <cellStyle name="Check Cell 8" xfId="1323" xr:uid="{00000000-0005-0000-0000-00004D0E0000}"/>
    <cellStyle name="Check Cell 9" xfId="1324" xr:uid="{00000000-0005-0000-0000-00004E0E0000}"/>
    <cellStyle name="clsAltData" xfId="1325" xr:uid="{00000000-0005-0000-0000-00004F0E0000}"/>
    <cellStyle name="clsAltData 2" xfId="1326" xr:uid="{00000000-0005-0000-0000-0000500E0000}"/>
    <cellStyle name="clsAltData 2 2" xfId="12509" xr:uid="{00000000-0005-0000-0000-0000510E0000}"/>
    <cellStyle name="clsAltData 3" xfId="12508" xr:uid="{00000000-0005-0000-0000-0000520E0000}"/>
    <cellStyle name="clsColumnHeader" xfId="1327" xr:uid="{00000000-0005-0000-0000-0000530E0000}"/>
    <cellStyle name="clsColumnHeader 2" xfId="1328" xr:uid="{00000000-0005-0000-0000-0000540E0000}"/>
    <cellStyle name="clsColumnHeader 2 2" xfId="12511" xr:uid="{00000000-0005-0000-0000-0000550E0000}"/>
    <cellStyle name="clsColumnHeader 3" xfId="1329" xr:uid="{00000000-0005-0000-0000-0000560E0000}"/>
    <cellStyle name="clsColumnHeader 3 2" xfId="12512" xr:uid="{00000000-0005-0000-0000-0000570E0000}"/>
    <cellStyle name="clsColumnHeader 4" xfId="12510" xr:uid="{00000000-0005-0000-0000-0000580E0000}"/>
    <cellStyle name="clsData" xfId="1330" xr:uid="{00000000-0005-0000-0000-0000590E0000}"/>
    <cellStyle name="clsData 2" xfId="1331" xr:uid="{00000000-0005-0000-0000-00005A0E0000}"/>
    <cellStyle name="clsData 2 2" xfId="12514" xr:uid="{00000000-0005-0000-0000-00005B0E0000}"/>
    <cellStyle name="clsData 3" xfId="12513" xr:uid="{00000000-0005-0000-0000-00005C0E0000}"/>
    <cellStyle name="clsDefault" xfId="1332" xr:uid="{00000000-0005-0000-0000-00005D0E0000}"/>
    <cellStyle name="clsDefault 2" xfId="1333" xr:uid="{00000000-0005-0000-0000-00005E0E0000}"/>
    <cellStyle name="clsDefault 2 2" xfId="7897" xr:uid="{00000000-0005-0000-0000-00005F0E0000}"/>
    <cellStyle name="clsDefault 3" xfId="7896" xr:uid="{00000000-0005-0000-0000-0000600E0000}"/>
    <cellStyle name="clsRowHeader" xfId="1334" xr:uid="{00000000-0005-0000-0000-0000610E0000}"/>
    <cellStyle name="clsRowHeader 2" xfId="1335" xr:uid="{00000000-0005-0000-0000-0000620E0000}"/>
    <cellStyle name="clsRowHeader 2 2" xfId="12516" xr:uid="{00000000-0005-0000-0000-0000630E0000}"/>
    <cellStyle name="clsRowHeader 3" xfId="1336" xr:uid="{00000000-0005-0000-0000-0000640E0000}"/>
    <cellStyle name="clsRowHeader 3 2" xfId="12517" xr:uid="{00000000-0005-0000-0000-0000650E0000}"/>
    <cellStyle name="clsRowHeader 4" xfId="12515" xr:uid="{00000000-0005-0000-0000-0000660E0000}"/>
    <cellStyle name="Comma" xfId="22308" builtinId="3"/>
    <cellStyle name="Comma [0] 2" xfId="1337" xr:uid="{00000000-0005-0000-0000-0000680E0000}"/>
    <cellStyle name="Comma [0] 2 2" xfId="1338" xr:uid="{00000000-0005-0000-0000-0000690E0000}"/>
    <cellStyle name="Comma [0] 2 3" xfId="1339" xr:uid="{00000000-0005-0000-0000-00006A0E0000}"/>
    <cellStyle name="Comma [0] 2_MNCH TANZANIA MASTER FILE Dec 19 2011" xfId="1340" xr:uid="{00000000-0005-0000-0000-00006B0E0000}"/>
    <cellStyle name="Comma [0] 3" xfId="1341" xr:uid="{00000000-0005-0000-0000-00006C0E0000}"/>
    <cellStyle name="Comma [0] 3 2" xfId="1342" xr:uid="{00000000-0005-0000-0000-00006D0E0000}"/>
    <cellStyle name="Comma 10" xfId="1343" xr:uid="{00000000-0005-0000-0000-00006E0E0000}"/>
    <cellStyle name="Comma 10 2" xfId="1344" xr:uid="{00000000-0005-0000-0000-00006F0E0000}"/>
    <cellStyle name="Comma 10 2 2" xfId="1345" xr:uid="{00000000-0005-0000-0000-0000700E0000}"/>
    <cellStyle name="Comma 10 3" xfId="1346" xr:uid="{00000000-0005-0000-0000-0000710E0000}"/>
    <cellStyle name="Comma 10 3 2" xfId="1347" xr:uid="{00000000-0005-0000-0000-0000720E0000}"/>
    <cellStyle name="Comma 10 4" xfId="1348" xr:uid="{00000000-0005-0000-0000-0000730E0000}"/>
    <cellStyle name="Comma 10 4 2" xfId="7899" xr:uid="{00000000-0005-0000-0000-0000740E0000}"/>
    <cellStyle name="Comma 10 5" xfId="1349" xr:uid="{00000000-0005-0000-0000-0000750E0000}"/>
    <cellStyle name="Comma 10 6" xfId="1350" xr:uid="{00000000-0005-0000-0000-0000760E0000}"/>
    <cellStyle name="Comma 10 6 2" xfId="7900" xr:uid="{00000000-0005-0000-0000-0000770E0000}"/>
    <cellStyle name="Comma 10 7" xfId="4844" xr:uid="{00000000-0005-0000-0000-0000780E0000}"/>
    <cellStyle name="Comma 10 7 2" xfId="10088" xr:uid="{00000000-0005-0000-0000-0000790E0000}"/>
    <cellStyle name="Comma 10 7 2 2" xfId="20353" xr:uid="{00000000-0005-0000-0000-00007A0E0000}"/>
    <cellStyle name="Comma 10 7 3" xfId="15335" xr:uid="{00000000-0005-0000-0000-00007B0E0000}"/>
    <cellStyle name="Comma 10 8" xfId="7898" xr:uid="{00000000-0005-0000-0000-00007C0E0000}"/>
    <cellStyle name="Comma 10 8 2" xfId="18380" xr:uid="{00000000-0005-0000-0000-00007D0E0000}"/>
    <cellStyle name="Comma 10 9" xfId="12518" xr:uid="{00000000-0005-0000-0000-00007E0E0000}"/>
    <cellStyle name="Comma 106" xfId="22310" xr:uid="{00000000-0005-0000-0000-00007F0E0000}"/>
    <cellStyle name="Comma 11" xfId="1351" xr:uid="{00000000-0005-0000-0000-0000800E0000}"/>
    <cellStyle name="Comma 11 2" xfId="1352" xr:uid="{00000000-0005-0000-0000-0000810E0000}"/>
    <cellStyle name="Comma 11 2 2" xfId="1353" xr:uid="{00000000-0005-0000-0000-0000820E0000}"/>
    <cellStyle name="Comma 11 3" xfId="1354" xr:uid="{00000000-0005-0000-0000-0000830E0000}"/>
    <cellStyle name="Comma 11 3 2" xfId="1355" xr:uid="{00000000-0005-0000-0000-0000840E0000}"/>
    <cellStyle name="Comma 11 4" xfId="1356" xr:uid="{00000000-0005-0000-0000-0000850E0000}"/>
    <cellStyle name="Comma 11 4 2" xfId="7902" xr:uid="{00000000-0005-0000-0000-0000860E0000}"/>
    <cellStyle name="Comma 11 5" xfId="1357" xr:uid="{00000000-0005-0000-0000-0000870E0000}"/>
    <cellStyle name="Comma 11 6" xfId="1358" xr:uid="{00000000-0005-0000-0000-0000880E0000}"/>
    <cellStyle name="Comma 11 7" xfId="4845" xr:uid="{00000000-0005-0000-0000-0000890E0000}"/>
    <cellStyle name="Comma 11 7 2" xfId="10089" xr:uid="{00000000-0005-0000-0000-00008A0E0000}"/>
    <cellStyle name="Comma 11 7 2 2" xfId="20354" xr:uid="{00000000-0005-0000-0000-00008B0E0000}"/>
    <cellStyle name="Comma 11 7 3" xfId="15336" xr:uid="{00000000-0005-0000-0000-00008C0E0000}"/>
    <cellStyle name="Comma 11 8" xfId="7901" xr:uid="{00000000-0005-0000-0000-00008D0E0000}"/>
    <cellStyle name="Comma 11 8 2" xfId="18381" xr:uid="{00000000-0005-0000-0000-00008E0E0000}"/>
    <cellStyle name="Comma 11 9" xfId="12519" xr:uid="{00000000-0005-0000-0000-00008F0E0000}"/>
    <cellStyle name="Comma 110" xfId="22314" xr:uid="{00000000-0005-0000-0000-0000900E0000}"/>
    <cellStyle name="Comma 111" xfId="22313" xr:uid="{00000000-0005-0000-0000-0000910E0000}"/>
    <cellStyle name="Comma 119" xfId="22312" xr:uid="{00000000-0005-0000-0000-0000920E0000}"/>
    <cellStyle name="Comma 12" xfId="1359" xr:uid="{00000000-0005-0000-0000-0000930E0000}"/>
    <cellStyle name="Comma 12 2" xfId="1360" xr:uid="{00000000-0005-0000-0000-0000940E0000}"/>
    <cellStyle name="Comma 12 2 2" xfId="1361" xr:uid="{00000000-0005-0000-0000-0000950E0000}"/>
    <cellStyle name="Comma 12 2 3" xfId="7904" xr:uid="{00000000-0005-0000-0000-0000960E0000}"/>
    <cellStyle name="Comma 12 3" xfId="1362" xr:uid="{00000000-0005-0000-0000-0000970E0000}"/>
    <cellStyle name="Comma 12 3 2" xfId="1363" xr:uid="{00000000-0005-0000-0000-0000980E0000}"/>
    <cellStyle name="Comma 12 4" xfId="1364" xr:uid="{00000000-0005-0000-0000-0000990E0000}"/>
    <cellStyle name="Comma 12 4 2" xfId="7905" xr:uid="{00000000-0005-0000-0000-00009A0E0000}"/>
    <cellStyle name="Comma 12 5" xfId="1365" xr:uid="{00000000-0005-0000-0000-00009B0E0000}"/>
    <cellStyle name="Comma 12 6" xfId="1366" xr:uid="{00000000-0005-0000-0000-00009C0E0000}"/>
    <cellStyle name="Comma 12 6 2" xfId="7906" xr:uid="{00000000-0005-0000-0000-00009D0E0000}"/>
    <cellStyle name="Comma 12 7" xfId="1367" xr:uid="{00000000-0005-0000-0000-00009E0E0000}"/>
    <cellStyle name="Comma 12 7 2" xfId="4846" xr:uid="{00000000-0005-0000-0000-00009F0E0000}"/>
    <cellStyle name="Comma 12 7 2 2" xfId="10090" xr:uid="{00000000-0005-0000-0000-0000A00E0000}"/>
    <cellStyle name="Comma 12 7 2 2 2" xfId="20355" xr:uid="{00000000-0005-0000-0000-0000A10E0000}"/>
    <cellStyle name="Comma 12 7 2 3" xfId="15337" xr:uid="{00000000-0005-0000-0000-0000A20E0000}"/>
    <cellStyle name="Comma 12 7 3" xfId="7907" xr:uid="{00000000-0005-0000-0000-0000A30E0000}"/>
    <cellStyle name="Comma 12 7 3 2" xfId="18382" xr:uid="{00000000-0005-0000-0000-0000A40E0000}"/>
    <cellStyle name="Comma 12 7 4" xfId="12520" xr:uid="{00000000-0005-0000-0000-0000A50E0000}"/>
    <cellStyle name="Comma 12 8" xfId="7903" xr:uid="{00000000-0005-0000-0000-0000A60E0000}"/>
    <cellStyle name="Comma 13" xfId="1368" xr:uid="{00000000-0005-0000-0000-0000A70E0000}"/>
    <cellStyle name="Comma 13 2" xfId="1369" xr:uid="{00000000-0005-0000-0000-0000A80E0000}"/>
    <cellStyle name="Comma 13 2 2" xfId="1370" xr:uid="{00000000-0005-0000-0000-0000A90E0000}"/>
    <cellStyle name="Comma 13 3" xfId="1371" xr:uid="{00000000-0005-0000-0000-0000AA0E0000}"/>
    <cellStyle name="Comma 13 4" xfId="1372" xr:uid="{00000000-0005-0000-0000-0000AB0E0000}"/>
    <cellStyle name="Comma 13 5" xfId="4847" xr:uid="{00000000-0005-0000-0000-0000AC0E0000}"/>
    <cellStyle name="Comma 13 5 2" xfId="10091" xr:uid="{00000000-0005-0000-0000-0000AD0E0000}"/>
    <cellStyle name="Comma 13 5 2 2" xfId="20356" xr:uid="{00000000-0005-0000-0000-0000AE0E0000}"/>
    <cellStyle name="Comma 13 5 3" xfId="15338" xr:uid="{00000000-0005-0000-0000-0000AF0E0000}"/>
    <cellStyle name="Comma 13 6" xfId="7908" xr:uid="{00000000-0005-0000-0000-0000B00E0000}"/>
    <cellStyle name="Comma 13 6 2" xfId="18383" xr:uid="{00000000-0005-0000-0000-0000B10E0000}"/>
    <cellStyle name="Comma 13 7" xfId="12521" xr:uid="{00000000-0005-0000-0000-0000B20E0000}"/>
    <cellStyle name="Comma 14" xfId="1373" xr:uid="{00000000-0005-0000-0000-0000B30E0000}"/>
    <cellStyle name="Comma 14 2" xfId="1374" xr:uid="{00000000-0005-0000-0000-0000B40E0000}"/>
    <cellStyle name="Comma 14 2 2" xfId="1375" xr:uid="{00000000-0005-0000-0000-0000B50E0000}"/>
    <cellStyle name="Comma 14 2 2 2" xfId="1376" xr:uid="{00000000-0005-0000-0000-0000B60E0000}"/>
    <cellStyle name="Comma 14 2 3" xfId="7910" xr:uid="{00000000-0005-0000-0000-0000B70E0000}"/>
    <cellStyle name="Comma 14 3" xfId="1377" xr:uid="{00000000-0005-0000-0000-0000B80E0000}"/>
    <cellStyle name="Comma 14 3 2" xfId="1378" xr:uid="{00000000-0005-0000-0000-0000B90E0000}"/>
    <cellStyle name="Comma 14 4" xfId="7909" xr:uid="{00000000-0005-0000-0000-0000BA0E0000}"/>
    <cellStyle name="Comma 15" xfId="1379" xr:uid="{00000000-0005-0000-0000-0000BB0E0000}"/>
    <cellStyle name="Comma 15 2" xfId="1380" xr:uid="{00000000-0005-0000-0000-0000BC0E0000}"/>
    <cellStyle name="Comma 15 2 2" xfId="1381" xr:uid="{00000000-0005-0000-0000-0000BD0E0000}"/>
    <cellStyle name="Comma 15 3" xfId="1382" xr:uid="{00000000-0005-0000-0000-0000BE0E0000}"/>
    <cellStyle name="Comma 16" xfId="1383" xr:uid="{00000000-0005-0000-0000-0000BF0E0000}"/>
    <cellStyle name="Comma 16 2" xfId="1384" xr:uid="{00000000-0005-0000-0000-0000C00E0000}"/>
    <cellStyle name="Comma 16 2 2" xfId="1385" xr:uid="{00000000-0005-0000-0000-0000C10E0000}"/>
    <cellStyle name="Comma 16 3" xfId="1386" xr:uid="{00000000-0005-0000-0000-0000C20E0000}"/>
    <cellStyle name="Comma 17" xfId="1387" xr:uid="{00000000-0005-0000-0000-0000C30E0000}"/>
    <cellStyle name="Comma 17 2" xfId="1388" xr:uid="{00000000-0005-0000-0000-0000C40E0000}"/>
    <cellStyle name="Comma 17 2 2" xfId="1389" xr:uid="{00000000-0005-0000-0000-0000C50E0000}"/>
    <cellStyle name="Comma 17 3" xfId="1390" xr:uid="{00000000-0005-0000-0000-0000C60E0000}"/>
    <cellStyle name="Comma 18" xfId="1391" xr:uid="{00000000-0005-0000-0000-0000C70E0000}"/>
    <cellStyle name="Comma 18 2" xfId="1392" xr:uid="{00000000-0005-0000-0000-0000C80E0000}"/>
    <cellStyle name="Comma 18 2 2" xfId="1393" xr:uid="{00000000-0005-0000-0000-0000C90E0000}"/>
    <cellStyle name="Comma 18 3" xfId="1394" xr:uid="{00000000-0005-0000-0000-0000CA0E0000}"/>
    <cellStyle name="Comma 19" xfId="1395" xr:uid="{00000000-0005-0000-0000-0000CB0E0000}"/>
    <cellStyle name="Comma 19 2" xfId="1396" xr:uid="{00000000-0005-0000-0000-0000CC0E0000}"/>
    <cellStyle name="Comma 19 2 2" xfId="1397" xr:uid="{00000000-0005-0000-0000-0000CD0E0000}"/>
    <cellStyle name="Comma 19 3" xfId="1398" xr:uid="{00000000-0005-0000-0000-0000CE0E0000}"/>
    <cellStyle name="Comma 2" xfId="5" xr:uid="{00000000-0005-0000-0000-0000CF0E0000}"/>
    <cellStyle name="Comma 2 10" xfId="1399" xr:uid="{00000000-0005-0000-0000-0000D00E0000}"/>
    <cellStyle name="Comma 2 10 2" xfId="7911" xr:uid="{00000000-0005-0000-0000-0000D10E0000}"/>
    <cellStyle name="Comma 2 11" xfId="1400" xr:uid="{00000000-0005-0000-0000-0000D20E0000}"/>
    <cellStyle name="Comma 2 11 2" xfId="7912" xr:uid="{00000000-0005-0000-0000-0000D30E0000}"/>
    <cellStyle name="Comma 2 12" xfId="1401" xr:uid="{00000000-0005-0000-0000-0000D40E0000}"/>
    <cellStyle name="Comma 2 12 2" xfId="4848" xr:uid="{00000000-0005-0000-0000-0000D50E0000}"/>
    <cellStyle name="Comma 2 12 2 2" xfId="10092" xr:uid="{00000000-0005-0000-0000-0000D60E0000}"/>
    <cellStyle name="Comma 2 12 2 2 2" xfId="20357" xr:uid="{00000000-0005-0000-0000-0000D70E0000}"/>
    <cellStyle name="Comma 2 12 2 3" xfId="15339" xr:uid="{00000000-0005-0000-0000-0000D80E0000}"/>
    <cellStyle name="Comma 2 12 3" xfId="7913" xr:uid="{00000000-0005-0000-0000-0000D90E0000}"/>
    <cellStyle name="Comma 2 12 3 2" xfId="18384" xr:uid="{00000000-0005-0000-0000-0000DA0E0000}"/>
    <cellStyle name="Comma 2 12 4" xfId="12522" xr:uid="{00000000-0005-0000-0000-0000DB0E0000}"/>
    <cellStyle name="Comma 2 13" xfId="1402" xr:uid="{00000000-0005-0000-0000-0000DC0E0000}"/>
    <cellStyle name="Comma 2 14" xfId="1403" xr:uid="{00000000-0005-0000-0000-0000DD0E0000}"/>
    <cellStyle name="Comma 2 14 2" xfId="7914" xr:uid="{00000000-0005-0000-0000-0000DE0E0000}"/>
    <cellStyle name="Comma 2 2" xfId="1404" xr:uid="{00000000-0005-0000-0000-0000DF0E0000}"/>
    <cellStyle name="Comma 2 2 2" xfId="1405" xr:uid="{00000000-0005-0000-0000-0000E00E0000}"/>
    <cellStyle name="Comma 2 2 2 2" xfId="1406" xr:uid="{00000000-0005-0000-0000-0000E10E0000}"/>
    <cellStyle name="Comma 2 2 2 2 2" xfId="7917" xr:uid="{00000000-0005-0000-0000-0000E20E0000}"/>
    <cellStyle name="Comma 2 2 2 3" xfId="1407" xr:uid="{00000000-0005-0000-0000-0000E30E0000}"/>
    <cellStyle name="Comma 2 2 2 3 2" xfId="7918" xr:uid="{00000000-0005-0000-0000-0000E40E0000}"/>
    <cellStyle name="Comma 2 2 2 4" xfId="7916" xr:uid="{00000000-0005-0000-0000-0000E50E0000}"/>
    <cellStyle name="Comma 2 2 3" xfId="1408" xr:uid="{00000000-0005-0000-0000-0000E60E0000}"/>
    <cellStyle name="Comma 2 2 3 2" xfId="7919" xr:uid="{00000000-0005-0000-0000-0000E70E0000}"/>
    <cellStyle name="Comma 2 2 4" xfId="1409" xr:uid="{00000000-0005-0000-0000-0000E80E0000}"/>
    <cellStyle name="Comma 2 2 4 2" xfId="7920" xr:uid="{00000000-0005-0000-0000-0000E90E0000}"/>
    <cellStyle name="Comma 2 2 5" xfId="7915" xr:uid="{00000000-0005-0000-0000-0000EA0E0000}"/>
    <cellStyle name="Comma 2 2_Coder&amp;Uhiki" xfId="1410" xr:uid="{00000000-0005-0000-0000-0000EB0E0000}"/>
    <cellStyle name="Comma 2 3" xfId="1411" xr:uid="{00000000-0005-0000-0000-0000EC0E0000}"/>
    <cellStyle name="Comma 2 3 2" xfId="1412" xr:uid="{00000000-0005-0000-0000-0000ED0E0000}"/>
    <cellStyle name="Comma 2 3 2 2" xfId="7922" xr:uid="{00000000-0005-0000-0000-0000EE0E0000}"/>
    <cellStyle name="Comma 2 3 3" xfId="1413" xr:uid="{00000000-0005-0000-0000-0000EF0E0000}"/>
    <cellStyle name="Comma 2 3 4" xfId="1414" xr:uid="{00000000-0005-0000-0000-0000F00E0000}"/>
    <cellStyle name="Comma 2 3 5" xfId="7921" xr:uid="{00000000-0005-0000-0000-0000F10E0000}"/>
    <cellStyle name="Comma 2 4" xfId="1415" xr:uid="{00000000-0005-0000-0000-0000F20E0000}"/>
    <cellStyle name="Comma 2 4 2" xfId="1416" xr:uid="{00000000-0005-0000-0000-0000F30E0000}"/>
    <cellStyle name="Comma 2 4 2 2" xfId="7924" xr:uid="{00000000-0005-0000-0000-0000F40E0000}"/>
    <cellStyle name="Comma 2 4 3" xfId="1417" xr:uid="{00000000-0005-0000-0000-0000F50E0000}"/>
    <cellStyle name="Comma 2 4 3 2" xfId="7925" xr:uid="{00000000-0005-0000-0000-0000F60E0000}"/>
    <cellStyle name="Comma 2 4 4" xfId="1418" xr:uid="{00000000-0005-0000-0000-0000F70E0000}"/>
    <cellStyle name="Comma 2 4 5" xfId="4849" xr:uid="{00000000-0005-0000-0000-0000F80E0000}"/>
    <cellStyle name="Comma 2 4 5 2" xfId="10093" xr:uid="{00000000-0005-0000-0000-0000F90E0000}"/>
    <cellStyle name="Comma 2 4 5 2 2" xfId="20358" xr:uid="{00000000-0005-0000-0000-0000FA0E0000}"/>
    <cellStyle name="Comma 2 4 5 3" xfId="15340" xr:uid="{00000000-0005-0000-0000-0000FB0E0000}"/>
    <cellStyle name="Comma 2 4 6" xfId="7923" xr:uid="{00000000-0005-0000-0000-0000FC0E0000}"/>
    <cellStyle name="Comma 2 4 6 2" xfId="18385" xr:uid="{00000000-0005-0000-0000-0000FD0E0000}"/>
    <cellStyle name="Comma 2 4 7" xfId="12523" xr:uid="{00000000-0005-0000-0000-0000FE0E0000}"/>
    <cellStyle name="Comma 2 5" xfId="1419" xr:uid="{00000000-0005-0000-0000-0000FF0E0000}"/>
    <cellStyle name="Comma 2 5 2" xfId="1420" xr:uid="{00000000-0005-0000-0000-0000000F0000}"/>
    <cellStyle name="Comma 2 5 2 2" xfId="7927" xr:uid="{00000000-0005-0000-0000-0000010F0000}"/>
    <cellStyle name="Comma 2 5 3" xfId="7926" xr:uid="{00000000-0005-0000-0000-0000020F0000}"/>
    <cellStyle name="Comma 2 6" xfId="1421" xr:uid="{00000000-0005-0000-0000-0000030F0000}"/>
    <cellStyle name="Comma 2 6 2" xfId="7928" xr:uid="{00000000-0005-0000-0000-0000040F0000}"/>
    <cellStyle name="Comma 2 7" xfId="1422" xr:uid="{00000000-0005-0000-0000-0000050F0000}"/>
    <cellStyle name="Comma 2 7 2" xfId="7929" xr:uid="{00000000-0005-0000-0000-0000060F0000}"/>
    <cellStyle name="Comma 2 8" xfId="1423" xr:uid="{00000000-0005-0000-0000-0000070F0000}"/>
    <cellStyle name="Comma 2 8 2" xfId="7930" xr:uid="{00000000-0005-0000-0000-0000080F0000}"/>
    <cellStyle name="Comma 2 9" xfId="1424" xr:uid="{00000000-0005-0000-0000-0000090F0000}"/>
    <cellStyle name="Comma 2 9 2" xfId="7931" xr:uid="{00000000-0005-0000-0000-00000A0F0000}"/>
    <cellStyle name="Comma 2_ FY12 Rev Entry form" xfId="1425" xr:uid="{00000000-0005-0000-0000-00000B0F0000}"/>
    <cellStyle name="Comma 20" xfId="1426" xr:uid="{00000000-0005-0000-0000-00000C0F0000}"/>
    <cellStyle name="Comma 20 2" xfId="1427" xr:uid="{00000000-0005-0000-0000-00000D0F0000}"/>
    <cellStyle name="Comma 20 2 2" xfId="7932" xr:uid="{00000000-0005-0000-0000-00000E0F0000}"/>
    <cellStyle name="Comma 20 3" xfId="1428" xr:uid="{00000000-0005-0000-0000-00000F0F0000}"/>
    <cellStyle name="Comma 21" xfId="1429" xr:uid="{00000000-0005-0000-0000-0000100F0000}"/>
    <cellStyle name="Comma 21 2" xfId="1430" xr:uid="{00000000-0005-0000-0000-0000110F0000}"/>
    <cellStyle name="Comma 21 2 2" xfId="1431" xr:uid="{00000000-0005-0000-0000-0000120F0000}"/>
    <cellStyle name="Comma 21 3" xfId="1432" xr:uid="{00000000-0005-0000-0000-0000130F0000}"/>
    <cellStyle name="Comma 22" xfId="1433" xr:uid="{00000000-0005-0000-0000-0000140F0000}"/>
    <cellStyle name="Comma 22 2" xfId="1434" xr:uid="{00000000-0005-0000-0000-0000150F0000}"/>
    <cellStyle name="Comma 22 2 2" xfId="1435" xr:uid="{00000000-0005-0000-0000-0000160F0000}"/>
    <cellStyle name="Comma 22 3" xfId="1436" xr:uid="{00000000-0005-0000-0000-0000170F0000}"/>
    <cellStyle name="Comma 23" xfId="1437" xr:uid="{00000000-0005-0000-0000-0000180F0000}"/>
    <cellStyle name="Comma 23 2" xfId="1438" xr:uid="{00000000-0005-0000-0000-0000190F0000}"/>
    <cellStyle name="Comma 23 2 2" xfId="1439" xr:uid="{00000000-0005-0000-0000-00001A0F0000}"/>
    <cellStyle name="Comma 23 3" xfId="1440" xr:uid="{00000000-0005-0000-0000-00001B0F0000}"/>
    <cellStyle name="Comma 24" xfId="1441" xr:uid="{00000000-0005-0000-0000-00001C0F0000}"/>
    <cellStyle name="Comma 24 2" xfId="7933" xr:uid="{00000000-0005-0000-0000-00001D0F0000}"/>
    <cellStyle name="Comma 25" xfId="1442" xr:uid="{00000000-0005-0000-0000-00001E0F0000}"/>
    <cellStyle name="Comma 25 2" xfId="1443" xr:uid="{00000000-0005-0000-0000-00001F0F0000}"/>
    <cellStyle name="Comma 26" xfId="1444" xr:uid="{00000000-0005-0000-0000-0000200F0000}"/>
    <cellStyle name="Comma 26 2" xfId="1445" xr:uid="{00000000-0005-0000-0000-0000210F0000}"/>
    <cellStyle name="Comma 26 2 2" xfId="7935" xr:uid="{00000000-0005-0000-0000-0000220F0000}"/>
    <cellStyle name="Comma 26 3" xfId="7934" xr:uid="{00000000-0005-0000-0000-0000230F0000}"/>
    <cellStyle name="Comma 27" xfId="1446" xr:uid="{00000000-0005-0000-0000-0000240F0000}"/>
    <cellStyle name="Comma 27 2" xfId="7936" xr:uid="{00000000-0005-0000-0000-0000250F0000}"/>
    <cellStyle name="Comma 28" xfId="1447" xr:uid="{00000000-0005-0000-0000-0000260F0000}"/>
    <cellStyle name="Comma 28 2" xfId="7937" xr:uid="{00000000-0005-0000-0000-0000270F0000}"/>
    <cellStyle name="Comma 29" xfId="1448" xr:uid="{00000000-0005-0000-0000-0000280F0000}"/>
    <cellStyle name="Comma 29 2" xfId="7938" xr:uid="{00000000-0005-0000-0000-0000290F0000}"/>
    <cellStyle name="Comma 3" xfId="1449" xr:uid="{00000000-0005-0000-0000-00002A0F0000}"/>
    <cellStyle name="Comma 3 2" xfId="1450" xr:uid="{00000000-0005-0000-0000-00002B0F0000}"/>
    <cellStyle name="Comma 3 2 2" xfId="1451" xr:uid="{00000000-0005-0000-0000-00002C0F0000}"/>
    <cellStyle name="Comma 3 2 2 2" xfId="7941" xr:uid="{00000000-0005-0000-0000-00002D0F0000}"/>
    <cellStyle name="Comma 3 2 3" xfId="1452" xr:uid="{00000000-0005-0000-0000-00002E0F0000}"/>
    <cellStyle name="Comma 3 2 3 2" xfId="7942" xr:uid="{00000000-0005-0000-0000-00002F0F0000}"/>
    <cellStyle name="Comma 3 2 4" xfId="1453" xr:uid="{00000000-0005-0000-0000-0000300F0000}"/>
    <cellStyle name="Comma 3 2 5" xfId="1454" xr:uid="{00000000-0005-0000-0000-0000310F0000}"/>
    <cellStyle name="Comma 3 2 6" xfId="1455" xr:uid="{00000000-0005-0000-0000-0000320F0000}"/>
    <cellStyle name="Comma 3 2 7" xfId="7940" xr:uid="{00000000-0005-0000-0000-0000330F0000}"/>
    <cellStyle name="Comma 3 3" xfId="1456" xr:uid="{00000000-0005-0000-0000-0000340F0000}"/>
    <cellStyle name="Comma 3 3 2" xfId="1457" xr:uid="{00000000-0005-0000-0000-0000350F0000}"/>
    <cellStyle name="Comma 3 3 2 2" xfId="7943" xr:uid="{00000000-0005-0000-0000-0000360F0000}"/>
    <cellStyle name="Comma 3 3 3" xfId="1458" xr:uid="{00000000-0005-0000-0000-0000370F0000}"/>
    <cellStyle name="Comma 3 4" xfId="1459" xr:uid="{00000000-0005-0000-0000-0000380F0000}"/>
    <cellStyle name="Comma 3 4 2" xfId="7944" xr:uid="{00000000-0005-0000-0000-0000390F0000}"/>
    <cellStyle name="Comma 3 5" xfId="1460" xr:uid="{00000000-0005-0000-0000-00003A0F0000}"/>
    <cellStyle name="Comma 3 6" xfId="1461" xr:uid="{00000000-0005-0000-0000-00003B0F0000}"/>
    <cellStyle name="Comma 3 7" xfId="1462" xr:uid="{00000000-0005-0000-0000-00003C0F0000}"/>
    <cellStyle name="Comma 3 7 2" xfId="7945" xr:uid="{00000000-0005-0000-0000-00003D0F0000}"/>
    <cellStyle name="Comma 3 8" xfId="7939" xr:uid="{00000000-0005-0000-0000-00003E0F0000}"/>
    <cellStyle name="Comma 3_ FY13 Rev Entry form" xfId="1463" xr:uid="{00000000-0005-0000-0000-00003F0F0000}"/>
    <cellStyle name="Comma 30" xfId="1464" xr:uid="{00000000-0005-0000-0000-0000400F0000}"/>
    <cellStyle name="Comma 30 2" xfId="7946" xr:uid="{00000000-0005-0000-0000-0000410F0000}"/>
    <cellStyle name="Comma 31" xfId="1465" xr:uid="{00000000-0005-0000-0000-0000420F0000}"/>
    <cellStyle name="Comma 31 2" xfId="7947" xr:uid="{00000000-0005-0000-0000-0000430F0000}"/>
    <cellStyle name="Comma 32" xfId="1466" xr:uid="{00000000-0005-0000-0000-0000440F0000}"/>
    <cellStyle name="Comma 32 2" xfId="7948" xr:uid="{00000000-0005-0000-0000-0000450F0000}"/>
    <cellStyle name="Comma 33" xfId="1467" xr:uid="{00000000-0005-0000-0000-0000460F0000}"/>
    <cellStyle name="Comma 33 2" xfId="7949" xr:uid="{00000000-0005-0000-0000-0000470F0000}"/>
    <cellStyle name="Comma 34" xfId="1468" xr:uid="{00000000-0005-0000-0000-0000480F0000}"/>
    <cellStyle name="Comma 34 2" xfId="7950" xr:uid="{00000000-0005-0000-0000-0000490F0000}"/>
    <cellStyle name="Comma 35" xfId="1469" xr:uid="{00000000-0005-0000-0000-00004A0F0000}"/>
    <cellStyle name="Comma 35 2" xfId="7951" xr:uid="{00000000-0005-0000-0000-00004B0F0000}"/>
    <cellStyle name="Comma 36" xfId="1470" xr:uid="{00000000-0005-0000-0000-00004C0F0000}"/>
    <cellStyle name="Comma 36 2" xfId="7952" xr:uid="{00000000-0005-0000-0000-00004D0F0000}"/>
    <cellStyle name="Comma 37" xfId="1471" xr:uid="{00000000-0005-0000-0000-00004E0F0000}"/>
    <cellStyle name="Comma 37 2" xfId="7953" xr:uid="{00000000-0005-0000-0000-00004F0F0000}"/>
    <cellStyle name="Comma 38" xfId="1472" xr:uid="{00000000-0005-0000-0000-0000500F0000}"/>
    <cellStyle name="Comma 38 2" xfId="7954" xr:uid="{00000000-0005-0000-0000-0000510F0000}"/>
    <cellStyle name="Comma 39" xfId="1473" xr:uid="{00000000-0005-0000-0000-0000520F0000}"/>
    <cellStyle name="Comma 39 2" xfId="7955" xr:uid="{00000000-0005-0000-0000-0000530F0000}"/>
    <cellStyle name="Comma 4" xfId="1474" xr:uid="{00000000-0005-0000-0000-0000540F0000}"/>
    <cellStyle name="Comma 4 2" xfId="1475" xr:uid="{00000000-0005-0000-0000-0000550F0000}"/>
    <cellStyle name="Comma 4 2 2" xfId="1476" xr:uid="{00000000-0005-0000-0000-0000560F0000}"/>
    <cellStyle name="Comma 4 2 2 2" xfId="7958" xr:uid="{00000000-0005-0000-0000-0000570F0000}"/>
    <cellStyle name="Comma 4 2 3" xfId="1477" xr:uid="{00000000-0005-0000-0000-0000580F0000}"/>
    <cellStyle name="Comma 4 2 3 2" xfId="7959" xr:uid="{00000000-0005-0000-0000-0000590F0000}"/>
    <cellStyle name="Comma 4 2 4" xfId="1478" xr:uid="{00000000-0005-0000-0000-00005A0F0000}"/>
    <cellStyle name="Comma 4 2 5" xfId="1479" xr:uid="{00000000-0005-0000-0000-00005B0F0000}"/>
    <cellStyle name="Comma 4 2 5 2" xfId="7960" xr:uid="{00000000-0005-0000-0000-00005C0F0000}"/>
    <cellStyle name="Comma 4 2 6" xfId="7957" xr:uid="{00000000-0005-0000-0000-00005D0F0000}"/>
    <cellStyle name="Comma 4 3" xfId="1480" xr:uid="{00000000-0005-0000-0000-00005E0F0000}"/>
    <cellStyle name="Comma 4 4" xfId="1481" xr:uid="{00000000-0005-0000-0000-00005F0F0000}"/>
    <cellStyle name="Comma 4 4 2" xfId="7961" xr:uid="{00000000-0005-0000-0000-0000600F0000}"/>
    <cellStyle name="Comma 4 5" xfId="1482" xr:uid="{00000000-0005-0000-0000-0000610F0000}"/>
    <cellStyle name="Comma 4 6" xfId="1483" xr:uid="{00000000-0005-0000-0000-0000620F0000}"/>
    <cellStyle name="Comma 4 7" xfId="7956" xr:uid="{00000000-0005-0000-0000-0000630F0000}"/>
    <cellStyle name="Comma 4_ FY13 Rev Entry form" xfId="1484" xr:uid="{00000000-0005-0000-0000-0000640F0000}"/>
    <cellStyle name="Comma 40" xfId="1485" xr:uid="{00000000-0005-0000-0000-0000650F0000}"/>
    <cellStyle name="Comma 40 2" xfId="7962" xr:uid="{00000000-0005-0000-0000-0000660F0000}"/>
    <cellStyle name="Comma 41" xfId="1486" xr:uid="{00000000-0005-0000-0000-0000670F0000}"/>
    <cellStyle name="Comma 41 2" xfId="1487" xr:uid="{00000000-0005-0000-0000-0000680F0000}"/>
    <cellStyle name="Comma 41 3" xfId="7963" xr:uid="{00000000-0005-0000-0000-0000690F0000}"/>
    <cellStyle name="Comma 42" xfId="1488" xr:uid="{00000000-0005-0000-0000-00006A0F0000}"/>
    <cellStyle name="Comma 43" xfId="1489" xr:uid="{00000000-0005-0000-0000-00006B0F0000}"/>
    <cellStyle name="Comma 43 2" xfId="7964" xr:uid="{00000000-0005-0000-0000-00006C0F0000}"/>
    <cellStyle name="Comma 44" xfId="1490" xr:uid="{00000000-0005-0000-0000-00006D0F0000}"/>
    <cellStyle name="Comma 44 2" xfId="7965" xr:uid="{00000000-0005-0000-0000-00006E0F0000}"/>
    <cellStyle name="Comma 45" xfId="1491" xr:uid="{00000000-0005-0000-0000-00006F0F0000}"/>
    <cellStyle name="Comma 45 2" xfId="7966" xr:uid="{00000000-0005-0000-0000-0000700F0000}"/>
    <cellStyle name="Comma 46" xfId="1492" xr:uid="{00000000-0005-0000-0000-0000710F0000}"/>
    <cellStyle name="Comma 46 2" xfId="7967" xr:uid="{00000000-0005-0000-0000-0000720F0000}"/>
    <cellStyle name="Comma 47" xfId="1493" xr:uid="{00000000-0005-0000-0000-0000730F0000}"/>
    <cellStyle name="Comma 47 2" xfId="7968" xr:uid="{00000000-0005-0000-0000-0000740F0000}"/>
    <cellStyle name="Comma 48" xfId="1494" xr:uid="{00000000-0005-0000-0000-0000750F0000}"/>
    <cellStyle name="Comma 48 2" xfId="7969" xr:uid="{00000000-0005-0000-0000-0000760F0000}"/>
    <cellStyle name="Comma 49" xfId="1495" xr:uid="{00000000-0005-0000-0000-0000770F0000}"/>
    <cellStyle name="Comma 49 2" xfId="7970" xr:uid="{00000000-0005-0000-0000-0000780F0000}"/>
    <cellStyle name="Comma 5" xfId="1496" xr:uid="{00000000-0005-0000-0000-0000790F0000}"/>
    <cellStyle name="Comma 5 2" xfId="1497" xr:uid="{00000000-0005-0000-0000-00007A0F0000}"/>
    <cellStyle name="Comma 5 2 2" xfId="1498" xr:uid="{00000000-0005-0000-0000-00007B0F0000}"/>
    <cellStyle name="Comma 5 2 2 2" xfId="7973" xr:uid="{00000000-0005-0000-0000-00007C0F0000}"/>
    <cellStyle name="Comma 5 2 3" xfId="1499" xr:uid="{00000000-0005-0000-0000-00007D0F0000}"/>
    <cellStyle name="Comma 5 2 4" xfId="1500" xr:uid="{00000000-0005-0000-0000-00007E0F0000}"/>
    <cellStyle name="Comma 5 2 4 2" xfId="7974" xr:uid="{00000000-0005-0000-0000-00007F0F0000}"/>
    <cellStyle name="Comma 5 2 5" xfId="7972" xr:uid="{00000000-0005-0000-0000-0000800F0000}"/>
    <cellStyle name="Comma 5 3" xfId="1501" xr:uid="{00000000-0005-0000-0000-0000810F0000}"/>
    <cellStyle name="Comma 5 3 2" xfId="1502" xr:uid="{00000000-0005-0000-0000-0000820F0000}"/>
    <cellStyle name="Comma 5 3 2 2" xfId="7976" xr:uid="{00000000-0005-0000-0000-0000830F0000}"/>
    <cellStyle name="Comma 5 3 3" xfId="7975" xr:uid="{00000000-0005-0000-0000-0000840F0000}"/>
    <cellStyle name="Comma 5 4" xfId="1503" xr:uid="{00000000-0005-0000-0000-0000850F0000}"/>
    <cellStyle name="Comma 5 5" xfId="7971" xr:uid="{00000000-0005-0000-0000-0000860F0000}"/>
    <cellStyle name="Comma 5_MNCH TANZANIA MASTER FILE Dec 19 2011" xfId="1504" xr:uid="{00000000-0005-0000-0000-0000870F0000}"/>
    <cellStyle name="Comma 50" xfId="1505" xr:uid="{00000000-0005-0000-0000-0000880F0000}"/>
    <cellStyle name="Comma 50 2" xfId="7977" xr:uid="{00000000-0005-0000-0000-0000890F0000}"/>
    <cellStyle name="Comma 51" xfId="1506" xr:uid="{00000000-0005-0000-0000-00008A0F0000}"/>
    <cellStyle name="Comma 51 2" xfId="7978" xr:uid="{00000000-0005-0000-0000-00008B0F0000}"/>
    <cellStyle name="Comma 52" xfId="1507" xr:uid="{00000000-0005-0000-0000-00008C0F0000}"/>
    <cellStyle name="Comma 52 2" xfId="7979" xr:uid="{00000000-0005-0000-0000-00008D0F0000}"/>
    <cellStyle name="Comma 53" xfId="1508" xr:uid="{00000000-0005-0000-0000-00008E0F0000}"/>
    <cellStyle name="Comma 53 2" xfId="7980" xr:uid="{00000000-0005-0000-0000-00008F0F0000}"/>
    <cellStyle name="Comma 54" xfId="1509" xr:uid="{00000000-0005-0000-0000-0000900F0000}"/>
    <cellStyle name="Comma 54 2" xfId="7981" xr:uid="{00000000-0005-0000-0000-0000910F0000}"/>
    <cellStyle name="Comma 55" xfId="1510" xr:uid="{00000000-0005-0000-0000-0000920F0000}"/>
    <cellStyle name="Comma 55 2" xfId="7982" xr:uid="{00000000-0005-0000-0000-0000930F0000}"/>
    <cellStyle name="Comma 56" xfId="1511" xr:uid="{00000000-0005-0000-0000-0000940F0000}"/>
    <cellStyle name="Comma 56 2" xfId="4850" xr:uid="{00000000-0005-0000-0000-0000950F0000}"/>
    <cellStyle name="Comma 56 2 2" xfId="10094" xr:uid="{00000000-0005-0000-0000-0000960F0000}"/>
    <cellStyle name="Comma 56 2 2 2" xfId="20359" xr:uid="{00000000-0005-0000-0000-0000970F0000}"/>
    <cellStyle name="Comma 56 2 3" xfId="15341" xr:uid="{00000000-0005-0000-0000-0000980F0000}"/>
    <cellStyle name="Comma 56 3" xfId="7983" xr:uid="{00000000-0005-0000-0000-0000990F0000}"/>
    <cellStyle name="Comma 56 3 2" xfId="18386" xr:uid="{00000000-0005-0000-0000-00009A0F0000}"/>
    <cellStyle name="Comma 56 4" xfId="12524" xr:uid="{00000000-0005-0000-0000-00009B0F0000}"/>
    <cellStyle name="Comma 57" xfId="1512" xr:uid="{00000000-0005-0000-0000-00009C0F0000}"/>
    <cellStyle name="Comma 58" xfId="1513" xr:uid="{00000000-0005-0000-0000-00009D0F0000}"/>
    <cellStyle name="Comma 59" xfId="1514" xr:uid="{00000000-0005-0000-0000-00009E0F0000}"/>
    <cellStyle name="Comma 6" xfId="1515" xr:uid="{00000000-0005-0000-0000-00009F0F0000}"/>
    <cellStyle name="Comma 6 2" xfId="1516" xr:uid="{00000000-0005-0000-0000-0000A00F0000}"/>
    <cellStyle name="Comma 6 2 2" xfId="7985" xr:uid="{00000000-0005-0000-0000-0000A10F0000}"/>
    <cellStyle name="Comma 6 3" xfId="1517" xr:uid="{00000000-0005-0000-0000-0000A20F0000}"/>
    <cellStyle name="Comma 6 3 2" xfId="7986" xr:uid="{00000000-0005-0000-0000-0000A30F0000}"/>
    <cellStyle name="Comma 6 4" xfId="1518" xr:uid="{00000000-0005-0000-0000-0000A40F0000}"/>
    <cellStyle name="Comma 6 5" xfId="1519" xr:uid="{00000000-0005-0000-0000-0000A50F0000}"/>
    <cellStyle name="Comma 6 5 2" xfId="4458" xr:uid="{00000000-0005-0000-0000-0000A60F0000}"/>
    <cellStyle name="Comma 6 5 2 2" xfId="10043" xr:uid="{00000000-0005-0000-0000-0000A70F0000}"/>
    <cellStyle name="Comma 6 5 2 2 2" xfId="20308" xr:uid="{00000000-0005-0000-0000-0000A80F0000}"/>
    <cellStyle name="Comma 6 5 2 3" xfId="14952" xr:uid="{00000000-0005-0000-0000-0000A90F0000}"/>
    <cellStyle name="Comma 6 5 3" xfId="6468" xr:uid="{00000000-0005-0000-0000-0000AA0F0000}"/>
    <cellStyle name="Comma 6 5 3 2" xfId="11216" xr:uid="{00000000-0005-0000-0000-0000AB0F0000}"/>
    <cellStyle name="Comma 6 5 3 2 2" xfId="21481" xr:uid="{00000000-0005-0000-0000-0000AC0F0000}"/>
    <cellStyle name="Comma 6 5 3 3" xfId="16957" xr:uid="{00000000-0005-0000-0000-0000AD0F0000}"/>
    <cellStyle name="Comma 6 5 4" xfId="7987" xr:uid="{00000000-0005-0000-0000-0000AE0F0000}"/>
    <cellStyle name="Comma 6 5 4 2" xfId="18387" xr:uid="{00000000-0005-0000-0000-0000AF0F0000}"/>
    <cellStyle name="Comma 6 5 5" xfId="12525" xr:uid="{00000000-0005-0000-0000-0000B00F0000}"/>
    <cellStyle name="Comma 6 6" xfId="7984" xr:uid="{00000000-0005-0000-0000-0000B10F0000}"/>
    <cellStyle name="Comma 6_MNCH TANZANIA MASTER FILE Dec 19 2011" xfId="1520" xr:uid="{00000000-0005-0000-0000-0000B20F0000}"/>
    <cellStyle name="Comma 60" xfId="1521" xr:uid="{00000000-0005-0000-0000-0000B30F0000}"/>
    <cellStyle name="Comma 61" xfId="1522" xr:uid="{00000000-0005-0000-0000-0000B40F0000}"/>
    <cellStyle name="Comma 62" xfId="1523" xr:uid="{00000000-0005-0000-0000-0000B50F0000}"/>
    <cellStyle name="Comma 62 2" xfId="7988" xr:uid="{00000000-0005-0000-0000-0000B60F0000}"/>
    <cellStyle name="Comma 63" xfId="1524" xr:uid="{00000000-0005-0000-0000-0000B70F0000}"/>
    <cellStyle name="Comma 63 2" xfId="7989" xr:uid="{00000000-0005-0000-0000-0000B80F0000}"/>
    <cellStyle name="Comma 64" xfId="1525" xr:uid="{00000000-0005-0000-0000-0000B90F0000}"/>
    <cellStyle name="Comma 64 2" xfId="7990" xr:uid="{00000000-0005-0000-0000-0000BA0F0000}"/>
    <cellStyle name="Comma 65" xfId="1526" xr:uid="{00000000-0005-0000-0000-0000BB0F0000}"/>
    <cellStyle name="Comma 65 2" xfId="7991" xr:uid="{00000000-0005-0000-0000-0000BC0F0000}"/>
    <cellStyle name="Comma 66" xfId="1527" xr:uid="{00000000-0005-0000-0000-0000BD0F0000}"/>
    <cellStyle name="Comma 66 2" xfId="7992" xr:uid="{00000000-0005-0000-0000-0000BE0F0000}"/>
    <cellStyle name="Comma 67" xfId="1528" xr:uid="{00000000-0005-0000-0000-0000BF0F0000}"/>
    <cellStyle name="Comma 67 2" xfId="4466" xr:uid="{00000000-0005-0000-0000-0000C00F0000}"/>
    <cellStyle name="Comma 67 2 2" xfId="10050" xr:uid="{00000000-0005-0000-0000-0000C10F0000}"/>
    <cellStyle name="Comma 67 2 2 2" xfId="20315" xr:uid="{00000000-0005-0000-0000-0000C20F0000}"/>
    <cellStyle name="Comma 67 2 3" xfId="14957" xr:uid="{00000000-0005-0000-0000-0000C30F0000}"/>
    <cellStyle name="Comma 67 3" xfId="7993" xr:uid="{00000000-0005-0000-0000-0000C40F0000}"/>
    <cellStyle name="Comma 67 3 2" xfId="18388" xr:uid="{00000000-0005-0000-0000-0000C50F0000}"/>
    <cellStyle name="Comma 67 4" xfId="12526" xr:uid="{00000000-0005-0000-0000-0000C60F0000}"/>
    <cellStyle name="Comma 68" xfId="2" xr:uid="{00000000-0005-0000-0000-0000C70F0000}"/>
    <cellStyle name="Comma 69" xfId="1529" xr:uid="{00000000-0005-0000-0000-0000C80F0000}"/>
    <cellStyle name="Comma 69 2" xfId="6471" xr:uid="{00000000-0005-0000-0000-0000C90F0000}"/>
    <cellStyle name="Comma 69 2 2" xfId="11219" xr:uid="{00000000-0005-0000-0000-0000CA0F0000}"/>
    <cellStyle name="Comma 69 2 2 2" xfId="21484" xr:uid="{00000000-0005-0000-0000-0000CB0F0000}"/>
    <cellStyle name="Comma 69 2 3" xfId="16960" xr:uid="{00000000-0005-0000-0000-0000CC0F0000}"/>
    <cellStyle name="Comma 69 3" xfId="7994" xr:uid="{00000000-0005-0000-0000-0000CD0F0000}"/>
    <cellStyle name="Comma 69 3 2" xfId="18389" xr:uid="{00000000-0005-0000-0000-0000CE0F0000}"/>
    <cellStyle name="Comma 69 4" xfId="12527" xr:uid="{00000000-0005-0000-0000-0000CF0F0000}"/>
    <cellStyle name="Comma 7" xfId="1530" xr:uid="{00000000-0005-0000-0000-0000D00F0000}"/>
    <cellStyle name="Comma 7 2" xfId="1531" xr:uid="{00000000-0005-0000-0000-0000D10F0000}"/>
    <cellStyle name="Comma 7 2 2" xfId="1532" xr:uid="{00000000-0005-0000-0000-0000D20F0000}"/>
    <cellStyle name="Comma 7 2 2 2" xfId="1533" xr:uid="{00000000-0005-0000-0000-0000D30F0000}"/>
    <cellStyle name="Comma 7 2 3" xfId="1534" xr:uid="{00000000-0005-0000-0000-0000D40F0000}"/>
    <cellStyle name="Comma 7 2 3 2" xfId="1535" xr:uid="{00000000-0005-0000-0000-0000D50F0000}"/>
    <cellStyle name="Comma 7 2 4" xfId="1536" xr:uid="{00000000-0005-0000-0000-0000D60F0000}"/>
    <cellStyle name="Comma 7 2 5" xfId="7996" xr:uid="{00000000-0005-0000-0000-0000D70F0000}"/>
    <cellStyle name="Comma 7 3" xfId="1537" xr:uid="{00000000-0005-0000-0000-0000D80F0000}"/>
    <cellStyle name="Comma 7 3 2" xfId="1538" xr:uid="{00000000-0005-0000-0000-0000D90F0000}"/>
    <cellStyle name="Comma 7 4" xfId="1539" xr:uid="{00000000-0005-0000-0000-0000DA0F0000}"/>
    <cellStyle name="Comma 7 4 2" xfId="1540" xr:uid="{00000000-0005-0000-0000-0000DB0F0000}"/>
    <cellStyle name="Comma 7 5" xfId="1541" xr:uid="{00000000-0005-0000-0000-0000DC0F0000}"/>
    <cellStyle name="Comma 7 6" xfId="7995" xr:uid="{00000000-0005-0000-0000-0000DD0F0000}"/>
    <cellStyle name="Comma 70" xfId="4462" xr:uid="{00000000-0005-0000-0000-0000DE0F0000}"/>
    <cellStyle name="Comma 71" xfId="6465" xr:uid="{00000000-0005-0000-0000-0000DF0F0000}"/>
    <cellStyle name="Comma 72" xfId="7322" xr:uid="{00000000-0005-0000-0000-0000E00F0000}"/>
    <cellStyle name="Comma 73" xfId="10041" xr:uid="{00000000-0005-0000-0000-0000E10F0000}"/>
    <cellStyle name="Comma 74" xfId="7895" xr:uid="{00000000-0005-0000-0000-0000E20F0000}"/>
    <cellStyle name="Comma 75" xfId="7329" xr:uid="{00000000-0005-0000-0000-0000E30F0000}"/>
    <cellStyle name="Comma 76" xfId="14950" xr:uid="{00000000-0005-0000-0000-0000E40F0000}"/>
    <cellStyle name="Comma 77" xfId="22297" xr:uid="{00000000-0005-0000-0000-0000E50F0000}"/>
    <cellStyle name="Comma 78" xfId="22303" xr:uid="{00000000-0005-0000-0000-0000E60F0000}"/>
    <cellStyle name="Comma 79" xfId="22302" xr:uid="{00000000-0005-0000-0000-0000E70F0000}"/>
    <cellStyle name="Comma 8" xfId="1542" xr:uid="{00000000-0005-0000-0000-0000E80F0000}"/>
    <cellStyle name="Comma 8 2" xfId="1543" xr:uid="{00000000-0005-0000-0000-0000E90F0000}"/>
    <cellStyle name="Comma 8 2 2" xfId="1544" xr:uid="{00000000-0005-0000-0000-0000EA0F0000}"/>
    <cellStyle name="Comma 8 2 2 2" xfId="1545" xr:uid="{00000000-0005-0000-0000-0000EB0F0000}"/>
    <cellStyle name="Comma 8 2 3" xfId="1546" xr:uid="{00000000-0005-0000-0000-0000EC0F0000}"/>
    <cellStyle name="Comma 8 2 3 2" xfId="1547" xr:uid="{00000000-0005-0000-0000-0000ED0F0000}"/>
    <cellStyle name="Comma 8 2 4" xfId="1548" xr:uid="{00000000-0005-0000-0000-0000EE0F0000}"/>
    <cellStyle name="Comma 8 2 5" xfId="1549" xr:uid="{00000000-0005-0000-0000-0000EF0F0000}"/>
    <cellStyle name="Comma 8 2 5 2" xfId="4851" xr:uid="{00000000-0005-0000-0000-0000F00F0000}"/>
    <cellStyle name="Comma 8 2 5 2 2" xfId="10095" xr:uid="{00000000-0005-0000-0000-0000F10F0000}"/>
    <cellStyle name="Comma 8 2 5 2 2 2" xfId="20360" xr:uid="{00000000-0005-0000-0000-0000F20F0000}"/>
    <cellStyle name="Comma 8 2 5 2 3" xfId="15342" xr:uid="{00000000-0005-0000-0000-0000F30F0000}"/>
    <cellStyle name="Comma 8 2 5 3" xfId="7997" xr:uid="{00000000-0005-0000-0000-0000F40F0000}"/>
    <cellStyle name="Comma 8 2 5 3 2" xfId="18390" xr:uid="{00000000-0005-0000-0000-0000F50F0000}"/>
    <cellStyle name="Comma 8 2 5 4" xfId="12528" xr:uid="{00000000-0005-0000-0000-0000F60F0000}"/>
    <cellStyle name="Comma 8 3" xfId="1550" xr:uid="{00000000-0005-0000-0000-0000F70F0000}"/>
    <cellStyle name="Comma 8 3 2" xfId="1551" xr:uid="{00000000-0005-0000-0000-0000F80F0000}"/>
    <cellStyle name="Comma 8 4" xfId="1552" xr:uid="{00000000-0005-0000-0000-0000F90F0000}"/>
    <cellStyle name="Comma 8 4 2" xfId="1553" xr:uid="{00000000-0005-0000-0000-0000FA0F0000}"/>
    <cellStyle name="Comma 8 5" xfId="1554" xr:uid="{00000000-0005-0000-0000-0000FB0F0000}"/>
    <cellStyle name="Comma 8 5 2" xfId="7998" xr:uid="{00000000-0005-0000-0000-0000FC0F0000}"/>
    <cellStyle name="Comma 8 6" xfId="1555" xr:uid="{00000000-0005-0000-0000-0000FD0F0000}"/>
    <cellStyle name="Comma 8 7" xfId="1556" xr:uid="{00000000-0005-0000-0000-0000FE0F0000}"/>
    <cellStyle name="Comma 8 7 2" xfId="7999" xr:uid="{00000000-0005-0000-0000-0000FF0F0000}"/>
    <cellStyle name="Comma 8 8" xfId="1557" xr:uid="{00000000-0005-0000-0000-000000100000}"/>
    <cellStyle name="Comma 8 8 2" xfId="4852" xr:uid="{00000000-0005-0000-0000-000001100000}"/>
    <cellStyle name="Comma 8 8 2 2" xfId="10096" xr:uid="{00000000-0005-0000-0000-000002100000}"/>
    <cellStyle name="Comma 8 8 2 2 2" xfId="20361" xr:uid="{00000000-0005-0000-0000-000003100000}"/>
    <cellStyle name="Comma 8 8 2 3" xfId="15343" xr:uid="{00000000-0005-0000-0000-000004100000}"/>
    <cellStyle name="Comma 8 8 3" xfId="8000" xr:uid="{00000000-0005-0000-0000-000005100000}"/>
    <cellStyle name="Comma 8 8 3 2" xfId="18391" xr:uid="{00000000-0005-0000-0000-000006100000}"/>
    <cellStyle name="Comma 8 8 4" xfId="12529" xr:uid="{00000000-0005-0000-0000-000007100000}"/>
    <cellStyle name="Comma 80" xfId="22307" xr:uid="{00000000-0005-0000-0000-000008100000}"/>
    <cellStyle name="Comma 81" xfId="22319" xr:uid="{DA9E0F5C-A938-4EA0-A7ED-D61173295B78}"/>
    <cellStyle name="Comma 9" xfId="1558" xr:uid="{00000000-0005-0000-0000-000009100000}"/>
    <cellStyle name="Comma 9 2" xfId="1559" xr:uid="{00000000-0005-0000-0000-00000A100000}"/>
    <cellStyle name="Comma 9 2 2" xfId="1560" xr:uid="{00000000-0005-0000-0000-00000B100000}"/>
    <cellStyle name="Comma 9 2 3" xfId="1561" xr:uid="{00000000-0005-0000-0000-00000C100000}"/>
    <cellStyle name="Comma 9 3" xfId="1562" xr:uid="{00000000-0005-0000-0000-00000D100000}"/>
    <cellStyle name="Comma 9 3 2" xfId="1563" xr:uid="{00000000-0005-0000-0000-00000E100000}"/>
    <cellStyle name="Comma 9 4" xfId="1564" xr:uid="{00000000-0005-0000-0000-00000F100000}"/>
    <cellStyle name="Comma 9 4 2" xfId="8001" xr:uid="{00000000-0005-0000-0000-000010100000}"/>
    <cellStyle name="Comma 9 5" xfId="1565" xr:uid="{00000000-0005-0000-0000-000011100000}"/>
    <cellStyle name="Comma 9 6" xfId="1566" xr:uid="{00000000-0005-0000-0000-000012100000}"/>
    <cellStyle name="Comma 9 6 2" xfId="8002" xr:uid="{00000000-0005-0000-0000-000013100000}"/>
    <cellStyle name="Comma 9 7" xfId="1567" xr:uid="{00000000-0005-0000-0000-000014100000}"/>
    <cellStyle name="Comma 9 7 2" xfId="8003" xr:uid="{00000000-0005-0000-0000-000015100000}"/>
    <cellStyle name="Comma0" xfId="1568" xr:uid="{00000000-0005-0000-0000-000016100000}"/>
    <cellStyle name="Comma0 - Style2" xfId="1569" xr:uid="{00000000-0005-0000-0000-000017100000}"/>
    <cellStyle name="Comma0 10" xfId="22298" xr:uid="{00000000-0005-0000-0000-000018100000}"/>
    <cellStyle name="Comma0 2" xfId="1570" xr:uid="{00000000-0005-0000-0000-000019100000}"/>
    <cellStyle name="Comma0 2 2" xfId="8005" xr:uid="{00000000-0005-0000-0000-00001A100000}"/>
    <cellStyle name="Comma0 3" xfId="1571" xr:uid="{00000000-0005-0000-0000-00001B100000}"/>
    <cellStyle name="Comma0 3 2" xfId="8006" xr:uid="{00000000-0005-0000-0000-00001C100000}"/>
    <cellStyle name="Comma0 4" xfId="8004" xr:uid="{00000000-0005-0000-0000-00001D100000}"/>
    <cellStyle name="Comma0 5" xfId="11657" xr:uid="{00000000-0005-0000-0000-00001E100000}"/>
    <cellStyle name="Comma0 6" xfId="11799" xr:uid="{00000000-0005-0000-0000-00001F100000}"/>
    <cellStyle name="Comma0 7" xfId="12530" xr:uid="{00000000-0005-0000-0000-000020100000}"/>
    <cellStyle name="Comma0 8" xfId="12038" xr:uid="{00000000-0005-0000-0000-000021100000}"/>
    <cellStyle name="Comma0 9" xfId="22300" xr:uid="{00000000-0005-0000-0000-000022100000}"/>
    <cellStyle name="Comma1 - Style1" xfId="1572" xr:uid="{00000000-0005-0000-0000-000023100000}"/>
    <cellStyle name="Commentaire" xfId="1573" xr:uid="{00000000-0005-0000-0000-000024100000}"/>
    <cellStyle name="Commentaire 10" xfId="1574" xr:uid="{00000000-0005-0000-0000-000025100000}"/>
    <cellStyle name="Commentaire 10 2" xfId="1575" xr:uid="{00000000-0005-0000-0000-000026100000}"/>
    <cellStyle name="Commentaire 10 2 2" xfId="6566" xr:uid="{00000000-0005-0000-0000-000027100000}"/>
    <cellStyle name="Commentaire 10 2 2 2" xfId="9620" xr:uid="{00000000-0005-0000-0000-000028100000}"/>
    <cellStyle name="Commentaire 10 2 2 2 2" xfId="19886" xr:uid="{00000000-0005-0000-0000-000029100000}"/>
    <cellStyle name="Commentaire 10 2 2 3" xfId="17055" xr:uid="{00000000-0005-0000-0000-00002A100000}"/>
    <cellStyle name="Commentaire 10 2 3" xfId="12533" xr:uid="{00000000-0005-0000-0000-00002B100000}"/>
    <cellStyle name="Commentaire 10 3" xfId="4854" xr:uid="{00000000-0005-0000-0000-00002C100000}"/>
    <cellStyle name="Commentaire 10 3 2" xfId="11995" xr:uid="{00000000-0005-0000-0000-00002D100000}"/>
    <cellStyle name="Commentaire 10 3 2 2" xfId="22258" xr:uid="{00000000-0005-0000-0000-00002E100000}"/>
    <cellStyle name="Commentaire 10 3 3" xfId="15345" xr:uid="{00000000-0005-0000-0000-00002F100000}"/>
    <cellStyle name="Commentaire 10 4" xfId="12532" xr:uid="{00000000-0005-0000-0000-000030100000}"/>
    <cellStyle name="Commentaire 11" xfId="1576" xr:uid="{00000000-0005-0000-0000-000031100000}"/>
    <cellStyle name="Commentaire 11 2" xfId="6567" xr:uid="{00000000-0005-0000-0000-000032100000}"/>
    <cellStyle name="Commentaire 11 2 2" xfId="10945" xr:uid="{00000000-0005-0000-0000-000033100000}"/>
    <cellStyle name="Commentaire 11 2 2 2" xfId="21210" xr:uid="{00000000-0005-0000-0000-000034100000}"/>
    <cellStyle name="Commentaire 11 2 3" xfId="17056" xr:uid="{00000000-0005-0000-0000-000035100000}"/>
    <cellStyle name="Commentaire 11 3" xfId="12534" xr:uid="{00000000-0005-0000-0000-000036100000}"/>
    <cellStyle name="Commentaire 12" xfId="4853" xr:uid="{00000000-0005-0000-0000-000037100000}"/>
    <cellStyle name="Commentaire 12 2" xfId="7451" xr:uid="{00000000-0005-0000-0000-000038100000}"/>
    <cellStyle name="Commentaire 12 2 2" xfId="17936" xr:uid="{00000000-0005-0000-0000-000039100000}"/>
    <cellStyle name="Commentaire 12 3" xfId="15344" xr:uid="{00000000-0005-0000-0000-00003A100000}"/>
    <cellStyle name="Commentaire 13" xfId="12531" xr:uid="{00000000-0005-0000-0000-00003B100000}"/>
    <cellStyle name="Commentaire 2" xfId="1577" xr:uid="{00000000-0005-0000-0000-00003C100000}"/>
    <cellStyle name="Commentaire 2 10" xfId="1578" xr:uid="{00000000-0005-0000-0000-00003D100000}"/>
    <cellStyle name="Commentaire 2 10 2" xfId="6568" xr:uid="{00000000-0005-0000-0000-00003E100000}"/>
    <cellStyle name="Commentaire 2 10 2 2" xfId="9621" xr:uid="{00000000-0005-0000-0000-00003F100000}"/>
    <cellStyle name="Commentaire 2 10 2 2 2" xfId="19887" xr:uid="{00000000-0005-0000-0000-000040100000}"/>
    <cellStyle name="Commentaire 2 10 2 3" xfId="17057" xr:uid="{00000000-0005-0000-0000-000041100000}"/>
    <cellStyle name="Commentaire 2 10 3" xfId="12536" xr:uid="{00000000-0005-0000-0000-000042100000}"/>
    <cellStyle name="Commentaire 2 11" xfId="4855" xr:uid="{00000000-0005-0000-0000-000043100000}"/>
    <cellStyle name="Commentaire 2 11 2" xfId="8544" xr:uid="{00000000-0005-0000-0000-000044100000}"/>
    <cellStyle name="Commentaire 2 11 2 2" xfId="18838" xr:uid="{00000000-0005-0000-0000-000045100000}"/>
    <cellStyle name="Commentaire 2 11 3" xfId="15346" xr:uid="{00000000-0005-0000-0000-000046100000}"/>
    <cellStyle name="Commentaire 2 12" xfId="12535" xr:uid="{00000000-0005-0000-0000-000047100000}"/>
    <cellStyle name="Commentaire 2 2" xfId="1579" xr:uid="{00000000-0005-0000-0000-000048100000}"/>
    <cellStyle name="Commentaire 2 2 2" xfId="1580" xr:uid="{00000000-0005-0000-0000-000049100000}"/>
    <cellStyle name="Commentaire 2 2 2 2" xfId="1581" xr:uid="{00000000-0005-0000-0000-00004A100000}"/>
    <cellStyle name="Commentaire 2 2 2 2 2" xfId="1582" xr:uid="{00000000-0005-0000-0000-00004B100000}"/>
    <cellStyle name="Commentaire 2 2 2 2 2 2" xfId="1583" xr:uid="{00000000-0005-0000-0000-00004C100000}"/>
    <cellStyle name="Commentaire 2 2 2 2 2 2 2" xfId="1584" xr:uid="{00000000-0005-0000-0000-00004D100000}"/>
    <cellStyle name="Commentaire 2 2 2 2 2 2 2 2" xfId="6569" xr:uid="{00000000-0005-0000-0000-00004E100000}"/>
    <cellStyle name="Commentaire 2 2 2 2 2 2 2 2 2" xfId="11731" xr:uid="{00000000-0005-0000-0000-00004F100000}"/>
    <cellStyle name="Commentaire 2 2 2 2 2 2 2 2 2 2" xfId="21995" xr:uid="{00000000-0005-0000-0000-000050100000}"/>
    <cellStyle name="Commentaire 2 2 2 2 2 2 2 2 3" xfId="17058" xr:uid="{00000000-0005-0000-0000-000051100000}"/>
    <cellStyle name="Commentaire 2 2 2 2 2 2 2 3" xfId="12542" xr:uid="{00000000-0005-0000-0000-000052100000}"/>
    <cellStyle name="Commentaire 2 2 2 2 2 2 3" xfId="4860" xr:uid="{00000000-0005-0000-0000-000053100000}"/>
    <cellStyle name="Commentaire 2 2 2 2 2 2 3 2" xfId="7452" xr:uid="{00000000-0005-0000-0000-000054100000}"/>
    <cellStyle name="Commentaire 2 2 2 2 2 2 3 2 2" xfId="17937" xr:uid="{00000000-0005-0000-0000-000055100000}"/>
    <cellStyle name="Commentaire 2 2 2 2 2 2 3 3" xfId="15351" xr:uid="{00000000-0005-0000-0000-000056100000}"/>
    <cellStyle name="Commentaire 2 2 2 2 2 2 4" xfId="12541" xr:uid="{00000000-0005-0000-0000-000057100000}"/>
    <cellStyle name="Commentaire 2 2 2 2 2 3" xfId="1585" xr:uid="{00000000-0005-0000-0000-000058100000}"/>
    <cellStyle name="Commentaire 2 2 2 2 2 3 2" xfId="6570" xr:uid="{00000000-0005-0000-0000-000059100000}"/>
    <cellStyle name="Commentaire 2 2 2 2 2 3 2 2" xfId="10942" xr:uid="{00000000-0005-0000-0000-00005A100000}"/>
    <cellStyle name="Commentaire 2 2 2 2 2 3 2 2 2" xfId="21207" xr:uid="{00000000-0005-0000-0000-00005B100000}"/>
    <cellStyle name="Commentaire 2 2 2 2 2 3 2 3" xfId="17059" xr:uid="{00000000-0005-0000-0000-00005C100000}"/>
    <cellStyle name="Commentaire 2 2 2 2 2 3 3" xfId="12543" xr:uid="{00000000-0005-0000-0000-00005D100000}"/>
    <cellStyle name="Commentaire 2 2 2 2 2 4" xfId="4859" xr:uid="{00000000-0005-0000-0000-00005E100000}"/>
    <cellStyle name="Commentaire 2 2 2 2 2 4 2" xfId="8546" xr:uid="{00000000-0005-0000-0000-00005F100000}"/>
    <cellStyle name="Commentaire 2 2 2 2 2 4 2 2" xfId="18840" xr:uid="{00000000-0005-0000-0000-000060100000}"/>
    <cellStyle name="Commentaire 2 2 2 2 2 4 3" xfId="15350" xr:uid="{00000000-0005-0000-0000-000061100000}"/>
    <cellStyle name="Commentaire 2 2 2 2 2 5" xfId="12540" xr:uid="{00000000-0005-0000-0000-000062100000}"/>
    <cellStyle name="Commentaire 2 2 2 2 3" xfId="1586" xr:uid="{00000000-0005-0000-0000-000063100000}"/>
    <cellStyle name="Commentaire 2 2 2 2 3 2" xfId="1587" xr:uid="{00000000-0005-0000-0000-000064100000}"/>
    <cellStyle name="Commentaire 2 2 2 2 3 2 2" xfId="6571" xr:uid="{00000000-0005-0000-0000-000065100000}"/>
    <cellStyle name="Commentaire 2 2 2 2 3 2 2 2" xfId="9622" xr:uid="{00000000-0005-0000-0000-000066100000}"/>
    <cellStyle name="Commentaire 2 2 2 2 3 2 2 2 2" xfId="19888" xr:uid="{00000000-0005-0000-0000-000067100000}"/>
    <cellStyle name="Commentaire 2 2 2 2 3 2 2 3" xfId="17060" xr:uid="{00000000-0005-0000-0000-000068100000}"/>
    <cellStyle name="Commentaire 2 2 2 2 3 2 3" xfId="12545" xr:uid="{00000000-0005-0000-0000-000069100000}"/>
    <cellStyle name="Commentaire 2 2 2 2 3 3" xfId="4861" xr:uid="{00000000-0005-0000-0000-00006A100000}"/>
    <cellStyle name="Commentaire 2 2 2 2 3 3 2" xfId="11993" xr:uid="{00000000-0005-0000-0000-00006B100000}"/>
    <cellStyle name="Commentaire 2 2 2 2 3 3 2 2" xfId="22256" xr:uid="{00000000-0005-0000-0000-00006C100000}"/>
    <cellStyle name="Commentaire 2 2 2 2 3 3 3" xfId="15352" xr:uid="{00000000-0005-0000-0000-00006D100000}"/>
    <cellStyle name="Commentaire 2 2 2 2 3 4" xfId="12544" xr:uid="{00000000-0005-0000-0000-00006E100000}"/>
    <cellStyle name="Commentaire 2 2 2 2 4" xfId="1588" xr:uid="{00000000-0005-0000-0000-00006F100000}"/>
    <cellStyle name="Commentaire 2 2 2 2 4 2" xfId="6572" xr:uid="{00000000-0005-0000-0000-000070100000}"/>
    <cellStyle name="Commentaire 2 2 2 2 4 2 2" xfId="9623" xr:uid="{00000000-0005-0000-0000-000071100000}"/>
    <cellStyle name="Commentaire 2 2 2 2 4 2 2 2" xfId="19889" xr:uid="{00000000-0005-0000-0000-000072100000}"/>
    <cellStyle name="Commentaire 2 2 2 2 4 2 3" xfId="17061" xr:uid="{00000000-0005-0000-0000-000073100000}"/>
    <cellStyle name="Commentaire 2 2 2 2 4 3" xfId="12546" xr:uid="{00000000-0005-0000-0000-000074100000}"/>
    <cellStyle name="Commentaire 2 2 2 2 5" xfId="4858" xr:uid="{00000000-0005-0000-0000-000075100000}"/>
    <cellStyle name="Commentaire 2 2 2 2 5 2" xfId="11994" xr:uid="{00000000-0005-0000-0000-000076100000}"/>
    <cellStyle name="Commentaire 2 2 2 2 5 2 2" xfId="22257" xr:uid="{00000000-0005-0000-0000-000077100000}"/>
    <cellStyle name="Commentaire 2 2 2 2 5 3" xfId="15349" xr:uid="{00000000-0005-0000-0000-000078100000}"/>
    <cellStyle name="Commentaire 2 2 2 2 6" xfId="12539" xr:uid="{00000000-0005-0000-0000-000079100000}"/>
    <cellStyle name="Commentaire 2 2 2 3" xfId="1589" xr:uid="{00000000-0005-0000-0000-00007A100000}"/>
    <cellStyle name="Commentaire 2 2 2 3 2" xfId="1590" xr:uid="{00000000-0005-0000-0000-00007B100000}"/>
    <cellStyle name="Commentaire 2 2 2 3 2 2" xfId="1591" xr:uid="{00000000-0005-0000-0000-00007C100000}"/>
    <cellStyle name="Commentaire 2 2 2 3 2 2 2" xfId="6573" xr:uid="{00000000-0005-0000-0000-00007D100000}"/>
    <cellStyle name="Commentaire 2 2 2 3 2 2 2 2" xfId="10947" xr:uid="{00000000-0005-0000-0000-00007E100000}"/>
    <cellStyle name="Commentaire 2 2 2 3 2 2 2 2 2" xfId="21212" xr:uid="{00000000-0005-0000-0000-00007F100000}"/>
    <cellStyle name="Commentaire 2 2 2 3 2 2 2 3" xfId="17062" xr:uid="{00000000-0005-0000-0000-000080100000}"/>
    <cellStyle name="Commentaire 2 2 2 3 2 2 3" xfId="12549" xr:uid="{00000000-0005-0000-0000-000081100000}"/>
    <cellStyle name="Commentaire 2 2 2 3 2 3" xfId="4863" xr:uid="{00000000-0005-0000-0000-000082100000}"/>
    <cellStyle name="Commentaire 2 2 2 3 2 3 2" xfId="10296" xr:uid="{00000000-0005-0000-0000-000083100000}"/>
    <cellStyle name="Commentaire 2 2 2 3 2 3 2 2" xfId="20561" xr:uid="{00000000-0005-0000-0000-000084100000}"/>
    <cellStyle name="Commentaire 2 2 2 3 2 3 3" xfId="15354" xr:uid="{00000000-0005-0000-0000-000085100000}"/>
    <cellStyle name="Commentaire 2 2 2 3 2 4" xfId="12548" xr:uid="{00000000-0005-0000-0000-000086100000}"/>
    <cellStyle name="Commentaire 2 2 2 3 3" xfId="1592" xr:uid="{00000000-0005-0000-0000-000087100000}"/>
    <cellStyle name="Commentaire 2 2 2 3 3 2" xfId="6574" xr:uid="{00000000-0005-0000-0000-000088100000}"/>
    <cellStyle name="Commentaire 2 2 2 3 3 2 2" xfId="10946" xr:uid="{00000000-0005-0000-0000-000089100000}"/>
    <cellStyle name="Commentaire 2 2 2 3 3 2 2 2" xfId="21211" xr:uid="{00000000-0005-0000-0000-00008A100000}"/>
    <cellStyle name="Commentaire 2 2 2 3 3 2 3" xfId="17063" xr:uid="{00000000-0005-0000-0000-00008B100000}"/>
    <cellStyle name="Commentaire 2 2 2 3 3 3" xfId="12550" xr:uid="{00000000-0005-0000-0000-00008C100000}"/>
    <cellStyle name="Commentaire 2 2 2 3 4" xfId="4862" xr:uid="{00000000-0005-0000-0000-00008D100000}"/>
    <cellStyle name="Commentaire 2 2 2 3 4 2" xfId="11371" xr:uid="{00000000-0005-0000-0000-00008E100000}"/>
    <cellStyle name="Commentaire 2 2 2 3 4 2 2" xfId="21636" xr:uid="{00000000-0005-0000-0000-00008F100000}"/>
    <cellStyle name="Commentaire 2 2 2 3 4 3" xfId="15353" xr:uid="{00000000-0005-0000-0000-000090100000}"/>
    <cellStyle name="Commentaire 2 2 2 3 5" xfId="12547" xr:uid="{00000000-0005-0000-0000-000091100000}"/>
    <cellStyle name="Commentaire 2 2 2 4" xfId="1593" xr:uid="{00000000-0005-0000-0000-000092100000}"/>
    <cellStyle name="Commentaire 2 2 2 4 2" xfId="1594" xr:uid="{00000000-0005-0000-0000-000093100000}"/>
    <cellStyle name="Commentaire 2 2 2 4 2 2" xfId="6575" xr:uid="{00000000-0005-0000-0000-000094100000}"/>
    <cellStyle name="Commentaire 2 2 2 4 2 2 2" xfId="9624" xr:uid="{00000000-0005-0000-0000-000095100000}"/>
    <cellStyle name="Commentaire 2 2 2 4 2 2 2 2" xfId="19890" xr:uid="{00000000-0005-0000-0000-000096100000}"/>
    <cellStyle name="Commentaire 2 2 2 4 2 2 3" xfId="17064" xr:uid="{00000000-0005-0000-0000-000097100000}"/>
    <cellStyle name="Commentaire 2 2 2 4 2 3" xfId="12552" xr:uid="{00000000-0005-0000-0000-000098100000}"/>
    <cellStyle name="Commentaire 2 2 2 4 3" xfId="4864" xr:uid="{00000000-0005-0000-0000-000099100000}"/>
    <cellStyle name="Commentaire 2 2 2 4 3 2" xfId="10295" xr:uid="{00000000-0005-0000-0000-00009A100000}"/>
    <cellStyle name="Commentaire 2 2 2 4 3 2 2" xfId="20560" xr:uid="{00000000-0005-0000-0000-00009B100000}"/>
    <cellStyle name="Commentaire 2 2 2 4 3 3" xfId="15355" xr:uid="{00000000-0005-0000-0000-00009C100000}"/>
    <cellStyle name="Commentaire 2 2 2 4 4" xfId="12551" xr:uid="{00000000-0005-0000-0000-00009D100000}"/>
    <cellStyle name="Commentaire 2 2 2 5" xfId="1595" xr:uid="{00000000-0005-0000-0000-00009E100000}"/>
    <cellStyle name="Commentaire 2 2 2 5 2" xfId="6576" xr:uid="{00000000-0005-0000-0000-00009F100000}"/>
    <cellStyle name="Commentaire 2 2 2 5 2 2" xfId="9625" xr:uid="{00000000-0005-0000-0000-0000A0100000}"/>
    <cellStyle name="Commentaire 2 2 2 5 2 2 2" xfId="19891" xr:uid="{00000000-0005-0000-0000-0000A1100000}"/>
    <cellStyle name="Commentaire 2 2 2 5 2 3" xfId="17065" xr:uid="{00000000-0005-0000-0000-0000A2100000}"/>
    <cellStyle name="Commentaire 2 2 2 5 3" xfId="12553" xr:uid="{00000000-0005-0000-0000-0000A3100000}"/>
    <cellStyle name="Commentaire 2 2 2 6" xfId="4857" xr:uid="{00000000-0005-0000-0000-0000A4100000}"/>
    <cellStyle name="Commentaire 2 2 2 6 2" xfId="7453" xr:uid="{00000000-0005-0000-0000-0000A5100000}"/>
    <cellStyle name="Commentaire 2 2 2 6 2 2" xfId="17938" xr:uid="{00000000-0005-0000-0000-0000A6100000}"/>
    <cellStyle name="Commentaire 2 2 2 6 3" xfId="15348" xr:uid="{00000000-0005-0000-0000-0000A7100000}"/>
    <cellStyle name="Commentaire 2 2 2 7" xfId="12538" xr:uid="{00000000-0005-0000-0000-0000A8100000}"/>
    <cellStyle name="Commentaire 2 2 3" xfId="1596" xr:uid="{00000000-0005-0000-0000-0000A9100000}"/>
    <cellStyle name="Commentaire 2 2 3 2" xfId="1597" xr:uid="{00000000-0005-0000-0000-0000AA100000}"/>
    <cellStyle name="Commentaire 2 2 3 2 2" xfId="1598" xr:uid="{00000000-0005-0000-0000-0000AB100000}"/>
    <cellStyle name="Commentaire 2 2 3 2 2 2" xfId="1599" xr:uid="{00000000-0005-0000-0000-0000AC100000}"/>
    <cellStyle name="Commentaire 2 2 3 2 2 2 2" xfId="6577" xr:uid="{00000000-0005-0000-0000-0000AD100000}"/>
    <cellStyle name="Commentaire 2 2 3 2 2 2 2 2" xfId="10949" xr:uid="{00000000-0005-0000-0000-0000AE100000}"/>
    <cellStyle name="Commentaire 2 2 3 2 2 2 2 2 2" xfId="21214" xr:uid="{00000000-0005-0000-0000-0000AF100000}"/>
    <cellStyle name="Commentaire 2 2 3 2 2 2 2 3" xfId="17066" xr:uid="{00000000-0005-0000-0000-0000B0100000}"/>
    <cellStyle name="Commentaire 2 2 3 2 2 2 3" xfId="12557" xr:uid="{00000000-0005-0000-0000-0000B1100000}"/>
    <cellStyle name="Commentaire 2 2 3 2 2 3" xfId="4867" xr:uid="{00000000-0005-0000-0000-0000B2100000}"/>
    <cellStyle name="Commentaire 2 2 3 2 2 3 2" xfId="11992" xr:uid="{00000000-0005-0000-0000-0000B3100000}"/>
    <cellStyle name="Commentaire 2 2 3 2 2 3 2 2" xfId="22255" xr:uid="{00000000-0005-0000-0000-0000B4100000}"/>
    <cellStyle name="Commentaire 2 2 3 2 2 3 3" xfId="15358" xr:uid="{00000000-0005-0000-0000-0000B5100000}"/>
    <cellStyle name="Commentaire 2 2 3 2 2 4" xfId="12556" xr:uid="{00000000-0005-0000-0000-0000B6100000}"/>
    <cellStyle name="Commentaire 2 2 3 2 3" xfId="1600" xr:uid="{00000000-0005-0000-0000-0000B7100000}"/>
    <cellStyle name="Commentaire 2 2 3 2 3 2" xfId="6578" xr:uid="{00000000-0005-0000-0000-0000B8100000}"/>
    <cellStyle name="Commentaire 2 2 3 2 3 2 2" xfId="10948" xr:uid="{00000000-0005-0000-0000-0000B9100000}"/>
    <cellStyle name="Commentaire 2 2 3 2 3 2 2 2" xfId="21213" xr:uid="{00000000-0005-0000-0000-0000BA100000}"/>
    <cellStyle name="Commentaire 2 2 3 2 3 2 3" xfId="17067" xr:uid="{00000000-0005-0000-0000-0000BB100000}"/>
    <cellStyle name="Commentaire 2 2 3 2 3 3" xfId="12558" xr:uid="{00000000-0005-0000-0000-0000BC100000}"/>
    <cellStyle name="Commentaire 2 2 3 2 4" xfId="4866" xr:uid="{00000000-0005-0000-0000-0000BD100000}"/>
    <cellStyle name="Commentaire 2 2 3 2 4 2" xfId="7465" xr:uid="{00000000-0005-0000-0000-0000BE100000}"/>
    <cellStyle name="Commentaire 2 2 3 2 4 2 2" xfId="17950" xr:uid="{00000000-0005-0000-0000-0000BF100000}"/>
    <cellStyle name="Commentaire 2 2 3 2 4 3" xfId="15357" xr:uid="{00000000-0005-0000-0000-0000C0100000}"/>
    <cellStyle name="Commentaire 2 2 3 2 5" xfId="12555" xr:uid="{00000000-0005-0000-0000-0000C1100000}"/>
    <cellStyle name="Commentaire 2 2 3 3" xfId="1601" xr:uid="{00000000-0005-0000-0000-0000C2100000}"/>
    <cellStyle name="Commentaire 2 2 3 3 2" xfId="1602" xr:uid="{00000000-0005-0000-0000-0000C3100000}"/>
    <cellStyle name="Commentaire 2 2 3 3 2 2" xfId="6579" xr:uid="{00000000-0005-0000-0000-0000C4100000}"/>
    <cellStyle name="Commentaire 2 2 3 3 2 2 2" xfId="9626" xr:uid="{00000000-0005-0000-0000-0000C5100000}"/>
    <cellStyle name="Commentaire 2 2 3 3 2 2 2 2" xfId="19892" xr:uid="{00000000-0005-0000-0000-0000C6100000}"/>
    <cellStyle name="Commentaire 2 2 3 3 2 2 3" xfId="17068" xr:uid="{00000000-0005-0000-0000-0000C7100000}"/>
    <cellStyle name="Commentaire 2 2 3 3 2 3" xfId="12560" xr:uid="{00000000-0005-0000-0000-0000C8100000}"/>
    <cellStyle name="Commentaire 2 2 3 3 3" xfId="4868" xr:uid="{00000000-0005-0000-0000-0000C9100000}"/>
    <cellStyle name="Commentaire 2 2 3 3 3 2" xfId="8548" xr:uid="{00000000-0005-0000-0000-0000CA100000}"/>
    <cellStyle name="Commentaire 2 2 3 3 3 2 2" xfId="18842" xr:uid="{00000000-0005-0000-0000-0000CB100000}"/>
    <cellStyle name="Commentaire 2 2 3 3 3 3" xfId="15359" xr:uid="{00000000-0005-0000-0000-0000CC100000}"/>
    <cellStyle name="Commentaire 2 2 3 3 4" xfId="12559" xr:uid="{00000000-0005-0000-0000-0000CD100000}"/>
    <cellStyle name="Commentaire 2 2 3 4" xfId="1603" xr:uid="{00000000-0005-0000-0000-0000CE100000}"/>
    <cellStyle name="Commentaire 2 2 3 4 2" xfId="6580" xr:uid="{00000000-0005-0000-0000-0000CF100000}"/>
    <cellStyle name="Commentaire 2 2 3 4 2 2" xfId="9627" xr:uid="{00000000-0005-0000-0000-0000D0100000}"/>
    <cellStyle name="Commentaire 2 2 3 4 2 2 2" xfId="19893" xr:uid="{00000000-0005-0000-0000-0000D1100000}"/>
    <cellStyle name="Commentaire 2 2 3 4 2 3" xfId="17069" xr:uid="{00000000-0005-0000-0000-0000D2100000}"/>
    <cellStyle name="Commentaire 2 2 3 4 3" xfId="12561" xr:uid="{00000000-0005-0000-0000-0000D3100000}"/>
    <cellStyle name="Commentaire 2 2 3 5" xfId="4865" xr:uid="{00000000-0005-0000-0000-0000D4100000}"/>
    <cellStyle name="Commentaire 2 2 3 5 2" xfId="8547" xr:uid="{00000000-0005-0000-0000-0000D5100000}"/>
    <cellStyle name="Commentaire 2 2 3 5 2 2" xfId="18841" xr:uid="{00000000-0005-0000-0000-0000D6100000}"/>
    <cellStyle name="Commentaire 2 2 3 5 3" xfId="15356" xr:uid="{00000000-0005-0000-0000-0000D7100000}"/>
    <cellStyle name="Commentaire 2 2 3 6" xfId="12554" xr:uid="{00000000-0005-0000-0000-0000D8100000}"/>
    <cellStyle name="Commentaire 2 2 4" xfId="1604" xr:uid="{00000000-0005-0000-0000-0000D9100000}"/>
    <cellStyle name="Commentaire 2 2 4 2" xfId="1605" xr:uid="{00000000-0005-0000-0000-0000DA100000}"/>
    <cellStyle name="Commentaire 2 2 4 2 2" xfId="1606" xr:uid="{00000000-0005-0000-0000-0000DB100000}"/>
    <cellStyle name="Commentaire 2 2 4 2 2 2" xfId="6581" xr:uid="{00000000-0005-0000-0000-0000DC100000}"/>
    <cellStyle name="Commentaire 2 2 4 2 2 2 2" xfId="9628" xr:uid="{00000000-0005-0000-0000-0000DD100000}"/>
    <cellStyle name="Commentaire 2 2 4 2 2 2 2 2" xfId="19894" xr:uid="{00000000-0005-0000-0000-0000DE100000}"/>
    <cellStyle name="Commentaire 2 2 4 2 2 2 3" xfId="17070" xr:uid="{00000000-0005-0000-0000-0000DF100000}"/>
    <cellStyle name="Commentaire 2 2 4 2 2 3" xfId="12564" xr:uid="{00000000-0005-0000-0000-0000E0100000}"/>
    <cellStyle name="Commentaire 2 2 4 2 3" xfId="4870" xr:uid="{00000000-0005-0000-0000-0000E1100000}"/>
    <cellStyle name="Commentaire 2 2 4 2 3 2" xfId="11991" xr:uid="{00000000-0005-0000-0000-0000E2100000}"/>
    <cellStyle name="Commentaire 2 2 4 2 3 2 2" xfId="22254" xr:uid="{00000000-0005-0000-0000-0000E3100000}"/>
    <cellStyle name="Commentaire 2 2 4 2 3 3" xfId="15361" xr:uid="{00000000-0005-0000-0000-0000E4100000}"/>
    <cellStyle name="Commentaire 2 2 4 2 4" xfId="12563" xr:uid="{00000000-0005-0000-0000-0000E5100000}"/>
    <cellStyle name="Commentaire 2 2 4 3" xfId="1607" xr:uid="{00000000-0005-0000-0000-0000E6100000}"/>
    <cellStyle name="Commentaire 2 2 4 3 2" xfId="6582" xr:uid="{00000000-0005-0000-0000-0000E7100000}"/>
    <cellStyle name="Commentaire 2 2 4 3 2 2" xfId="9629" xr:uid="{00000000-0005-0000-0000-0000E8100000}"/>
    <cellStyle name="Commentaire 2 2 4 3 2 2 2" xfId="19895" xr:uid="{00000000-0005-0000-0000-0000E9100000}"/>
    <cellStyle name="Commentaire 2 2 4 3 2 3" xfId="17071" xr:uid="{00000000-0005-0000-0000-0000EA100000}"/>
    <cellStyle name="Commentaire 2 2 4 3 3" xfId="12565" xr:uid="{00000000-0005-0000-0000-0000EB100000}"/>
    <cellStyle name="Commentaire 2 2 4 4" xfId="4869" xr:uid="{00000000-0005-0000-0000-0000EC100000}"/>
    <cellStyle name="Commentaire 2 2 4 4 2" xfId="7454" xr:uid="{00000000-0005-0000-0000-0000ED100000}"/>
    <cellStyle name="Commentaire 2 2 4 4 2 2" xfId="17939" xr:uid="{00000000-0005-0000-0000-0000EE100000}"/>
    <cellStyle name="Commentaire 2 2 4 4 3" xfId="15360" xr:uid="{00000000-0005-0000-0000-0000EF100000}"/>
    <cellStyle name="Commentaire 2 2 4 5" xfId="12562" xr:uid="{00000000-0005-0000-0000-0000F0100000}"/>
    <cellStyle name="Commentaire 2 2 5" xfId="1608" xr:uid="{00000000-0005-0000-0000-0000F1100000}"/>
    <cellStyle name="Commentaire 2 2 5 2" xfId="1609" xr:uid="{00000000-0005-0000-0000-0000F2100000}"/>
    <cellStyle name="Commentaire 2 2 5 2 2" xfId="6583" xr:uid="{00000000-0005-0000-0000-0000F3100000}"/>
    <cellStyle name="Commentaire 2 2 5 2 2 2" xfId="9630" xr:uid="{00000000-0005-0000-0000-0000F4100000}"/>
    <cellStyle name="Commentaire 2 2 5 2 2 2 2" xfId="19896" xr:uid="{00000000-0005-0000-0000-0000F5100000}"/>
    <cellStyle name="Commentaire 2 2 5 2 2 3" xfId="17072" xr:uid="{00000000-0005-0000-0000-0000F6100000}"/>
    <cellStyle name="Commentaire 2 2 5 2 3" xfId="12567" xr:uid="{00000000-0005-0000-0000-0000F7100000}"/>
    <cellStyle name="Commentaire 2 2 5 3" xfId="4871" xr:uid="{00000000-0005-0000-0000-0000F8100000}"/>
    <cellStyle name="Commentaire 2 2 5 3 2" xfId="11372" xr:uid="{00000000-0005-0000-0000-0000F9100000}"/>
    <cellStyle name="Commentaire 2 2 5 3 2 2" xfId="21637" xr:uid="{00000000-0005-0000-0000-0000FA100000}"/>
    <cellStyle name="Commentaire 2 2 5 3 3" xfId="15362" xr:uid="{00000000-0005-0000-0000-0000FB100000}"/>
    <cellStyle name="Commentaire 2 2 5 4" xfId="12566" xr:uid="{00000000-0005-0000-0000-0000FC100000}"/>
    <cellStyle name="Commentaire 2 2 6" xfId="1610" xr:uid="{00000000-0005-0000-0000-0000FD100000}"/>
    <cellStyle name="Commentaire 2 2 6 2" xfId="6584" xr:uid="{00000000-0005-0000-0000-0000FE100000}"/>
    <cellStyle name="Commentaire 2 2 6 2 2" xfId="9631" xr:uid="{00000000-0005-0000-0000-0000FF100000}"/>
    <cellStyle name="Commentaire 2 2 6 2 2 2" xfId="19897" xr:uid="{00000000-0005-0000-0000-000000110000}"/>
    <cellStyle name="Commentaire 2 2 6 2 3" xfId="17073" xr:uid="{00000000-0005-0000-0000-000001110000}"/>
    <cellStyle name="Commentaire 2 2 6 3" xfId="12568" xr:uid="{00000000-0005-0000-0000-000002110000}"/>
    <cellStyle name="Commentaire 2 2 7" xfId="4856" xr:uid="{00000000-0005-0000-0000-000003110000}"/>
    <cellStyle name="Commentaire 2 2 7 2" xfId="8545" xr:uid="{00000000-0005-0000-0000-000004110000}"/>
    <cellStyle name="Commentaire 2 2 7 2 2" xfId="18839" xr:uid="{00000000-0005-0000-0000-000005110000}"/>
    <cellStyle name="Commentaire 2 2 7 3" xfId="15347" xr:uid="{00000000-0005-0000-0000-000006110000}"/>
    <cellStyle name="Commentaire 2 2 8" xfId="12537" xr:uid="{00000000-0005-0000-0000-000007110000}"/>
    <cellStyle name="Commentaire 2 3" xfId="1611" xr:uid="{00000000-0005-0000-0000-000008110000}"/>
    <cellStyle name="Commentaire 2 3 2" xfId="1612" xr:uid="{00000000-0005-0000-0000-000009110000}"/>
    <cellStyle name="Commentaire 2 3 2 2" xfId="1613" xr:uid="{00000000-0005-0000-0000-00000A110000}"/>
    <cellStyle name="Commentaire 2 3 2 2 2" xfId="1614" xr:uid="{00000000-0005-0000-0000-00000B110000}"/>
    <cellStyle name="Commentaire 2 3 2 2 2 2" xfId="1615" xr:uid="{00000000-0005-0000-0000-00000C110000}"/>
    <cellStyle name="Commentaire 2 3 2 2 2 2 2" xfId="1616" xr:uid="{00000000-0005-0000-0000-00000D110000}"/>
    <cellStyle name="Commentaire 2 3 2 2 2 2 2 2" xfId="6585" xr:uid="{00000000-0005-0000-0000-00000E110000}"/>
    <cellStyle name="Commentaire 2 3 2 2 2 2 2 2 2" xfId="9632" xr:uid="{00000000-0005-0000-0000-00000F110000}"/>
    <cellStyle name="Commentaire 2 3 2 2 2 2 2 2 2 2" xfId="19898" xr:uid="{00000000-0005-0000-0000-000010110000}"/>
    <cellStyle name="Commentaire 2 3 2 2 2 2 2 2 3" xfId="17074" xr:uid="{00000000-0005-0000-0000-000011110000}"/>
    <cellStyle name="Commentaire 2 3 2 2 2 2 2 3" xfId="12574" xr:uid="{00000000-0005-0000-0000-000012110000}"/>
    <cellStyle name="Commentaire 2 3 2 2 2 2 3" xfId="4876" xr:uid="{00000000-0005-0000-0000-000013110000}"/>
    <cellStyle name="Commentaire 2 3 2 2 2 2 3 2" xfId="7455" xr:uid="{00000000-0005-0000-0000-000014110000}"/>
    <cellStyle name="Commentaire 2 3 2 2 2 2 3 2 2" xfId="17940" xr:uid="{00000000-0005-0000-0000-000015110000}"/>
    <cellStyle name="Commentaire 2 3 2 2 2 2 3 3" xfId="15367" xr:uid="{00000000-0005-0000-0000-000016110000}"/>
    <cellStyle name="Commentaire 2 3 2 2 2 2 4" xfId="12573" xr:uid="{00000000-0005-0000-0000-000017110000}"/>
    <cellStyle name="Commentaire 2 3 2 2 2 3" xfId="1617" xr:uid="{00000000-0005-0000-0000-000018110000}"/>
    <cellStyle name="Commentaire 2 3 2 2 2 3 2" xfId="6586" xr:uid="{00000000-0005-0000-0000-000019110000}"/>
    <cellStyle name="Commentaire 2 3 2 2 2 3 2 2" xfId="9633" xr:uid="{00000000-0005-0000-0000-00001A110000}"/>
    <cellStyle name="Commentaire 2 3 2 2 2 3 2 2 2" xfId="19899" xr:uid="{00000000-0005-0000-0000-00001B110000}"/>
    <cellStyle name="Commentaire 2 3 2 2 2 3 2 3" xfId="17075" xr:uid="{00000000-0005-0000-0000-00001C110000}"/>
    <cellStyle name="Commentaire 2 3 2 2 2 3 3" xfId="12575" xr:uid="{00000000-0005-0000-0000-00001D110000}"/>
    <cellStyle name="Commentaire 2 3 2 2 2 4" xfId="4875" xr:uid="{00000000-0005-0000-0000-00001E110000}"/>
    <cellStyle name="Commentaire 2 3 2 2 2 4 2" xfId="10294" xr:uid="{00000000-0005-0000-0000-00001F110000}"/>
    <cellStyle name="Commentaire 2 3 2 2 2 4 2 2" xfId="20559" xr:uid="{00000000-0005-0000-0000-000020110000}"/>
    <cellStyle name="Commentaire 2 3 2 2 2 4 3" xfId="15366" xr:uid="{00000000-0005-0000-0000-000021110000}"/>
    <cellStyle name="Commentaire 2 3 2 2 2 5" xfId="12572" xr:uid="{00000000-0005-0000-0000-000022110000}"/>
    <cellStyle name="Commentaire 2 3 2 2 3" xfId="1618" xr:uid="{00000000-0005-0000-0000-000023110000}"/>
    <cellStyle name="Commentaire 2 3 2 2 3 2" xfId="1619" xr:uid="{00000000-0005-0000-0000-000024110000}"/>
    <cellStyle name="Commentaire 2 3 2 2 3 2 2" xfId="6587" xr:uid="{00000000-0005-0000-0000-000025110000}"/>
    <cellStyle name="Commentaire 2 3 2 2 3 2 2 2" xfId="9634" xr:uid="{00000000-0005-0000-0000-000026110000}"/>
    <cellStyle name="Commentaire 2 3 2 2 3 2 2 2 2" xfId="19900" xr:uid="{00000000-0005-0000-0000-000027110000}"/>
    <cellStyle name="Commentaire 2 3 2 2 3 2 2 3" xfId="17076" xr:uid="{00000000-0005-0000-0000-000028110000}"/>
    <cellStyle name="Commentaire 2 3 2 2 3 2 3" xfId="12577" xr:uid="{00000000-0005-0000-0000-000029110000}"/>
    <cellStyle name="Commentaire 2 3 2 2 3 3" xfId="4877" xr:uid="{00000000-0005-0000-0000-00002A110000}"/>
    <cellStyle name="Commentaire 2 3 2 2 3 3 2" xfId="11989" xr:uid="{00000000-0005-0000-0000-00002B110000}"/>
    <cellStyle name="Commentaire 2 3 2 2 3 3 2 2" xfId="22252" xr:uid="{00000000-0005-0000-0000-00002C110000}"/>
    <cellStyle name="Commentaire 2 3 2 2 3 3 3" xfId="15368" xr:uid="{00000000-0005-0000-0000-00002D110000}"/>
    <cellStyle name="Commentaire 2 3 2 2 3 4" xfId="12576" xr:uid="{00000000-0005-0000-0000-00002E110000}"/>
    <cellStyle name="Commentaire 2 3 2 2 4" xfId="1620" xr:uid="{00000000-0005-0000-0000-00002F110000}"/>
    <cellStyle name="Commentaire 2 3 2 2 4 2" xfId="6588" xr:uid="{00000000-0005-0000-0000-000030110000}"/>
    <cellStyle name="Commentaire 2 3 2 2 4 2 2" xfId="9635" xr:uid="{00000000-0005-0000-0000-000031110000}"/>
    <cellStyle name="Commentaire 2 3 2 2 4 2 2 2" xfId="19901" xr:uid="{00000000-0005-0000-0000-000032110000}"/>
    <cellStyle name="Commentaire 2 3 2 2 4 2 3" xfId="17077" xr:uid="{00000000-0005-0000-0000-000033110000}"/>
    <cellStyle name="Commentaire 2 3 2 2 4 3" xfId="12578" xr:uid="{00000000-0005-0000-0000-000034110000}"/>
    <cellStyle name="Commentaire 2 3 2 2 5" xfId="4874" xr:uid="{00000000-0005-0000-0000-000035110000}"/>
    <cellStyle name="Commentaire 2 3 2 2 5 2" xfId="11990" xr:uid="{00000000-0005-0000-0000-000036110000}"/>
    <cellStyle name="Commentaire 2 3 2 2 5 2 2" xfId="22253" xr:uid="{00000000-0005-0000-0000-000037110000}"/>
    <cellStyle name="Commentaire 2 3 2 2 5 3" xfId="15365" xr:uid="{00000000-0005-0000-0000-000038110000}"/>
    <cellStyle name="Commentaire 2 3 2 2 6" xfId="12571" xr:uid="{00000000-0005-0000-0000-000039110000}"/>
    <cellStyle name="Commentaire 2 3 2 3" xfId="1621" xr:uid="{00000000-0005-0000-0000-00003A110000}"/>
    <cellStyle name="Commentaire 2 3 2 3 2" xfId="1622" xr:uid="{00000000-0005-0000-0000-00003B110000}"/>
    <cellStyle name="Commentaire 2 3 2 3 2 2" xfId="1623" xr:uid="{00000000-0005-0000-0000-00003C110000}"/>
    <cellStyle name="Commentaire 2 3 2 3 2 2 2" xfId="6589" xr:uid="{00000000-0005-0000-0000-00003D110000}"/>
    <cellStyle name="Commentaire 2 3 2 3 2 2 2 2" xfId="9636" xr:uid="{00000000-0005-0000-0000-00003E110000}"/>
    <cellStyle name="Commentaire 2 3 2 3 2 2 2 2 2" xfId="19902" xr:uid="{00000000-0005-0000-0000-00003F110000}"/>
    <cellStyle name="Commentaire 2 3 2 3 2 2 2 3" xfId="17078" xr:uid="{00000000-0005-0000-0000-000040110000}"/>
    <cellStyle name="Commentaire 2 3 2 3 2 2 3" xfId="12581" xr:uid="{00000000-0005-0000-0000-000041110000}"/>
    <cellStyle name="Commentaire 2 3 2 3 2 3" xfId="4879" xr:uid="{00000000-0005-0000-0000-000042110000}"/>
    <cellStyle name="Commentaire 2 3 2 3 2 3 2" xfId="8582" xr:uid="{00000000-0005-0000-0000-000043110000}"/>
    <cellStyle name="Commentaire 2 3 2 3 2 3 2 2" xfId="18876" xr:uid="{00000000-0005-0000-0000-000044110000}"/>
    <cellStyle name="Commentaire 2 3 2 3 2 3 3" xfId="15370" xr:uid="{00000000-0005-0000-0000-000045110000}"/>
    <cellStyle name="Commentaire 2 3 2 3 2 4" xfId="12580" xr:uid="{00000000-0005-0000-0000-000046110000}"/>
    <cellStyle name="Commentaire 2 3 2 3 3" xfId="1624" xr:uid="{00000000-0005-0000-0000-000047110000}"/>
    <cellStyle name="Commentaire 2 3 2 3 3 2" xfId="6590" xr:uid="{00000000-0005-0000-0000-000048110000}"/>
    <cellStyle name="Commentaire 2 3 2 3 3 2 2" xfId="9637" xr:uid="{00000000-0005-0000-0000-000049110000}"/>
    <cellStyle name="Commentaire 2 3 2 3 3 2 2 2" xfId="19903" xr:uid="{00000000-0005-0000-0000-00004A110000}"/>
    <cellStyle name="Commentaire 2 3 2 3 3 2 3" xfId="17079" xr:uid="{00000000-0005-0000-0000-00004B110000}"/>
    <cellStyle name="Commentaire 2 3 2 3 3 3" xfId="12582" xr:uid="{00000000-0005-0000-0000-00004C110000}"/>
    <cellStyle name="Commentaire 2 3 2 3 4" xfId="4878" xr:uid="{00000000-0005-0000-0000-00004D110000}"/>
    <cellStyle name="Commentaire 2 3 2 3 4 2" xfId="8581" xr:uid="{00000000-0005-0000-0000-00004E110000}"/>
    <cellStyle name="Commentaire 2 3 2 3 4 2 2" xfId="18875" xr:uid="{00000000-0005-0000-0000-00004F110000}"/>
    <cellStyle name="Commentaire 2 3 2 3 4 3" xfId="15369" xr:uid="{00000000-0005-0000-0000-000050110000}"/>
    <cellStyle name="Commentaire 2 3 2 3 5" xfId="12579" xr:uid="{00000000-0005-0000-0000-000051110000}"/>
    <cellStyle name="Commentaire 2 3 2 4" xfId="1625" xr:uid="{00000000-0005-0000-0000-000052110000}"/>
    <cellStyle name="Commentaire 2 3 2 4 2" xfId="1626" xr:uid="{00000000-0005-0000-0000-000053110000}"/>
    <cellStyle name="Commentaire 2 3 2 4 2 2" xfId="6591" xr:uid="{00000000-0005-0000-0000-000054110000}"/>
    <cellStyle name="Commentaire 2 3 2 4 2 2 2" xfId="9638" xr:uid="{00000000-0005-0000-0000-000055110000}"/>
    <cellStyle name="Commentaire 2 3 2 4 2 2 2 2" xfId="19904" xr:uid="{00000000-0005-0000-0000-000056110000}"/>
    <cellStyle name="Commentaire 2 3 2 4 2 2 3" xfId="17080" xr:uid="{00000000-0005-0000-0000-000057110000}"/>
    <cellStyle name="Commentaire 2 3 2 4 2 3" xfId="12584" xr:uid="{00000000-0005-0000-0000-000058110000}"/>
    <cellStyle name="Commentaire 2 3 2 4 3" xfId="4880" xr:uid="{00000000-0005-0000-0000-000059110000}"/>
    <cellStyle name="Commentaire 2 3 2 4 3 2" xfId="8583" xr:uid="{00000000-0005-0000-0000-00005A110000}"/>
    <cellStyle name="Commentaire 2 3 2 4 3 2 2" xfId="18877" xr:uid="{00000000-0005-0000-0000-00005B110000}"/>
    <cellStyle name="Commentaire 2 3 2 4 3 3" xfId="15371" xr:uid="{00000000-0005-0000-0000-00005C110000}"/>
    <cellStyle name="Commentaire 2 3 2 4 4" xfId="12583" xr:uid="{00000000-0005-0000-0000-00005D110000}"/>
    <cellStyle name="Commentaire 2 3 2 5" xfId="1627" xr:uid="{00000000-0005-0000-0000-00005E110000}"/>
    <cellStyle name="Commentaire 2 3 2 5 2" xfId="6592" xr:uid="{00000000-0005-0000-0000-00005F110000}"/>
    <cellStyle name="Commentaire 2 3 2 5 2 2" xfId="9639" xr:uid="{00000000-0005-0000-0000-000060110000}"/>
    <cellStyle name="Commentaire 2 3 2 5 2 2 2" xfId="19905" xr:uid="{00000000-0005-0000-0000-000061110000}"/>
    <cellStyle name="Commentaire 2 3 2 5 2 3" xfId="17081" xr:uid="{00000000-0005-0000-0000-000062110000}"/>
    <cellStyle name="Commentaire 2 3 2 5 3" xfId="12585" xr:uid="{00000000-0005-0000-0000-000063110000}"/>
    <cellStyle name="Commentaire 2 3 2 6" xfId="4873" xr:uid="{00000000-0005-0000-0000-000064110000}"/>
    <cellStyle name="Commentaire 2 3 2 6 2" xfId="7456" xr:uid="{00000000-0005-0000-0000-000065110000}"/>
    <cellStyle name="Commentaire 2 3 2 6 2 2" xfId="17941" xr:uid="{00000000-0005-0000-0000-000066110000}"/>
    <cellStyle name="Commentaire 2 3 2 6 3" xfId="15364" xr:uid="{00000000-0005-0000-0000-000067110000}"/>
    <cellStyle name="Commentaire 2 3 2 7" xfId="12570" xr:uid="{00000000-0005-0000-0000-000068110000}"/>
    <cellStyle name="Commentaire 2 3 3" xfId="1628" xr:uid="{00000000-0005-0000-0000-000069110000}"/>
    <cellStyle name="Commentaire 2 3 3 2" xfId="1629" xr:uid="{00000000-0005-0000-0000-00006A110000}"/>
    <cellStyle name="Commentaire 2 3 3 2 2" xfId="1630" xr:uid="{00000000-0005-0000-0000-00006B110000}"/>
    <cellStyle name="Commentaire 2 3 3 2 2 2" xfId="1631" xr:uid="{00000000-0005-0000-0000-00006C110000}"/>
    <cellStyle name="Commentaire 2 3 3 2 2 2 2" xfId="6593" xr:uid="{00000000-0005-0000-0000-00006D110000}"/>
    <cellStyle name="Commentaire 2 3 3 2 2 2 2 2" xfId="9640" xr:uid="{00000000-0005-0000-0000-00006E110000}"/>
    <cellStyle name="Commentaire 2 3 3 2 2 2 2 2 2" xfId="19906" xr:uid="{00000000-0005-0000-0000-00006F110000}"/>
    <cellStyle name="Commentaire 2 3 3 2 2 2 2 3" xfId="17082" xr:uid="{00000000-0005-0000-0000-000070110000}"/>
    <cellStyle name="Commentaire 2 3 3 2 2 2 3" xfId="12589" xr:uid="{00000000-0005-0000-0000-000071110000}"/>
    <cellStyle name="Commentaire 2 3 3 2 2 3" xfId="4883" xr:uid="{00000000-0005-0000-0000-000072110000}"/>
    <cellStyle name="Commentaire 2 3 3 2 2 3 2" xfId="8584" xr:uid="{00000000-0005-0000-0000-000073110000}"/>
    <cellStyle name="Commentaire 2 3 3 2 2 3 2 2" xfId="18878" xr:uid="{00000000-0005-0000-0000-000074110000}"/>
    <cellStyle name="Commentaire 2 3 3 2 2 3 3" xfId="15374" xr:uid="{00000000-0005-0000-0000-000075110000}"/>
    <cellStyle name="Commentaire 2 3 3 2 2 4" xfId="12588" xr:uid="{00000000-0005-0000-0000-000076110000}"/>
    <cellStyle name="Commentaire 2 3 3 2 3" xfId="1632" xr:uid="{00000000-0005-0000-0000-000077110000}"/>
    <cellStyle name="Commentaire 2 3 3 2 3 2" xfId="6594" xr:uid="{00000000-0005-0000-0000-000078110000}"/>
    <cellStyle name="Commentaire 2 3 3 2 3 2 2" xfId="9641" xr:uid="{00000000-0005-0000-0000-000079110000}"/>
    <cellStyle name="Commentaire 2 3 3 2 3 2 2 2" xfId="19907" xr:uid="{00000000-0005-0000-0000-00007A110000}"/>
    <cellStyle name="Commentaire 2 3 3 2 3 2 3" xfId="17083" xr:uid="{00000000-0005-0000-0000-00007B110000}"/>
    <cellStyle name="Commentaire 2 3 3 2 3 3" xfId="12590" xr:uid="{00000000-0005-0000-0000-00007C110000}"/>
    <cellStyle name="Commentaire 2 3 3 2 4" xfId="4882" xr:uid="{00000000-0005-0000-0000-00007D110000}"/>
    <cellStyle name="Commentaire 2 3 3 2 4 2" xfId="11988" xr:uid="{00000000-0005-0000-0000-00007E110000}"/>
    <cellStyle name="Commentaire 2 3 3 2 4 2 2" xfId="22251" xr:uid="{00000000-0005-0000-0000-00007F110000}"/>
    <cellStyle name="Commentaire 2 3 3 2 4 3" xfId="15373" xr:uid="{00000000-0005-0000-0000-000080110000}"/>
    <cellStyle name="Commentaire 2 3 3 2 5" xfId="12587" xr:uid="{00000000-0005-0000-0000-000081110000}"/>
    <cellStyle name="Commentaire 2 3 3 3" xfId="1633" xr:uid="{00000000-0005-0000-0000-000082110000}"/>
    <cellStyle name="Commentaire 2 3 3 3 2" xfId="1634" xr:uid="{00000000-0005-0000-0000-000083110000}"/>
    <cellStyle name="Commentaire 2 3 3 3 2 2" xfId="6595" xr:uid="{00000000-0005-0000-0000-000084110000}"/>
    <cellStyle name="Commentaire 2 3 3 3 2 2 2" xfId="9642" xr:uid="{00000000-0005-0000-0000-000085110000}"/>
    <cellStyle name="Commentaire 2 3 3 3 2 2 2 2" xfId="19908" xr:uid="{00000000-0005-0000-0000-000086110000}"/>
    <cellStyle name="Commentaire 2 3 3 3 2 2 3" xfId="17084" xr:uid="{00000000-0005-0000-0000-000087110000}"/>
    <cellStyle name="Commentaire 2 3 3 3 2 3" xfId="12592" xr:uid="{00000000-0005-0000-0000-000088110000}"/>
    <cellStyle name="Commentaire 2 3 3 3 3" xfId="4884" xr:uid="{00000000-0005-0000-0000-000089110000}"/>
    <cellStyle name="Commentaire 2 3 3 3 3 2" xfId="7457" xr:uid="{00000000-0005-0000-0000-00008A110000}"/>
    <cellStyle name="Commentaire 2 3 3 3 3 2 2" xfId="17942" xr:uid="{00000000-0005-0000-0000-00008B110000}"/>
    <cellStyle name="Commentaire 2 3 3 3 3 3" xfId="15375" xr:uid="{00000000-0005-0000-0000-00008C110000}"/>
    <cellStyle name="Commentaire 2 3 3 3 4" xfId="12591" xr:uid="{00000000-0005-0000-0000-00008D110000}"/>
    <cellStyle name="Commentaire 2 3 3 4" xfId="1635" xr:uid="{00000000-0005-0000-0000-00008E110000}"/>
    <cellStyle name="Commentaire 2 3 3 4 2" xfId="6596" xr:uid="{00000000-0005-0000-0000-00008F110000}"/>
    <cellStyle name="Commentaire 2 3 3 4 2 2" xfId="9643" xr:uid="{00000000-0005-0000-0000-000090110000}"/>
    <cellStyle name="Commentaire 2 3 3 4 2 2 2" xfId="19909" xr:uid="{00000000-0005-0000-0000-000091110000}"/>
    <cellStyle name="Commentaire 2 3 3 4 2 3" xfId="17085" xr:uid="{00000000-0005-0000-0000-000092110000}"/>
    <cellStyle name="Commentaire 2 3 3 4 3" xfId="12593" xr:uid="{00000000-0005-0000-0000-000093110000}"/>
    <cellStyle name="Commentaire 2 3 3 5" xfId="4881" xr:uid="{00000000-0005-0000-0000-000094110000}"/>
    <cellStyle name="Commentaire 2 3 3 5 2" xfId="7464" xr:uid="{00000000-0005-0000-0000-000095110000}"/>
    <cellStyle name="Commentaire 2 3 3 5 2 2" xfId="17949" xr:uid="{00000000-0005-0000-0000-000096110000}"/>
    <cellStyle name="Commentaire 2 3 3 5 3" xfId="15372" xr:uid="{00000000-0005-0000-0000-000097110000}"/>
    <cellStyle name="Commentaire 2 3 3 6" xfId="12586" xr:uid="{00000000-0005-0000-0000-000098110000}"/>
    <cellStyle name="Commentaire 2 3 4" xfId="1636" xr:uid="{00000000-0005-0000-0000-000099110000}"/>
    <cellStyle name="Commentaire 2 3 4 2" xfId="1637" xr:uid="{00000000-0005-0000-0000-00009A110000}"/>
    <cellStyle name="Commentaire 2 3 4 2 2" xfId="1638" xr:uid="{00000000-0005-0000-0000-00009B110000}"/>
    <cellStyle name="Commentaire 2 3 4 2 2 2" xfId="6597" xr:uid="{00000000-0005-0000-0000-00009C110000}"/>
    <cellStyle name="Commentaire 2 3 4 2 2 2 2" xfId="9644" xr:uid="{00000000-0005-0000-0000-00009D110000}"/>
    <cellStyle name="Commentaire 2 3 4 2 2 2 2 2" xfId="19910" xr:uid="{00000000-0005-0000-0000-00009E110000}"/>
    <cellStyle name="Commentaire 2 3 4 2 2 2 3" xfId="17086" xr:uid="{00000000-0005-0000-0000-00009F110000}"/>
    <cellStyle name="Commentaire 2 3 4 2 2 3" xfId="12596" xr:uid="{00000000-0005-0000-0000-0000A0110000}"/>
    <cellStyle name="Commentaire 2 3 4 2 3" xfId="4886" xr:uid="{00000000-0005-0000-0000-0000A1110000}"/>
    <cellStyle name="Commentaire 2 3 4 2 3 2" xfId="11389" xr:uid="{00000000-0005-0000-0000-0000A2110000}"/>
    <cellStyle name="Commentaire 2 3 4 2 3 2 2" xfId="21654" xr:uid="{00000000-0005-0000-0000-0000A3110000}"/>
    <cellStyle name="Commentaire 2 3 4 2 3 3" xfId="15377" xr:uid="{00000000-0005-0000-0000-0000A4110000}"/>
    <cellStyle name="Commentaire 2 3 4 2 4" xfId="12595" xr:uid="{00000000-0005-0000-0000-0000A5110000}"/>
    <cellStyle name="Commentaire 2 3 4 3" xfId="1639" xr:uid="{00000000-0005-0000-0000-0000A6110000}"/>
    <cellStyle name="Commentaire 2 3 4 3 2" xfId="6598" xr:uid="{00000000-0005-0000-0000-0000A7110000}"/>
    <cellStyle name="Commentaire 2 3 4 3 2 2" xfId="9645" xr:uid="{00000000-0005-0000-0000-0000A8110000}"/>
    <cellStyle name="Commentaire 2 3 4 3 2 2 2" xfId="19911" xr:uid="{00000000-0005-0000-0000-0000A9110000}"/>
    <cellStyle name="Commentaire 2 3 4 3 2 3" xfId="17087" xr:uid="{00000000-0005-0000-0000-0000AA110000}"/>
    <cellStyle name="Commentaire 2 3 4 3 3" xfId="12597" xr:uid="{00000000-0005-0000-0000-0000AB110000}"/>
    <cellStyle name="Commentaire 2 3 4 4" xfId="4885" xr:uid="{00000000-0005-0000-0000-0000AC110000}"/>
    <cellStyle name="Commentaire 2 3 4 4 2" xfId="11987" xr:uid="{00000000-0005-0000-0000-0000AD110000}"/>
    <cellStyle name="Commentaire 2 3 4 4 2 2" xfId="22250" xr:uid="{00000000-0005-0000-0000-0000AE110000}"/>
    <cellStyle name="Commentaire 2 3 4 4 3" xfId="15376" xr:uid="{00000000-0005-0000-0000-0000AF110000}"/>
    <cellStyle name="Commentaire 2 3 4 5" xfId="12594" xr:uid="{00000000-0005-0000-0000-0000B0110000}"/>
    <cellStyle name="Commentaire 2 3 5" xfId="1640" xr:uid="{00000000-0005-0000-0000-0000B1110000}"/>
    <cellStyle name="Commentaire 2 3 5 2" xfId="1641" xr:uid="{00000000-0005-0000-0000-0000B2110000}"/>
    <cellStyle name="Commentaire 2 3 5 2 2" xfId="6599" xr:uid="{00000000-0005-0000-0000-0000B3110000}"/>
    <cellStyle name="Commentaire 2 3 5 2 2 2" xfId="9646" xr:uid="{00000000-0005-0000-0000-0000B4110000}"/>
    <cellStyle name="Commentaire 2 3 5 2 2 2 2" xfId="19912" xr:uid="{00000000-0005-0000-0000-0000B5110000}"/>
    <cellStyle name="Commentaire 2 3 5 2 2 3" xfId="17088" xr:uid="{00000000-0005-0000-0000-0000B6110000}"/>
    <cellStyle name="Commentaire 2 3 5 2 3" xfId="12599" xr:uid="{00000000-0005-0000-0000-0000B7110000}"/>
    <cellStyle name="Commentaire 2 3 5 3" xfId="4887" xr:uid="{00000000-0005-0000-0000-0000B8110000}"/>
    <cellStyle name="Commentaire 2 3 5 3 2" xfId="10316" xr:uid="{00000000-0005-0000-0000-0000B9110000}"/>
    <cellStyle name="Commentaire 2 3 5 3 2 2" xfId="20581" xr:uid="{00000000-0005-0000-0000-0000BA110000}"/>
    <cellStyle name="Commentaire 2 3 5 3 3" xfId="15378" xr:uid="{00000000-0005-0000-0000-0000BB110000}"/>
    <cellStyle name="Commentaire 2 3 5 4" xfId="12598" xr:uid="{00000000-0005-0000-0000-0000BC110000}"/>
    <cellStyle name="Commentaire 2 3 6" xfId="1642" xr:uid="{00000000-0005-0000-0000-0000BD110000}"/>
    <cellStyle name="Commentaire 2 3 6 2" xfId="6600" xr:uid="{00000000-0005-0000-0000-0000BE110000}"/>
    <cellStyle name="Commentaire 2 3 6 2 2" xfId="9647" xr:uid="{00000000-0005-0000-0000-0000BF110000}"/>
    <cellStyle name="Commentaire 2 3 6 2 2 2" xfId="19913" xr:uid="{00000000-0005-0000-0000-0000C0110000}"/>
    <cellStyle name="Commentaire 2 3 6 2 3" xfId="17089" xr:uid="{00000000-0005-0000-0000-0000C1110000}"/>
    <cellStyle name="Commentaire 2 3 6 3" xfId="12600" xr:uid="{00000000-0005-0000-0000-0000C2110000}"/>
    <cellStyle name="Commentaire 2 3 7" xfId="4872" xr:uid="{00000000-0005-0000-0000-0000C3110000}"/>
    <cellStyle name="Commentaire 2 3 7 2" xfId="10297" xr:uid="{00000000-0005-0000-0000-0000C4110000}"/>
    <cellStyle name="Commentaire 2 3 7 2 2" xfId="20562" xr:uid="{00000000-0005-0000-0000-0000C5110000}"/>
    <cellStyle name="Commentaire 2 3 7 3" xfId="15363" xr:uid="{00000000-0005-0000-0000-0000C6110000}"/>
    <cellStyle name="Commentaire 2 3 8" xfId="12569" xr:uid="{00000000-0005-0000-0000-0000C7110000}"/>
    <cellStyle name="Commentaire 2 4" xfId="1643" xr:uid="{00000000-0005-0000-0000-0000C8110000}"/>
    <cellStyle name="Commentaire 2 4 2" xfId="1644" xr:uid="{00000000-0005-0000-0000-0000C9110000}"/>
    <cellStyle name="Commentaire 2 4 2 2" xfId="1645" xr:uid="{00000000-0005-0000-0000-0000CA110000}"/>
    <cellStyle name="Commentaire 2 4 2 2 2" xfId="1646" xr:uid="{00000000-0005-0000-0000-0000CB110000}"/>
    <cellStyle name="Commentaire 2 4 2 2 2 2" xfId="6601" xr:uid="{00000000-0005-0000-0000-0000CC110000}"/>
    <cellStyle name="Commentaire 2 4 2 2 2 2 2" xfId="9648" xr:uid="{00000000-0005-0000-0000-0000CD110000}"/>
    <cellStyle name="Commentaire 2 4 2 2 2 2 2 2" xfId="19914" xr:uid="{00000000-0005-0000-0000-0000CE110000}"/>
    <cellStyle name="Commentaire 2 4 2 2 2 2 3" xfId="17090" xr:uid="{00000000-0005-0000-0000-0000CF110000}"/>
    <cellStyle name="Commentaire 2 4 2 2 2 3" xfId="12604" xr:uid="{00000000-0005-0000-0000-0000D0110000}"/>
    <cellStyle name="Commentaire 2 4 2 2 3" xfId="4890" xr:uid="{00000000-0005-0000-0000-0000D1110000}"/>
    <cellStyle name="Commentaire 2 4 2 2 3 2" xfId="10315" xr:uid="{00000000-0005-0000-0000-0000D2110000}"/>
    <cellStyle name="Commentaire 2 4 2 2 3 2 2" xfId="20580" xr:uid="{00000000-0005-0000-0000-0000D3110000}"/>
    <cellStyle name="Commentaire 2 4 2 2 3 3" xfId="15381" xr:uid="{00000000-0005-0000-0000-0000D4110000}"/>
    <cellStyle name="Commentaire 2 4 2 2 4" xfId="12603" xr:uid="{00000000-0005-0000-0000-0000D5110000}"/>
    <cellStyle name="Commentaire 2 4 2 3" xfId="1647" xr:uid="{00000000-0005-0000-0000-0000D6110000}"/>
    <cellStyle name="Commentaire 2 4 2 3 2" xfId="6602" xr:uid="{00000000-0005-0000-0000-0000D7110000}"/>
    <cellStyle name="Commentaire 2 4 2 3 2 2" xfId="9649" xr:uid="{00000000-0005-0000-0000-0000D8110000}"/>
    <cellStyle name="Commentaire 2 4 2 3 2 2 2" xfId="19915" xr:uid="{00000000-0005-0000-0000-0000D9110000}"/>
    <cellStyle name="Commentaire 2 4 2 3 2 3" xfId="17091" xr:uid="{00000000-0005-0000-0000-0000DA110000}"/>
    <cellStyle name="Commentaire 2 4 2 3 3" xfId="12605" xr:uid="{00000000-0005-0000-0000-0000DB110000}"/>
    <cellStyle name="Commentaire 2 4 2 4" xfId="4889" xr:uid="{00000000-0005-0000-0000-0000DC110000}"/>
    <cellStyle name="Commentaire 2 4 2 4 2" xfId="11986" xr:uid="{00000000-0005-0000-0000-0000DD110000}"/>
    <cellStyle name="Commentaire 2 4 2 4 2 2" xfId="22249" xr:uid="{00000000-0005-0000-0000-0000DE110000}"/>
    <cellStyle name="Commentaire 2 4 2 4 3" xfId="15380" xr:uid="{00000000-0005-0000-0000-0000DF110000}"/>
    <cellStyle name="Commentaire 2 4 2 5" xfId="12602" xr:uid="{00000000-0005-0000-0000-0000E0110000}"/>
    <cellStyle name="Commentaire 2 4 3" xfId="1648" xr:uid="{00000000-0005-0000-0000-0000E1110000}"/>
    <cellStyle name="Commentaire 2 4 3 2" xfId="1649" xr:uid="{00000000-0005-0000-0000-0000E2110000}"/>
    <cellStyle name="Commentaire 2 4 3 2 2" xfId="6603" xr:uid="{00000000-0005-0000-0000-0000E3110000}"/>
    <cellStyle name="Commentaire 2 4 3 2 2 2" xfId="9650" xr:uid="{00000000-0005-0000-0000-0000E4110000}"/>
    <cellStyle name="Commentaire 2 4 3 2 2 2 2" xfId="19916" xr:uid="{00000000-0005-0000-0000-0000E5110000}"/>
    <cellStyle name="Commentaire 2 4 3 2 2 3" xfId="17092" xr:uid="{00000000-0005-0000-0000-0000E6110000}"/>
    <cellStyle name="Commentaire 2 4 3 2 3" xfId="12607" xr:uid="{00000000-0005-0000-0000-0000E7110000}"/>
    <cellStyle name="Commentaire 2 4 3 3" xfId="4891" xr:uid="{00000000-0005-0000-0000-0000E8110000}"/>
    <cellStyle name="Commentaire 2 4 3 3 2" xfId="7458" xr:uid="{00000000-0005-0000-0000-0000E9110000}"/>
    <cellStyle name="Commentaire 2 4 3 3 2 2" xfId="17943" xr:uid="{00000000-0005-0000-0000-0000EA110000}"/>
    <cellStyle name="Commentaire 2 4 3 3 3" xfId="15382" xr:uid="{00000000-0005-0000-0000-0000EB110000}"/>
    <cellStyle name="Commentaire 2 4 3 4" xfId="12606" xr:uid="{00000000-0005-0000-0000-0000EC110000}"/>
    <cellStyle name="Commentaire 2 4 4" xfId="1650" xr:uid="{00000000-0005-0000-0000-0000ED110000}"/>
    <cellStyle name="Commentaire 2 4 4 2" xfId="6604" xr:uid="{00000000-0005-0000-0000-0000EE110000}"/>
    <cellStyle name="Commentaire 2 4 4 2 2" xfId="9651" xr:uid="{00000000-0005-0000-0000-0000EF110000}"/>
    <cellStyle name="Commentaire 2 4 4 2 2 2" xfId="19917" xr:uid="{00000000-0005-0000-0000-0000F0110000}"/>
    <cellStyle name="Commentaire 2 4 4 2 3" xfId="17093" xr:uid="{00000000-0005-0000-0000-0000F1110000}"/>
    <cellStyle name="Commentaire 2 4 4 3" xfId="12608" xr:uid="{00000000-0005-0000-0000-0000F2110000}"/>
    <cellStyle name="Commentaire 2 4 5" xfId="4888" xr:uid="{00000000-0005-0000-0000-0000F3110000}"/>
    <cellStyle name="Commentaire 2 4 5 2" xfId="7459" xr:uid="{00000000-0005-0000-0000-0000F4110000}"/>
    <cellStyle name="Commentaire 2 4 5 2 2" xfId="17944" xr:uid="{00000000-0005-0000-0000-0000F5110000}"/>
    <cellStyle name="Commentaire 2 4 5 3" xfId="15379" xr:uid="{00000000-0005-0000-0000-0000F6110000}"/>
    <cellStyle name="Commentaire 2 4 6" xfId="12601" xr:uid="{00000000-0005-0000-0000-0000F7110000}"/>
    <cellStyle name="Commentaire 2 5" xfId="1651" xr:uid="{00000000-0005-0000-0000-0000F8110000}"/>
    <cellStyle name="Commentaire 2 5 2" xfId="1652" xr:uid="{00000000-0005-0000-0000-0000F9110000}"/>
    <cellStyle name="Commentaire 2 5 2 2" xfId="1653" xr:uid="{00000000-0005-0000-0000-0000FA110000}"/>
    <cellStyle name="Commentaire 2 5 2 2 2" xfId="1654" xr:uid="{00000000-0005-0000-0000-0000FB110000}"/>
    <cellStyle name="Commentaire 2 5 2 2 2 2" xfId="6605" xr:uid="{00000000-0005-0000-0000-0000FC110000}"/>
    <cellStyle name="Commentaire 2 5 2 2 2 2 2" xfId="9652" xr:uid="{00000000-0005-0000-0000-0000FD110000}"/>
    <cellStyle name="Commentaire 2 5 2 2 2 2 2 2" xfId="19918" xr:uid="{00000000-0005-0000-0000-0000FE110000}"/>
    <cellStyle name="Commentaire 2 5 2 2 2 2 3" xfId="17094" xr:uid="{00000000-0005-0000-0000-0000FF110000}"/>
    <cellStyle name="Commentaire 2 5 2 2 2 3" xfId="12612" xr:uid="{00000000-0005-0000-0000-000000120000}"/>
    <cellStyle name="Commentaire 2 5 2 2 3" xfId="4894" xr:uid="{00000000-0005-0000-0000-000001120000}"/>
    <cellStyle name="Commentaire 2 5 2 2 3 2" xfId="8586" xr:uid="{00000000-0005-0000-0000-000002120000}"/>
    <cellStyle name="Commentaire 2 5 2 2 3 2 2" xfId="18880" xr:uid="{00000000-0005-0000-0000-000003120000}"/>
    <cellStyle name="Commentaire 2 5 2 2 3 3" xfId="15385" xr:uid="{00000000-0005-0000-0000-000004120000}"/>
    <cellStyle name="Commentaire 2 5 2 2 4" xfId="12611" xr:uid="{00000000-0005-0000-0000-000005120000}"/>
    <cellStyle name="Commentaire 2 5 2 3" xfId="1655" xr:uid="{00000000-0005-0000-0000-000006120000}"/>
    <cellStyle name="Commentaire 2 5 2 3 2" xfId="6606" xr:uid="{00000000-0005-0000-0000-000007120000}"/>
    <cellStyle name="Commentaire 2 5 2 3 2 2" xfId="9653" xr:uid="{00000000-0005-0000-0000-000008120000}"/>
    <cellStyle name="Commentaire 2 5 2 3 2 2 2" xfId="19919" xr:uid="{00000000-0005-0000-0000-000009120000}"/>
    <cellStyle name="Commentaire 2 5 2 3 2 3" xfId="17095" xr:uid="{00000000-0005-0000-0000-00000A120000}"/>
    <cellStyle name="Commentaire 2 5 2 3 3" xfId="12613" xr:uid="{00000000-0005-0000-0000-00000B120000}"/>
    <cellStyle name="Commentaire 2 5 2 4" xfId="4893" xr:uid="{00000000-0005-0000-0000-00000C120000}"/>
    <cellStyle name="Commentaire 2 5 2 4 2" xfId="8585" xr:uid="{00000000-0005-0000-0000-00000D120000}"/>
    <cellStyle name="Commentaire 2 5 2 4 2 2" xfId="18879" xr:uid="{00000000-0005-0000-0000-00000E120000}"/>
    <cellStyle name="Commentaire 2 5 2 4 3" xfId="15384" xr:uid="{00000000-0005-0000-0000-00000F120000}"/>
    <cellStyle name="Commentaire 2 5 2 5" xfId="12610" xr:uid="{00000000-0005-0000-0000-000010120000}"/>
    <cellStyle name="Commentaire 2 5 3" xfId="1656" xr:uid="{00000000-0005-0000-0000-000011120000}"/>
    <cellStyle name="Commentaire 2 5 3 2" xfId="1657" xr:uid="{00000000-0005-0000-0000-000012120000}"/>
    <cellStyle name="Commentaire 2 5 3 2 2" xfId="6607" xr:uid="{00000000-0005-0000-0000-000013120000}"/>
    <cellStyle name="Commentaire 2 5 3 2 2 2" xfId="9654" xr:uid="{00000000-0005-0000-0000-000014120000}"/>
    <cellStyle name="Commentaire 2 5 3 2 2 2 2" xfId="19920" xr:uid="{00000000-0005-0000-0000-000015120000}"/>
    <cellStyle name="Commentaire 2 5 3 2 2 3" xfId="17096" xr:uid="{00000000-0005-0000-0000-000016120000}"/>
    <cellStyle name="Commentaire 2 5 3 2 3" xfId="12615" xr:uid="{00000000-0005-0000-0000-000017120000}"/>
    <cellStyle name="Commentaire 2 5 3 3" xfId="4895" xr:uid="{00000000-0005-0000-0000-000018120000}"/>
    <cellStyle name="Commentaire 2 5 3 3 2" xfId="11390" xr:uid="{00000000-0005-0000-0000-000019120000}"/>
    <cellStyle name="Commentaire 2 5 3 3 2 2" xfId="21655" xr:uid="{00000000-0005-0000-0000-00001A120000}"/>
    <cellStyle name="Commentaire 2 5 3 3 3" xfId="15386" xr:uid="{00000000-0005-0000-0000-00001B120000}"/>
    <cellStyle name="Commentaire 2 5 3 4" xfId="12614" xr:uid="{00000000-0005-0000-0000-00001C120000}"/>
    <cellStyle name="Commentaire 2 5 4" xfId="1658" xr:uid="{00000000-0005-0000-0000-00001D120000}"/>
    <cellStyle name="Commentaire 2 5 4 2" xfId="6608" xr:uid="{00000000-0005-0000-0000-00001E120000}"/>
    <cellStyle name="Commentaire 2 5 4 2 2" xfId="9655" xr:uid="{00000000-0005-0000-0000-00001F120000}"/>
    <cellStyle name="Commentaire 2 5 4 2 2 2" xfId="19921" xr:uid="{00000000-0005-0000-0000-000020120000}"/>
    <cellStyle name="Commentaire 2 5 4 2 3" xfId="17097" xr:uid="{00000000-0005-0000-0000-000021120000}"/>
    <cellStyle name="Commentaire 2 5 4 3" xfId="12616" xr:uid="{00000000-0005-0000-0000-000022120000}"/>
    <cellStyle name="Commentaire 2 5 5" xfId="4892" xr:uid="{00000000-0005-0000-0000-000023120000}"/>
    <cellStyle name="Commentaire 2 5 5 2" xfId="11985" xr:uid="{00000000-0005-0000-0000-000024120000}"/>
    <cellStyle name="Commentaire 2 5 5 2 2" xfId="22248" xr:uid="{00000000-0005-0000-0000-000025120000}"/>
    <cellStyle name="Commentaire 2 5 5 3" xfId="15383" xr:uid="{00000000-0005-0000-0000-000026120000}"/>
    <cellStyle name="Commentaire 2 5 6" xfId="12609" xr:uid="{00000000-0005-0000-0000-000027120000}"/>
    <cellStyle name="Commentaire 2 6" xfId="1659" xr:uid="{00000000-0005-0000-0000-000028120000}"/>
    <cellStyle name="Commentaire 2 6 2" xfId="1660" xr:uid="{00000000-0005-0000-0000-000029120000}"/>
    <cellStyle name="Commentaire 2 6 2 2" xfId="1661" xr:uid="{00000000-0005-0000-0000-00002A120000}"/>
    <cellStyle name="Commentaire 2 6 2 2 2" xfId="6609" xr:uid="{00000000-0005-0000-0000-00002B120000}"/>
    <cellStyle name="Commentaire 2 6 2 2 2 2" xfId="9656" xr:uid="{00000000-0005-0000-0000-00002C120000}"/>
    <cellStyle name="Commentaire 2 6 2 2 2 2 2" xfId="19922" xr:uid="{00000000-0005-0000-0000-00002D120000}"/>
    <cellStyle name="Commentaire 2 6 2 2 2 3" xfId="17098" xr:uid="{00000000-0005-0000-0000-00002E120000}"/>
    <cellStyle name="Commentaire 2 6 2 2 3" xfId="12619" xr:uid="{00000000-0005-0000-0000-00002F120000}"/>
    <cellStyle name="Commentaire 2 6 2 3" xfId="4897" xr:uid="{00000000-0005-0000-0000-000030120000}"/>
    <cellStyle name="Commentaire 2 6 2 3 2" xfId="11984" xr:uid="{00000000-0005-0000-0000-000031120000}"/>
    <cellStyle name="Commentaire 2 6 2 3 2 2" xfId="22247" xr:uid="{00000000-0005-0000-0000-000032120000}"/>
    <cellStyle name="Commentaire 2 6 2 3 3" xfId="15388" xr:uid="{00000000-0005-0000-0000-000033120000}"/>
    <cellStyle name="Commentaire 2 6 2 4" xfId="12618" xr:uid="{00000000-0005-0000-0000-000034120000}"/>
    <cellStyle name="Commentaire 2 6 3" xfId="1662" xr:uid="{00000000-0005-0000-0000-000035120000}"/>
    <cellStyle name="Commentaire 2 6 3 2" xfId="6610" xr:uid="{00000000-0005-0000-0000-000036120000}"/>
    <cellStyle name="Commentaire 2 6 3 2 2" xfId="9657" xr:uid="{00000000-0005-0000-0000-000037120000}"/>
    <cellStyle name="Commentaire 2 6 3 2 2 2" xfId="19923" xr:uid="{00000000-0005-0000-0000-000038120000}"/>
    <cellStyle name="Commentaire 2 6 3 2 3" xfId="17099" xr:uid="{00000000-0005-0000-0000-000039120000}"/>
    <cellStyle name="Commentaire 2 6 3 3" xfId="12620" xr:uid="{00000000-0005-0000-0000-00003A120000}"/>
    <cellStyle name="Commentaire 2 6 4" xfId="4896" xr:uid="{00000000-0005-0000-0000-00003B120000}"/>
    <cellStyle name="Commentaire 2 6 4 2" xfId="7463" xr:uid="{00000000-0005-0000-0000-00003C120000}"/>
    <cellStyle name="Commentaire 2 6 4 2 2" xfId="17948" xr:uid="{00000000-0005-0000-0000-00003D120000}"/>
    <cellStyle name="Commentaire 2 6 4 3" xfId="15387" xr:uid="{00000000-0005-0000-0000-00003E120000}"/>
    <cellStyle name="Commentaire 2 6 5" xfId="12617" xr:uid="{00000000-0005-0000-0000-00003F120000}"/>
    <cellStyle name="Commentaire 2 7" xfId="1663" xr:uid="{00000000-0005-0000-0000-000040120000}"/>
    <cellStyle name="Commentaire 2 7 2" xfId="1664" xr:uid="{00000000-0005-0000-0000-000041120000}"/>
    <cellStyle name="Commentaire 2 7 2 2" xfId="1665" xr:uid="{00000000-0005-0000-0000-000042120000}"/>
    <cellStyle name="Commentaire 2 7 2 2 2" xfId="1666" xr:uid="{00000000-0005-0000-0000-000043120000}"/>
    <cellStyle name="Commentaire 2 7 2 2 2 2" xfId="6611" xr:uid="{00000000-0005-0000-0000-000044120000}"/>
    <cellStyle name="Commentaire 2 7 2 2 2 2 2" xfId="9658" xr:uid="{00000000-0005-0000-0000-000045120000}"/>
    <cellStyle name="Commentaire 2 7 2 2 2 2 2 2" xfId="19924" xr:uid="{00000000-0005-0000-0000-000046120000}"/>
    <cellStyle name="Commentaire 2 7 2 2 2 2 3" xfId="17100" xr:uid="{00000000-0005-0000-0000-000047120000}"/>
    <cellStyle name="Commentaire 2 7 2 2 2 3" xfId="12624" xr:uid="{00000000-0005-0000-0000-000048120000}"/>
    <cellStyle name="Commentaire 2 7 2 2 3" xfId="4900" xr:uid="{00000000-0005-0000-0000-000049120000}"/>
    <cellStyle name="Commentaire 2 7 2 2 3 2" xfId="11983" xr:uid="{00000000-0005-0000-0000-00004A120000}"/>
    <cellStyle name="Commentaire 2 7 2 2 3 2 2" xfId="22246" xr:uid="{00000000-0005-0000-0000-00004B120000}"/>
    <cellStyle name="Commentaire 2 7 2 2 3 3" xfId="15391" xr:uid="{00000000-0005-0000-0000-00004C120000}"/>
    <cellStyle name="Commentaire 2 7 2 2 4" xfId="12623" xr:uid="{00000000-0005-0000-0000-00004D120000}"/>
    <cellStyle name="Commentaire 2 7 2 3" xfId="4899" xr:uid="{00000000-0005-0000-0000-00004E120000}"/>
    <cellStyle name="Commentaire 2 7 2 3 2" xfId="7460" xr:uid="{00000000-0005-0000-0000-00004F120000}"/>
    <cellStyle name="Commentaire 2 7 2 3 2 2" xfId="17945" xr:uid="{00000000-0005-0000-0000-000050120000}"/>
    <cellStyle name="Commentaire 2 7 2 3 3" xfId="15390" xr:uid="{00000000-0005-0000-0000-000051120000}"/>
    <cellStyle name="Commentaire 2 7 2 4" xfId="12622" xr:uid="{00000000-0005-0000-0000-000052120000}"/>
    <cellStyle name="Commentaire 2 7 3" xfId="1667" xr:uid="{00000000-0005-0000-0000-000053120000}"/>
    <cellStyle name="Commentaire 2 7 3 2" xfId="1668" xr:uid="{00000000-0005-0000-0000-000054120000}"/>
    <cellStyle name="Commentaire 2 7 3 2 2" xfId="6612" xr:uid="{00000000-0005-0000-0000-000055120000}"/>
    <cellStyle name="Commentaire 2 7 3 2 2 2" xfId="9659" xr:uid="{00000000-0005-0000-0000-000056120000}"/>
    <cellStyle name="Commentaire 2 7 3 2 2 2 2" xfId="19925" xr:uid="{00000000-0005-0000-0000-000057120000}"/>
    <cellStyle name="Commentaire 2 7 3 2 2 3" xfId="17101" xr:uid="{00000000-0005-0000-0000-000058120000}"/>
    <cellStyle name="Commentaire 2 7 3 2 3" xfId="12626" xr:uid="{00000000-0005-0000-0000-000059120000}"/>
    <cellStyle name="Commentaire 2 7 3 3" xfId="4901" xr:uid="{00000000-0005-0000-0000-00005A120000}"/>
    <cellStyle name="Commentaire 2 7 3 3 2" xfId="8587" xr:uid="{00000000-0005-0000-0000-00005B120000}"/>
    <cellStyle name="Commentaire 2 7 3 3 2 2" xfId="18881" xr:uid="{00000000-0005-0000-0000-00005C120000}"/>
    <cellStyle name="Commentaire 2 7 3 3 3" xfId="15392" xr:uid="{00000000-0005-0000-0000-00005D120000}"/>
    <cellStyle name="Commentaire 2 7 3 4" xfId="12625" xr:uid="{00000000-0005-0000-0000-00005E120000}"/>
    <cellStyle name="Commentaire 2 7 4" xfId="1669" xr:uid="{00000000-0005-0000-0000-00005F120000}"/>
    <cellStyle name="Commentaire 2 7 4 2" xfId="6613" xr:uid="{00000000-0005-0000-0000-000060120000}"/>
    <cellStyle name="Commentaire 2 7 4 2 2" xfId="9660" xr:uid="{00000000-0005-0000-0000-000061120000}"/>
    <cellStyle name="Commentaire 2 7 4 2 2 2" xfId="19926" xr:uid="{00000000-0005-0000-0000-000062120000}"/>
    <cellStyle name="Commentaire 2 7 4 2 3" xfId="17102" xr:uid="{00000000-0005-0000-0000-000063120000}"/>
    <cellStyle name="Commentaire 2 7 4 3" xfId="12627" xr:uid="{00000000-0005-0000-0000-000064120000}"/>
    <cellStyle name="Commentaire 2 7 5" xfId="4898" xr:uid="{00000000-0005-0000-0000-000065120000}"/>
    <cellStyle name="Commentaire 2 7 5 2" xfId="10317" xr:uid="{00000000-0005-0000-0000-000066120000}"/>
    <cellStyle name="Commentaire 2 7 5 2 2" xfId="20582" xr:uid="{00000000-0005-0000-0000-000067120000}"/>
    <cellStyle name="Commentaire 2 7 5 3" xfId="15389" xr:uid="{00000000-0005-0000-0000-000068120000}"/>
    <cellStyle name="Commentaire 2 7 6" xfId="12621" xr:uid="{00000000-0005-0000-0000-000069120000}"/>
    <cellStyle name="Commentaire 2 8" xfId="1670" xr:uid="{00000000-0005-0000-0000-00006A120000}"/>
    <cellStyle name="Commentaire 2 8 2" xfId="1671" xr:uid="{00000000-0005-0000-0000-00006B120000}"/>
    <cellStyle name="Commentaire 2 8 2 2" xfId="1672" xr:uid="{00000000-0005-0000-0000-00006C120000}"/>
    <cellStyle name="Commentaire 2 8 2 2 2" xfId="1673" xr:uid="{00000000-0005-0000-0000-00006D120000}"/>
    <cellStyle name="Commentaire 2 8 2 2 2 2" xfId="6614" xr:uid="{00000000-0005-0000-0000-00006E120000}"/>
    <cellStyle name="Commentaire 2 8 2 2 2 2 2" xfId="9661" xr:uid="{00000000-0005-0000-0000-00006F120000}"/>
    <cellStyle name="Commentaire 2 8 2 2 2 2 2 2" xfId="19927" xr:uid="{00000000-0005-0000-0000-000070120000}"/>
    <cellStyle name="Commentaire 2 8 2 2 2 2 3" xfId="17103" xr:uid="{00000000-0005-0000-0000-000071120000}"/>
    <cellStyle name="Commentaire 2 8 2 2 2 3" xfId="12631" xr:uid="{00000000-0005-0000-0000-000072120000}"/>
    <cellStyle name="Commentaire 2 8 2 2 3" xfId="4904" xr:uid="{00000000-0005-0000-0000-000073120000}"/>
    <cellStyle name="Commentaire 2 8 2 2 3 2" xfId="11982" xr:uid="{00000000-0005-0000-0000-000074120000}"/>
    <cellStyle name="Commentaire 2 8 2 2 3 2 2" xfId="22245" xr:uid="{00000000-0005-0000-0000-000075120000}"/>
    <cellStyle name="Commentaire 2 8 2 2 3 3" xfId="15395" xr:uid="{00000000-0005-0000-0000-000076120000}"/>
    <cellStyle name="Commentaire 2 8 2 2 4" xfId="12630" xr:uid="{00000000-0005-0000-0000-000077120000}"/>
    <cellStyle name="Commentaire 2 8 2 3" xfId="4903" xr:uid="{00000000-0005-0000-0000-000078120000}"/>
    <cellStyle name="Commentaire 2 8 2 3 2" xfId="7462" xr:uid="{00000000-0005-0000-0000-000079120000}"/>
    <cellStyle name="Commentaire 2 8 2 3 2 2" xfId="17947" xr:uid="{00000000-0005-0000-0000-00007A120000}"/>
    <cellStyle name="Commentaire 2 8 2 3 3" xfId="15394" xr:uid="{00000000-0005-0000-0000-00007B120000}"/>
    <cellStyle name="Commentaire 2 8 2 4" xfId="12629" xr:uid="{00000000-0005-0000-0000-00007C120000}"/>
    <cellStyle name="Commentaire 2 8 3" xfId="1674" xr:uid="{00000000-0005-0000-0000-00007D120000}"/>
    <cellStyle name="Commentaire 2 8 3 2" xfId="1675" xr:uid="{00000000-0005-0000-0000-00007E120000}"/>
    <cellStyle name="Commentaire 2 8 3 2 2" xfId="6615" xr:uid="{00000000-0005-0000-0000-00007F120000}"/>
    <cellStyle name="Commentaire 2 8 3 2 2 2" xfId="9662" xr:uid="{00000000-0005-0000-0000-000080120000}"/>
    <cellStyle name="Commentaire 2 8 3 2 2 2 2" xfId="19928" xr:uid="{00000000-0005-0000-0000-000081120000}"/>
    <cellStyle name="Commentaire 2 8 3 2 2 3" xfId="17104" xr:uid="{00000000-0005-0000-0000-000082120000}"/>
    <cellStyle name="Commentaire 2 8 3 2 3" xfId="12633" xr:uid="{00000000-0005-0000-0000-000083120000}"/>
    <cellStyle name="Commentaire 2 8 3 3" xfId="4905" xr:uid="{00000000-0005-0000-0000-000084120000}"/>
    <cellStyle name="Commentaire 2 8 3 3 2" xfId="10314" xr:uid="{00000000-0005-0000-0000-000085120000}"/>
    <cellStyle name="Commentaire 2 8 3 3 2 2" xfId="20579" xr:uid="{00000000-0005-0000-0000-000086120000}"/>
    <cellStyle name="Commentaire 2 8 3 3 3" xfId="15396" xr:uid="{00000000-0005-0000-0000-000087120000}"/>
    <cellStyle name="Commentaire 2 8 3 4" xfId="12632" xr:uid="{00000000-0005-0000-0000-000088120000}"/>
    <cellStyle name="Commentaire 2 8 4" xfId="4902" xr:uid="{00000000-0005-0000-0000-000089120000}"/>
    <cellStyle name="Commentaire 2 8 4 2" xfId="11391" xr:uid="{00000000-0005-0000-0000-00008A120000}"/>
    <cellStyle name="Commentaire 2 8 4 2 2" xfId="21656" xr:uid="{00000000-0005-0000-0000-00008B120000}"/>
    <cellStyle name="Commentaire 2 8 4 3" xfId="15393" xr:uid="{00000000-0005-0000-0000-00008C120000}"/>
    <cellStyle name="Commentaire 2 8 5" xfId="12628" xr:uid="{00000000-0005-0000-0000-00008D120000}"/>
    <cellStyle name="Commentaire 2 9" xfId="1676" xr:uid="{00000000-0005-0000-0000-00008E120000}"/>
    <cellStyle name="Commentaire 2 9 2" xfId="1677" xr:uid="{00000000-0005-0000-0000-00008F120000}"/>
    <cellStyle name="Commentaire 2 9 2 2" xfId="6616" xr:uid="{00000000-0005-0000-0000-000090120000}"/>
    <cellStyle name="Commentaire 2 9 2 2 2" xfId="9663" xr:uid="{00000000-0005-0000-0000-000091120000}"/>
    <cellStyle name="Commentaire 2 9 2 2 2 2" xfId="19929" xr:uid="{00000000-0005-0000-0000-000092120000}"/>
    <cellStyle name="Commentaire 2 9 2 2 3" xfId="17105" xr:uid="{00000000-0005-0000-0000-000093120000}"/>
    <cellStyle name="Commentaire 2 9 2 3" xfId="12635" xr:uid="{00000000-0005-0000-0000-000094120000}"/>
    <cellStyle name="Commentaire 2 9 3" xfId="4906" xr:uid="{00000000-0005-0000-0000-000095120000}"/>
    <cellStyle name="Commentaire 2 9 3 2" xfId="7461" xr:uid="{00000000-0005-0000-0000-000096120000}"/>
    <cellStyle name="Commentaire 2 9 3 2 2" xfId="17946" xr:uid="{00000000-0005-0000-0000-000097120000}"/>
    <cellStyle name="Commentaire 2 9 3 3" xfId="15397" xr:uid="{00000000-0005-0000-0000-000098120000}"/>
    <cellStyle name="Commentaire 2 9 4" xfId="12634" xr:uid="{00000000-0005-0000-0000-000099120000}"/>
    <cellStyle name="Commentaire 3" xfId="1678" xr:uid="{00000000-0005-0000-0000-00009A120000}"/>
    <cellStyle name="Commentaire 3 10" xfId="12636" xr:uid="{00000000-0005-0000-0000-00009B120000}"/>
    <cellStyle name="Commentaire 3 2" xfId="1679" xr:uid="{00000000-0005-0000-0000-00009C120000}"/>
    <cellStyle name="Commentaire 3 2 2" xfId="1680" xr:uid="{00000000-0005-0000-0000-00009D120000}"/>
    <cellStyle name="Commentaire 3 2 2 2" xfId="1681" xr:uid="{00000000-0005-0000-0000-00009E120000}"/>
    <cellStyle name="Commentaire 3 2 2 2 2" xfId="1682" xr:uid="{00000000-0005-0000-0000-00009F120000}"/>
    <cellStyle name="Commentaire 3 2 2 2 2 2" xfId="6617" xr:uid="{00000000-0005-0000-0000-0000A0120000}"/>
    <cellStyle name="Commentaire 3 2 2 2 2 2 2" xfId="9664" xr:uid="{00000000-0005-0000-0000-0000A1120000}"/>
    <cellStyle name="Commentaire 3 2 2 2 2 2 2 2" xfId="19930" xr:uid="{00000000-0005-0000-0000-0000A2120000}"/>
    <cellStyle name="Commentaire 3 2 2 2 2 2 3" xfId="17106" xr:uid="{00000000-0005-0000-0000-0000A3120000}"/>
    <cellStyle name="Commentaire 3 2 2 2 2 3" xfId="12640" xr:uid="{00000000-0005-0000-0000-0000A4120000}"/>
    <cellStyle name="Commentaire 3 2 2 2 3" xfId="4910" xr:uid="{00000000-0005-0000-0000-0000A5120000}"/>
    <cellStyle name="Commentaire 3 2 2 2 3 2" xfId="8590" xr:uid="{00000000-0005-0000-0000-0000A6120000}"/>
    <cellStyle name="Commentaire 3 2 2 2 3 2 2" xfId="18884" xr:uid="{00000000-0005-0000-0000-0000A7120000}"/>
    <cellStyle name="Commentaire 3 2 2 2 3 3" xfId="15401" xr:uid="{00000000-0005-0000-0000-0000A8120000}"/>
    <cellStyle name="Commentaire 3 2 2 2 4" xfId="12639" xr:uid="{00000000-0005-0000-0000-0000A9120000}"/>
    <cellStyle name="Commentaire 3 2 2 3" xfId="1683" xr:uid="{00000000-0005-0000-0000-0000AA120000}"/>
    <cellStyle name="Commentaire 3 2 2 3 2" xfId="6618" xr:uid="{00000000-0005-0000-0000-0000AB120000}"/>
    <cellStyle name="Commentaire 3 2 2 3 2 2" xfId="9665" xr:uid="{00000000-0005-0000-0000-0000AC120000}"/>
    <cellStyle name="Commentaire 3 2 2 3 2 2 2" xfId="19931" xr:uid="{00000000-0005-0000-0000-0000AD120000}"/>
    <cellStyle name="Commentaire 3 2 2 3 2 3" xfId="17107" xr:uid="{00000000-0005-0000-0000-0000AE120000}"/>
    <cellStyle name="Commentaire 3 2 2 3 3" xfId="12641" xr:uid="{00000000-0005-0000-0000-0000AF120000}"/>
    <cellStyle name="Commentaire 3 2 2 4" xfId="4909" xr:uid="{00000000-0005-0000-0000-0000B0120000}"/>
    <cellStyle name="Commentaire 3 2 2 4 2" xfId="8589" xr:uid="{00000000-0005-0000-0000-0000B1120000}"/>
    <cellStyle name="Commentaire 3 2 2 4 2 2" xfId="18883" xr:uid="{00000000-0005-0000-0000-0000B2120000}"/>
    <cellStyle name="Commentaire 3 2 2 4 3" xfId="15400" xr:uid="{00000000-0005-0000-0000-0000B3120000}"/>
    <cellStyle name="Commentaire 3 2 2 5" xfId="12638" xr:uid="{00000000-0005-0000-0000-0000B4120000}"/>
    <cellStyle name="Commentaire 3 2 3" xfId="1684" xr:uid="{00000000-0005-0000-0000-0000B5120000}"/>
    <cellStyle name="Commentaire 3 2 3 2" xfId="1685" xr:uid="{00000000-0005-0000-0000-0000B6120000}"/>
    <cellStyle name="Commentaire 3 2 3 2 2" xfId="6619" xr:uid="{00000000-0005-0000-0000-0000B7120000}"/>
    <cellStyle name="Commentaire 3 2 3 2 2 2" xfId="9666" xr:uid="{00000000-0005-0000-0000-0000B8120000}"/>
    <cellStyle name="Commentaire 3 2 3 2 2 2 2" xfId="19932" xr:uid="{00000000-0005-0000-0000-0000B9120000}"/>
    <cellStyle name="Commentaire 3 2 3 2 2 3" xfId="17108" xr:uid="{00000000-0005-0000-0000-0000BA120000}"/>
    <cellStyle name="Commentaire 3 2 3 2 3" xfId="12643" xr:uid="{00000000-0005-0000-0000-0000BB120000}"/>
    <cellStyle name="Commentaire 3 2 3 3" xfId="4911" xr:uid="{00000000-0005-0000-0000-0000BC120000}"/>
    <cellStyle name="Commentaire 3 2 3 3 2" xfId="8591" xr:uid="{00000000-0005-0000-0000-0000BD120000}"/>
    <cellStyle name="Commentaire 3 2 3 3 2 2" xfId="18885" xr:uid="{00000000-0005-0000-0000-0000BE120000}"/>
    <cellStyle name="Commentaire 3 2 3 3 3" xfId="15402" xr:uid="{00000000-0005-0000-0000-0000BF120000}"/>
    <cellStyle name="Commentaire 3 2 3 4" xfId="12642" xr:uid="{00000000-0005-0000-0000-0000C0120000}"/>
    <cellStyle name="Commentaire 3 2 4" xfId="1686" xr:uid="{00000000-0005-0000-0000-0000C1120000}"/>
    <cellStyle name="Commentaire 3 2 4 2" xfId="6620" xr:uid="{00000000-0005-0000-0000-0000C2120000}"/>
    <cellStyle name="Commentaire 3 2 4 2 2" xfId="9667" xr:uid="{00000000-0005-0000-0000-0000C3120000}"/>
    <cellStyle name="Commentaire 3 2 4 2 2 2" xfId="19933" xr:uid="{00000000-0005-0000-0000-0000C4120000}"/>
    <cellStyle name="Commentaire 3 2 4 2 3" xfId="17109" xr:uid="{00000000-0005-0000-0000-0000C5120000}"/>
    <cellStyle name="Commentaire 3 2 4 3" xfId="12644" xr:uid="{00000000-0005-0000-0000-0000C6120000}"/>
    <cellStyle name="Commentaire 3 2 5" xfId="4908" xr:uid="{00000000-0005-0000-0000-0000C7120000}"/>
    <cellStyle name="Commentaire 3 2 5 2" xfId="8588" xr:uid="{00000000-0005-0000-0000-0000C8120000}"/>
    <cellStyle name="Commentaire 3 2 5 2 2" xfId="18882" xr:uid="{00000000-0005-0000-0000-0000C9120000}"/>
    <cellStyle name="Commentaire 3 2 5 3" xfId="15399" xr:uid="{00000000-0005-0000-0000-0000CA120000}"/>
    <cellStyle name="Commentaire 3 2 6" xfId="12637" xr:uid="{00000000-0005-0000-0000-0000CB120000}"/>
    <cellStyle name="Commentaire 3 3" xfId="1687" xr:uid="{00000000-0005-0000-0000-0000CC120000}"/>
    <cellStyle name="Commentaire 3 3 2" xfId="1688" xr:uid="{00000000-0005-0000-0000-0000CD120000}"/>
    <cellStyle name="Commentaire 3 3 2 2" xfId="1689" xr:uid="{00000000-0005-0000-0000-0000CE120000}"/>
    <cellStyle name="Commentaire 3 3 2 2 2" xfId="1690" xr:uid="{00000000-0005-0000-0000-0000CF120000}"/>
    <cellStyle name="Commentaire 3 3 2 2 2 2" xfId="1691" xr:uid="{00000000-0005-0000-0000-0000D0120000}"/>
    <cellStyle name="Commentaire 3 3 2 2 2 2 2" xfId="6621" xr:uid="{00000000-0005-0000-0000-0000D1120000}"/>
    <cellStyle name="Commentaire 3 3 2 2 2 2 2 2" xfId="9668" xr:uid="{00000000-0005-0000-0000-0000D2120000}"/>
    <cellStyle name="Commentaire 3 3 2 2 2 2 2 2 2" xfId="19934" xr:uid="{00000000-0005-0000-0000-0000D3120000}"/>
    <cellStyle name="Commentaire 3 3 2 2 2 2 2 3" xfId="17110" xr:uid="{00000000-0005-0000-0000-0000D4120000}"/>
    <cellStyle name="Commentaire 3 3 2 2 2 2 3" xfId="12649" xr:uid="{00000000-0005-0000-0000-0000D5120000}"/>
    <cellStyle name="Commentaire 3 3 2 2 2 3" xfId="4915" xr:uid="{00000000-0005-0000-0000-0000D6120000}"/>
    <cellStyle name="Commentaire 3 3 2 2 2 3 2" xfId="11980" xr:uid="{00000000-0005-0000-0000-0000D7120000}"/>
    <cellStyle name="Commentaire 3 3 2 2 2 3 2 2" xfId="22243" xr:uid="{00000000-0005-0000-0000-0000D8120000}"/>
    <cellStyle name="Commentaire 3 3 2 2 2 3 3" xfId="15406" xr:uid="{00000000-0005-0000-0000-0000D9120000}"/>
    <cellStyle name="Commentaire 3 3 2 2 2 4" xfId="12648" xr:uid="{00000000-0005-0000-0000-0000DA120000}"/>
    <cellStyle name="Commentaire 3 3 2 2 3" xfId="1692" xr:uid="{00000000-0005-0000-0000-0000DB120000}"/>
    <cellStyle name="Commentaire 3 3 2 2 3 2" xfId="6622" xr:uid="{00000000-0005-0000-0000-0000DC120000}"/>
    <cellStyle name="Commentaire 3 3 2 2 3 2 2" xfId="9669" xr:uid="{00000000-0005-0000-0000-0000DD120000}"/>
    <cellStyle name="Commentaire 3 3 2 2 3 2 2 2" xfId="19935" xr:uid="{00000000-0005-0000-0000-0000DE120000}"/>
    <cellStyle name="Commentaire 3 3 2 2 3 2 3" xfId="17111" xr:uid="{00000000-0005-0000-0000-0000DF120000}"/>
    <cellStyle name="Commentaire 3 3 2 2 3 3" xfId="12650" xr:uid="{00000000-0005-0000-0000-0000E0120000}"/>
    <cellStyle name="Commentaire 3 3 2 2 4" xfId="4914" xr:uid="{00000000-0005-0000-0000-0000E1120000}"/>
    <cellStyle name="Commentaire 3 3 2 2 4 2" xfId="7481" xr:uid="{00000000-0005-0000-0000-0000E2120000}"/>
    <cellStyle name="Commentaire 3 3 2 2 4 2 2" xfId="17966" xr:uid="{00000000-0005-0000-0000-0000E3120000}"/>
    <cellStyle name="Commentaire 3 3 2 2 4 3" xfId="15405" xr:uid="{00000000-0005-0000-0000-0000E4120000}"/>
    <cellStyle name="Commentaire 3 3 2 2 5" xfId="12647" xr:uid="{00000000-0005-0000-0000-0000E5120000}"/>
    <cellStyle name="Commentaire 3 3 2 3" xfId="1693" xr:uid="{00000000-0005-0000-0000-0000E6120000}"/>
    <cellStyle name="Commentaire 3 3 2 3 2" xfId="1694" xr:uid="{00000000-0005-0000-0000-0000E7120000}"/>
    <cellStyle name="Commentaire 3 3 2 3 2 2" xfId="6623" xr:uid="{00000000-0005-0000-0000-0000E8120000}"/>
    <cellStyle name="Commentaire 3 3 2 3 2 2 2" xfId="9670" xr:uid="{00000000-0005-0000-0000-0000E9120000}"/>
    <cellStyle name="Commentaire 3 3 2 3 2 2 2 2" xfId="19936" xr:uid="{00000000-0005-0000-0000-0000EA120000}"/>
    <cellStyle name="Commentaire 3 3 2 3 2 2 3" xfId="17112" xr:uid="{00000000-0005-0000-0000-0000EB120000}"/>
    <cellStyle name="Commentaire 3 3 2 3 2 3" xfId="12652" xr:uid="{00000000-0005-0000-0000-0000EC120000}"/>
    <cellStyle name="Commentaire 3 3 2 3 3" xfId="4916" xr:uid="{00000000-0005-0000-0000-0000ED120000}"/>
    <cellStyle name="Commentaire 3 3 2 3 3 2" xfId="10319" xr:uid="{00000000-0005-0000-0000-0000EE120000}"/>
    <cellStyle name="Commentaire 3 3 2 3 3 2 2" xfId="20584" xr:uid="{00000000-0005-0000-0000-0000EF120000}"/>
    <cellStyle name="Commentaire 3 3 2 3 3 3" xfId="15407" xr:uid="{00000000-0005-0000-0000-0000F0120000}"/>
    <cellStyle name="Commentaire 3 3 2 3 4" xfId="12651" xr:uid="{00000000-0005-0000-0000-0000F1120000}"/>
    <cellStyle name="Commentaire 3 3 2 4" xfId="1695" xr:uid="{00000000-0005-0000-0000-0000F2120000}"/>
    <cellStyle name="Commentaire 3 3 2 4 2" xfId="6624" xr:uid="{00000000-0005-0000-0000-0000F3120000}"/>
    <cellStyle name="Commentaire 3 3 2 4 2 2" xfId="9671" xr:uid="{00000000-0005-0000-0000-0000F4120000}"/>
    <cellStyle name="Commentaire 3 3 2 4 2 2 2" xfId="19937" xr:uid="{00000000-0005-0000-0000-0000F5120000}"/>
    <cellStyle name="Commentaire 3 3 2 4 2 3" xfId="17113" xr:uid="{00000000-0005-0000-0000-0000F6120000}"/>
    <cellStyle name="Commentaire 3 3 2 4 3" xfId="12653" xr:uid="{00000000-0005-0000-0000-0000F7120000}"/>
    <cellStyle name="Commentaire 3 3 2 5" xfId="4913" xr:uid="{00000000-0005-0000-0000-0000F8120000}"/>
    <cellStyle name="Commentaire 3 3 2 5 2" xfId="10320" xr:uid="{00000000-0005-0000-0000-0000F9120000}"/>
    <cellStyle name="Commentaire 3 3 2 5 2 2" xfId="20585" xr:uid="{00000000-0005-0000-0000-0000FA120000}"/>
    <cellStyle name="Commentaire 3 3 2 5 3" xfId="15404" xr:uid="{00000000-0005-0000-0000-0000FB120000}"/>
    <cellStyle name="Commentaire 3 3 2 6" xfId="12646" xr:uid="{00000000-0005-0000-0000-0000FC120000}"/>
    <cellStyle name="Commentaire 3 3 3" xfId="1696" xr:uid="{00000000-0005-0000-0000-0000FD120000}"/>
    <cellStyle name="Commentaire 3 3 3 2" xfId="1697" xr:uid="{00000000-0005-0000-0000-0000FE120000}"/>
    <cellStyle name="Commentaire 3 3 3 2 2" xfId="1698" xr:uid="{00000000-0005-0000-0000-0000FF120000}"/>
    <cellStyle name="Commentaire 3 3 3 2 2 2" xfId="6625" xr:uid="{00000000-0005-0000-0000-000000130000}"/>
    <cellStyle name="Commentaire 3 3 3 2 2 2 2" xfId="9672" xr:uid="{00000000-0005-0000-0000-000001130000}"/>
    <cellStyle name="Commentaire 3 3 3 2 2 2 2 2" xfId="19938" xr:uid="{00000000-0005-0000-0000-000002130000}"/>
    <cellStyle name="Commentaire 3 3 3 2 2 2 3" xfId="17114" xr:uid="{00000000-0005-0000-0000-000003130000}"/>
    <cellStyle name="Commentaire 3 3 3 2 2 3" xfId="12656" xr:uid="{00000000-0005-0000-0000-000004130000}"/>
    <cellStyle name="Commentaire 3 3 3 2 3" xfId="4918" xr:uid="{00000000-0005-0000-0000-000005130000}"/>
    <cellStyle name="Commentaire 3 3 3 2 3 2" xfId="11979" xr:uid="{00000000-0005-0000-0000-000006130000}"/>
    <cellStyle name="Commentaire 3 3 3 2 3 2 2" xfId="22242" xr:uid="{00000000-0005-0000-0000-000007130000}"/>
    <cellStyle name="Commentaire 3 3 3 2 3 3" xfId="15409" xr:uid="{00000000-0005-0000-0000-000008130000}"/>
    <cellStyle name="Commentaire 3 3 3 2 4" xfId="12655" xr:uid="{00000000-0005-0000-0000-000009130000}"/>
    <cellStyle name="Commentaire 3 3 3 3" xfId="1699" xr:uid="{00000000-0005-0000-0000-00000A130000}"/>
    <cellStyle name="Commentaire 3 3 3 3 2" xfId="6626" xr:uid="{00000000-0005-0000-0000-00000B130000}"/>
    <cellStyle name="Commentaire 3 3 3 3 2 2" xfId="9673" xr:uid="{00000000-0005-0000-0000-00000C130000}"/>
    <cellStyle name="Commentaire 3 3 3 3 2 2 2" xfId="19939" xr:uid="{00000000-0005-0000-0000-00000D130000}"/>
    <cellStyle name="Commentaire 3 3 3 3 2 3" xfId="17115" xr:uid="{00000000-0005-0000-0000-00000E130000}"/>
    <cellStyle name="Commentaire 3 3 3 3 3" xfId="12657" xr:uid="{00000000-0005-0000-0000-00000F130000}"/>
    <cellStyle name="Commentaire 3 3 3 4" xfId="4917" xr:uid="{00000000-0005-0000-0000-000010130000}"/>
    <cellStyle name="Commentaire 3 3 3 4 2" xfId="7466" xr:uid="{00000000-0005-0000-0000-000011130000}"/>
    <cellStyle name="Commentaire 3 3 3 4 2 2" xfId="17951" xr:uid="{00000000-0005-0000-0000-000012130000}"/>
    <cellStyle name="Commentaire 3 3 3 4 3" xfId="15408" xr:uid="{00000000-0005-0000-0000-000013130000}"/>
    <cellStyle name="Commentaire 3 3 3 5" xfId="12654" xr:uid="{00000000-0005-0000-0000-000014130000}"/>
    <cellStyle name="Commentaire 3 3 4" xfId="1700" xr:uid="{00000000-0005-0000-0000-000015130000}"/>
    <cellStyle name="Commentaire 3 3 4 2" xfId="1701" xr:uid="{00000000-0005-0000-0000-000016130000}"/>
    <cellStyle name="Commentaire 3 3 4 2 2" xfId="6627" xr:uid="{00000000-0005-0000-0000-000017130000}"/>
    <cellStyle name="Commentaire 3 3 4 2 2 2" xfId="9674" xr:uid="{00000000-0005-0000-0000-000018130000}"/>
    <cellStyle name="Commentaire 3 3 4 2 2 2 2" xfId="19940" xr:uid="{00000000-0005-0000-0000-000019130000}"/>
    <cellStyle name="Commentaire 3 3 4 2 2 3" xfId="17116" xr:uid="{00000000-0005-0000-0000-00001A130000}"/>
    <cellStyle name="Commentaire 3 3 4 2 3" xfId="12659" xr:uid="{00000000-0005-0000-0000-00001B130000}"/>
    <cellStyle name="Commentaire 3 3 4 3" xfId="4919" xr:uid="{00000000-0005-0000-0000-00001C130000}"/>
    <cellStyle name="Commentaire 3 3 4 3 2" xfId="8592" xr:uid="{00000000-0005-0000-0000-00001D130000}"/>
    <cellStyle name="Commentaire 3 3 4 3 2 2" xfId="18886" xr:uid="{00000000-0005-0000-0000-00001E130000}"/>
    <cellStyle name="Commentaire 3 3 4 3 3" xfId="15410" xr:uid="{00000000-0005-0000-0000-00001F130000}"/>
    <cellStyle name="Commentaire 3 3 4 4" xfId="12658" xr:uid="{00000000-0005-0000-0000-000020130000}"/>
    <cellStyle name="Commentaire 3 3 5" xfId="1702" xr:uid="{00000000-0005-0000-0000-000021130000}"/>
    <cellStyle name="Commentaire 3 3 5 2" xfId="6628" xr:uid="{00000000-0005-0000-0000-000022130000}"/>
    <cellStyle name="Commentaire 3 3 5 2 2" xfId="9675" xr:uid="{00000000-0005-0000-0000-000023130000}"/>
    <cellStyle name="Commentaire 3 3 5 2 2 2" xfId="19941" xr:uid="{00000000-0005-0000-0000-000024130000}"/>
    <cellStyle name="Commentaire 3 3 5 2 3" xfId="17117" xr:uid="{00000000-0005-0000-0000-000025130000}"/>
    <cellStyle name="Commentaire 3 3 5 3" xfId="12660" xr:uid="{00000000-0005-0000-0000-000026130000}"/>
    <cellStyle name="Commentaire 3 3 6" xfId="4912" xr:uid="{00000000-0005-0000-0000-000027130000}"/>
    <cellStyle name="Commentaire 3 3 6 2" xfId="11392" xr:uid="{00000000-0005-0000-0000-000028130000}"/>
    <cellStyle name="Commentaire 3 3 6 2 2" xfId="21657" xr:uid="{00000000-0005-0000-0000-000029130000}"/>
    <cellStyle name="Commentaire 3 3 6 3" xfId="15403" xr:uid="{00000000-0005-0000-0000-00002A130000}"/>
    <cellStyle name="Commentaire 3 3 7" xfId="12645" xr:uid="{00000000-0005-0000-0000-00002B130000}"/>
    <cellStyle name="Commentaire 3 4" xfId="1703" xr:uid="{00000000-0005-0000-0000-00002C130000}"/>
    <cellStyle name="Commentaire 3 4 2" xfId="1704" xr:uid="{00000000-0005-0000-0000-00002D130000}"/>
    <cellStyle name="Commentaire 3 4 2 2" xfId="1705" xr:uid="{00000000-0005-0000-0000-00002E130000}"/>
    <cellStyle name="Commentaire 3 4 2 2 2" xfId="1706" xr:uid="{00000000-0005-0000-0000-00002F130000}"/>
    <cellStyle name="Commentaire 3 4 2 2 2 2" xfId="6629" xr:uid="{00000000-0005-0000-0000-000030130000}"/>
    <cellStyle name="Commentaire 3 4 2 2 2 2 2" xfId="11230" xr:uid="{00000000-0005-0000-0000-000031130000}"/>
    <cellStyle name="Commentaire 3 4 2 2 2 2 2 2" xfId="21495" xr:uid="{00000000-0005-0000-0000-000032130000}"/>
    <cellStyle name="Commentaire 3 4 2 2 2 2 3" xfId="9676" xr:uid="{00000000-0005-0000-0000-000033130000}"/>
    <cellStyle name="Commentaire 3 4 2 2 2 2 3 2" xfId="19942" xr:uid="{00000000-0005-0000-0000-000034130000}"/>
    <cellStyle name="Commentaire 3 4 2 2 2 2 4" xfId="17118" xr:uid="{00000000-0005-0000-0000-000035130000}"/>
    <cellStyle name="Commentaire 3 4 2 2 2 3" xfId="8011" xr:uid="{00000000-0005-0000-0000-000036130000}"/>
    <cellStyle name="Commentaire 3 4 2 2 2 3 2" xfId="18396" xr:uid="{00000000-0005-0000-0000-000037130000}"/>
    <cellStyle name="Commentaire 3 4 2 2 2 4" xfId="12664" xr:uid="{00000000-0005-0000-0000-000038130000}"/>
    <cellStyle name="Commentaire 3 4 2 2 3" xfId="4922" xr:uid="{00000000-0005-0000-0000-000039130000}"/>
    <cellStyle name="Commentaire 3 4 2 2 3 2" xfId="10100" xr:uid="{00000000-0005-0000-0000-00003A130000}"/>
    <cellStyle name="Commentaire 3 4 2 2 3 2 2" xfId="20365" xr:uid="{00000000-0005-0000-0000-00003B130000}"/>
    <cellStyle name="Commentaire 3 4 2 2 3 3" xfId="11978" xr:uid="{00000000-0005-0000-0000-00003C130000}"/>
    <cellStyle name="Commentaire 3 4 2 2 3 3 2" xfId="22241" xr:uid="{00000000-0005-0000-0000-00003D130000}"/>
    <cellStyle name="Commentaire 3 4 2 2 3 4" xfId="15413" xr:uid="{00000000-0005-0000-0000-00003E130000}"/>
    <cellStyle name="Commentaire 3 4 2 2 4" xfId="8010" xr:uid="{00000000-0005-0000-0000-00003F130000}"/>
    <cellStyle name="Commentaire 3 4 2 2 4 2" xfId="18395" xr:uid="{00000000-0005-0000-0000-000040130000}"/>
    <cellStyle name="Commentaire 3 4 2 2 5" xfId="12663" xr:uid="{00000000-0005-0000-0000-000041130000}"/>
    <cellStyle name="Commentaire 3 4 2 3" xfId="1707" xr:uid="{00000000-0005-0000-0000-000042130000}"/>
    <cellStyle name="Commentaire 3 4 2 3 2" xfId="6630" xr:uid="{00000000-0005-0000-0000-000043130000}"/>
    <cellStyle name="Commentaire 3 4 2 3 2 2" xfId="11231" xr:uid="{00000000-0005-0000-0000-000044130000}"/>
    <cellStyle name="Commentaire 3 4 2 3 2 2 2" xfId="21496" xr:uid="{00000000-0005-0000-0000-000045130000}"/>
    <cellStyle name="Commentaire 3 4 2 3 2 3" xfId="9677" xr:uid="{00000000-0005-0000-0000-000046130000}"/>
    <cellStyle name="Commentaire 3 4 2 3 2 3 2" xfId="19943" xr:uid="{00000000-0005-0000-0000-000047130000}"/>
    <cellStyle name="Commentaire 3 4 2 3 2 4" xfId="17119" xr:uid="{00000000-0005-0000-0000-000048130000}"/>
    <cellStyle name="Commentaire 3 4 2 3 3" xfId="8012" xr:uid="{00000000-0005-0000-0000-000049130000}"/>
    <cellStyle name="Commentaire 3 4 2 3 3 2" xfId="18397" xr:uid="{00000000-0005-0000-0000-00004A130000}"/>
    <cellStyle name="Commentaire 3 4 2 3 4" xfId="12665" xr:uid="{00000000-0005-0000-0000-00004B130000}"/>
    <cellStyle name="Commentaire 3 4 2 4" xfId="4921" xr:uid="{00000000-0005-0000-0000-00004C130000}"/>
    <cellStyle name="Commentaire 3 4 2 4 2" xfId="10099" xr:uid="{00000000-0005-0000-0000-00004D130000}"/>
    <cellStyle name="Commentaire 3 4 2 4 2 2" xfId="20364" xr:uid="{00000000-0005-0000-0000-00004E130000}"/>
    <cellStyle name="Commentaire 3 4 2 4 3" xfId="7468" xr:uid="{00000000-0005-0000-0000-00004F130000}"/>
    <cellStyle name="Commentaire 3 4 2 4 3 2" xfId="17953" xr:uid="{00000000-0005-0000-0000-000050130000}"/>
    <cellStyle name="Commentaire 3 4 2 4 4" xfId="15412" xr:uid="{00000000-0005-0000-0000-000051130000}"/>
    <cellStyle name="Commentaire 3 4 2 5" xfId="8009" xr:uid="{00000000-0005-0000-0000-000052130000}"/>
    <cellStyle name="Commentaire 3 4 2 5 2" xfId="18394" xr:uid="{00000000-0005-0000-0000-000053130000}"/>
    <cellStyle name="Commentaire 3 4 2 6" xfId="12662" xr:uid="{00000000-0005-0000-0000-000054130000}"/>
    <cellStyle name="Commentaire 3 4 3" xfId="1708" xr:uid="{00000000-0005-0000-0000-000055130000}"/>
    <cellStyle name="Commentaire 3 4 3 2" xfId="1709" xr:uid="{00000000-0005-0000-0000-000056130000}"/>
    <cellStyle name="Commentaire 3 4 3 2 2" xfId="6631" xr:uid="{00000000-0005-0000-0000-000057130000}"/>
    <cellStyle name="Commentaire 3 4 3 2 2 2" xfId="11232" xr:uid="{00000000-0005-0000-0000-000058130000}"/>
    <cellStyle name="Commentaire 3 4 3 2 2 2 2" xfId="21497" xr:uid="{00000000-0005-0000-0000-000059130000}"/>
    <cellStyle name="Commentaire 3 4 3 2 2 3" xfId="9678" xr:uid="{00000000-0005-0000-0000-00005A130000}"/>
    <cellStyle name="Commentaire 3 4 3 2 2 3 2" xfId="19944" xr:uid="{00000000-0005-0000-0000-00005B130000}"/>
    <cellStyle name="Commentaire 3 4 3 2 2 4" xfId="17120" xr:uid="{00000000-0005-0000-0000-00005C130000}"/>
    <cellStyle name="Commentaire 3 4 3 2 3" xfId="8014" xr:uid="{00000000-0005-0000-0000-00005D130000}"/>
    <cellStyle name="Commentaire 3 4 3 2 3 2" xfId="18399" xr:uid="{00000000-0005-0000-0000-00005E130000}"/>
    <cellStyle name="Commentaire 3 4 3 2 4" xfId="12667" xr:uid="{00000000-0005-0000-0000-00005F130000}"/>
    <cellStyle name="Commentaire 3 4 3 3" xfId="4923" xr:uid="{00000000-0005-0000-0000-000060130000}"/>
    <cellStyle name="Commentaire 3 4 3 3 2" xfId="10101" xr:uid="{00000000-0005-0000-0000-000061130000}"/>
    <cellStyle name="Commentaire 3 4 3 3 2 2" xfId="20366" xr:uid="{00000000-0005-0000-0000-000062130000}"/>
    <cellStyle name="Commentaire 3 4 3 3 3" xfId="11393" xr:uid="{00000000-0005-0000-0000-000063130000}"/>
    <cellStyle name="Commentaire 3 4 3 3 3 2" xfId="21658" xr:uid="{00000000-0005-0000-0000-000064130000}"/>
    <cellStyle name="Commentaire 3 4 3 3 4" xfId="15414" xr:uid="{00000000-0005-0000-0000-000065130000}"/>
    <cellStyle name="Commentaire 3 4 3 4" xfId="8013" xr:uid="{00000000-0005-0000-0000-000066130000}"/>
    <cellStyle name="Commentaire 3 4 3 4 2" xfId="18398" xr:uid="{00000000-0005-0000-0000-000067130000}"/>
    <cellStyle name="Commentaire 3 4 3 5" xfId="12666" xr:uid="{00000000-0005-0000-0000-000068130000}"/>
    <cellStyle name="Commentaire 3 4 4" xfId="1710" xr:uid="{00000000-0005-0000-0000-000069130000}"/>
    <cellStyle name="Commentaire 3 4 4 2" xfId="6632" xr:uid="{00000000-0005-0000-0000-00006A130000}"/>
    <cellStyle name="Commentaire 3 4 4 2 2" xfId="11233" xr:uid="{00000000-0005-0000-0000-00006B130000}"/>
    <cellStyle name="Commentaire 3 4 4 2 2 2" xfId="21498" xr:uid="{00000000-0005-0000-0000-00006C130000}"/>
    <cellStyle name="Commentaire 3 4 4 2 3" xfId="9679" xr:uid="{00000000-0005-0000-0000-00006D130000}"/>
    <cellStyle name="Commentaire 3 4 4 2 3 2" xfId="19945" xr:uid="{00000000-0005-0000-0000-00006E130000}"/>
    <cellStyle name="Commentaire 3 4 4 2 4" xfId="17121" xr:uid="{00000000-0005-0000-0000-00006F130000}"/>
    <cellStyle name="Commentaire 3 4 4 3" xfId="8015" xr:uid="{00000000-0005-0000-0000-000070130000}"/>
    <cellStyle name="Commentaire 3 4 4 3 2" xfId="18400" xr:uid="{00000000-0005-0000-0000-000071130000}"/>
    <cellStyle name="Commentaire 3 4 4 4" xfId="12668" xr:uid="{00000000-0005-0000-0000-000072130000}"/>
    <cellStyle name="Commentaire 3 4 5" xfId="4920" xr:uid="{00000000-0005-0000-0000-000073130000}"/>
    <cellStyle name="Commentaire 3 4 5 2" xfId="10098" xr:uid="{00000000-0005-0000-0000-000074130000}"/>
    <cellStyle name="Commentaire 3 4 5 2 2" xfId="20363" xr:uid="{00000000-0005-0000-0000-000075130000}"/>
    <cellStyle name="Commentaire 3 4 5 3" xfId="8593" xr:uid="{00000000-0005-0000-0000-000076130000}"/>
    <cellStyle name="Commentaire 3 4 5 3 2" xfId="18887" xr:uid="{00000000-0005-0000-0000-000077130000}"/>
    <cellStyle name="Commentaire 3 4 5 4" xfId="15411" xr:uid="{00000000-0005-0000-0000-000078130000}"/>
    <cellStyle name="Commentaire 3 4 6" xfId="8008" xr:uid="{00000000-0005-0000-0000-000079130000}"/>
    <cellStyle name="Commentaire 3 4 6 2" xfId="18393" xr:uid="{00000000-0005-0000-0000-00007A130000}"/>
    <cellStyle name="Commentaire 3 4 7" xfId="12661" xr:uid="{00000000-0005-0000-0000-00007B130000}"/>
    <cellStyle name="Commentaire 3 5" xfId="1711" xr:uid="{00000000-0005-0000-0000-00007C130000}"/>
    <cellStyle name="Commentaire 3 5 2" xfId="1712" xr:uid="{00000000-0005-0000-0000-00007D130000}"/>
    <cellStyle name="Commentaire 3 5 2 2" xfId="1713" xr:uid="{00000000-0005-0000-0000-00007E130000}"/>
    <cellStyle name="Commentaire 3 5 2 2 2" xfId="6633" xr:uid="{00000000-0005-0000-0000-00007F130000}"/>
    <cellStyle name="Commentaire 3 5 2 2 2 2" xfId="11234" xr:uid="{00000000-0005-0000-0000-000080130000}"/>
    <cellStyle name="Commentaire 3 5 2 2 2 2 2" xfId="21499" xr:uid="{00000000-0005-0000-0000-000081130000}"/>
    <cellStyle name="Commentaire 3 5 2 2 2 3" xfId="9680" xr:uid="{00000000-0005-0000-0000-000082130000}"/>
    <cellStyle name="Commentaire 3 5 2 2 2 3 2" xfId="19946" xr:uid="{00000000-0005-0000-0000-000083130000}"/>
    <cellStyle name="Commentaire 3 5 2 2 2 4" xfId="17122" xr:uid="{00000000-0005-0000-0000-000084130000}"/>
    <cellStyle name="Commentaire 3 5 2 2 3" xfId="8018" xr:uid="{00000000-0005-0000-0000-000085130000}"/>
    <cellStyle name="Commentaire 3 5 2 2 3 2" xfId="18403" xr:uid="{00000000-0005-0000-0000-000086130000}"/>
    <cellStyle name="Commentaire 3 5 2 2 4" xfId="12671" xr:uid="{00000000-0005-0000-0000-000087130000}"/>
    <cellStyle name="Commentaire 3 5 2 3" xfId="4925" xr:uid="{00000000-0005-0000-0000-000088130000}"/>
    <cellStyle name="Commentaire 3 5 2 3 2" xfId="10103" xr:uid="{00000000-0005-0000-0000-000089130000}"/>
    <cellStyle name="Commentaire 3 5 2 3 2 2" xfId="20368" xr:uid="{00000000-0005-0000-0000-00008A130000}"/>
    <cellStyle name="Commentaire 3 5 2 3 3" xfId="11977" xr:uid="{00000000-0005-0000-0000-00008B130000}"/>
    <cellStyle name="Commentaire 3 5 2 3 3 2" xfId="22240" xr:uid="{00000000-0005-0000-0000-00008C130000}"/>
    <cellStyle name="Commentaire 3 5 2 3 4" xfId="15416" xr:uid="{00000000-0005-0000-0000-00008D130000}"/>
    <cellStyle name="Commentaire 3 5 2 4" xfId="8017" xr:uid="{00000000-0005-0000-0000-00008E130000}"/>
    <cellStyle name="Commentaire 3 5 2 4 2" xfId="18402" xr:uid="{00000000-0005-0000-0000-00008F130000}"/>
    <cellStyle name="Commentaire 3 5 2 5" xfId="12670" xr:uid="{00000000-0005-0000-0000-000090130000}"/>
    <cellStyle name="Commentaire 3 5 3" xfId="1714" xr:uid="{00000000-0005-0000-0000-000091130000}"/>
    <cellStyle name="Commentaire 3 5 3 2" xfId="6634" xr:uid="{00000000-0005-0000-0000-000092130000}"/>
    <cellStyle name="Commentaire 3 5 3 2 2" xfId="11235" xr:uid="{00000000-0005-0000-0000-000093130000}"/>
    <cellStyle name="Commentaire 3 5 3 2 2 2" xfId="21500" xr:uid="{00000000-0005-0000-0000-000094130000}"/>
    <cellStyle name="Commentaire 3 5 3 2 3" xfId="9681" xr:uid="{00000000-0005-0000-0000-000095130000}"/>
    <cellStyle name="Commentaire 3 5 3 2 3 2" xfId="19947" xr:uid="{00000000-0005-0000-0000-000096130000}"/>
    <cellStyle name="Commentaire 3 5 3 2 4" xfId="17123" xr:uid="{00000000-0005-0000-0000-000097130000}"/>
    <cellStyle name="Commentaire 3 5 3 3" xfId="8019" xr:uid="{00000000-0005-0000-0000-000098130000}"/>
    <cellStyle name="Commentaire 3 5 3 3 2" xfId="18404" xr:uid="{00000000-0005-0000-0000-000099130000}"/>
    <cellStyle name="Commentaire 3 5 3 4" xfId="12672" xr:uid="{00000000-0005-0000-0000-00009A130000}"/>
    <cellStyle name="Commentaire 3 5 4" xfId="4924" xr:uid="{00000000-0005-0000-0000-00009B130000}"/>
    <cellStyle name="Commentaire 3 5 4 2" xfId="10102" xr:uid="{00000000-0005-0000-0000-00009C130000}"/>
    <cellStyle name="Commentaire 3 5 4 2 2" xfId="20367" xr:uid="{00000000-0005-0000-0000-00009D130000}"/>
    <cellStyle name="Commentaire 3 5 4 3" xfId="7467" xr:uid="{00000000-0005-0000-0000-00009E130000}"/>
    <cellStyle name="Commentaire 3 5 4 3 2" xfId="17952" xr:uid="{00000000-0005-0000-0000-00009F130000}"/>
    <cellStyle name="Commentaire 3 5 4 4" xfId="15415" xr:uid="{00000000-0005-0000-0000-0000A0130000}"/>
    <cellStyle name="Commentaire 3 5 5" xfId="8016" xr:uid="{00000000-0005-0000-0000-0000A1130000}"/>
    <cellStyle name="Commentaire 3 5 5 2" xfId="18401" xr:uid="{00000000-0005-0000-0000-0000A2130000}"/>
    <cellStyle name="Commentaire 3 5 6" xfId="12669" xr:uid="{00000000-0005-0000-0000-0000A3130000}"/>
    <cellStyle name="Commentaire 3 6" xfId="1715" xr:uid="{00000000-0005-0000-0000-0000A4130000}"/>
    <cellStyle name="Commentaire 3 6 2" xfId="1716" xr:uid="{00000000-0005-0000-0000-0000A5130000}"/>
    <cellStyle name="Commentaire 3 6 2 2" xfId="6635" xr:uid="{00000000-0005-0000-0000-0000A6130000}"/>
    <cellStyle name="Commentaire 3 6 2 2 2" xfId="11236" xr:uid="{00000000-0005-0000-0000-0000A7130000}"/>
    <cellStyle name="Commentaire 3 6 2 2 2 2" xfId="21501" xr:uid="{00000000-0005-0000-0000-0000A8130000}"/>
    <cellStyle name="Commentaire 3 6 2 2 3" xfId="9682" xr:uid="{00000000-0005-0000-0000-0000A9130000}"/>
    <cellStyle name="Commentaire 3 6 2 2 3 2" xfId="19948" xr:uid="{00000000-0005-0000-0000-0000AA130000}"/>
    <cellStyle name="Commentaire 3 6 2 2 4" xfId="17124" xr:uid="{00000000-0005-0000-0000-0000AB130000}"/>
    <cellStyle name="Commentaire 3 6 2 3" xfId="8021" xr:uid="{00000000-0005-0000-0000-0000AC130000}"/>
    <cellStyle name="Commentaire 3 6 2 3 2" xfId="18406" xr:uid="{00000000-0005-0000-0000-0000AD130000}"/>
    <cellStyle name="Commentaire 3 6 2 4" xfId="12674" xr:uid="{00000000-0005-0000-0000-0000AE130000}"/>
    <cellStyle name="Commentaire 3 6 3" xfId="4926" xr:uid="{00000000-0005-0000-0000-0000AF130000}"/>
    <cellStyle name="Commentaire 3 6 3 2" xfId="10104" xr:uid="{00000000-0005-0000-0000-0000B0130000}"/>
    <cellStyle name="Commentaire 3 6 3 2 2" xfId="20369" xr:uid="{00000000-0005-0000-0000-0000B1130000}"/>
    <cellStyle name="Commentaire 3 6 3 3" xfId="10321" xr:uid="{00000000-0005-0000-0000-0000B2130000}"/>
    <cellStyle name="Commentaire 3 6 3 3 2" xfId="20586" xr:uid="{00000000-0005-0000-0000-0000B3130000}"/>
    <cellStyle name="Commentaire 3 6 3 4" xfId="15417" xr:uid="{00000000-0005-0000-0000-0000B4130000}"/>
    <cellStyle name="Commentaire 3 6 4" xfId="8020" xr:uid="{00000000-0005-0000-0000-0000B5130000}"/>
    <cellStyle name="Commentaire 3 6 4 2" xfId="18405" xr:uid="{00000000-0005-0000-0000-0000B6130000}"/>
    <cellStyle name="Commentaire 3 6 5" xfId="12673" xr:uid="{00000000-0005-0000-0000-0000B7130000}"/>
    <cellStyle name="Commentaire 3 7" xfId="1717" xr:uid="{00000000-0005-0000-0000-0000B8130000}"/>
    <cellStyle name="Commentaire 3 7 2" xfId="6636" xr:uid="{00000000-0005-0000-0000-0000B9130000}"/>
    <cellStyle name="Commentaire 3 7 2 2" xfId="11237" xr:uid="{00000000-0005-0000-0000-0000BA130000}"/>
    <cellStyle name="Commentaire 3 7 2 2 2" xfId="21502" xr:uid="{00000000-0005-0000-0000-0000BB130000}"/>
    <cellStyle name="Commentaire 3 7 2 3" xfId="9683" xr:uid="{00000000-0005-0000-0000-0000BC130000}"/>
    <cellStyle name="Commentaire 3 7 2 3 2" xfId="19949" xr:uid="{00000000-0005-0000-0000-0000BD130000}"/>
    <cellStyle name="Commentaire 3 7 2 4" xfId="17125" xr:uid="{00000000-0005-0000-0000-0000BE130000}"/>
    <cellStyle name="Commentaire 3 7 3" xfId="8022" xr:uid="{00000000-0005-0000-0000-0000BF130000}"/>
    <cellStyle name="Commentaire 3 7 3 2" xfId="18407" xr:uid="{00000000-0005-0000-0000-0000C0130000}"/>
    <cellStyle name="Commentaire 3 7 4" xfId="12675" xr:uid="{00000000-0005-0000-0000-0000C1130000}"/>
    <cellStyle name="Commentaire 3 8" xfId="4907" xr:uid="{00000000-0005-0000-0000-0000C2130000}"/>
    <cellStyle name="Commentaire 3 8 2" xfId="10097" xr:uid="{00000000-0005-0000-0000-0000C3130000}"/>
    <cellStyle name="Commentaire 3 8 2 2" xfId="20362" xr:uid="{00000000-0005-0000-0000-0000C4130000}"/>
    <cellStyle name="Commentaire 3 8 3" xfId="11981" xr:uid="{00000000-0005-0000-0000-0000C5130000}"/>
    <cellStyle name="Commentaire 3 8 3 2" xfId="22244" xr:uid="{00000000-0005-0000-0000-0000C6130000}"/>
    <cellStyle name="Commentaire 3 8 4" xfId="15398" xr:uid="{00000000-0005-0000-0000-0000C7130000}"/>
    <cellStyle name="Commentaire 3 9" xfId="8007" xr:uid="{00000000-0005-0000-0000-0000C8130000}"/>
    <cellStyle name="Commentaire 3 9 2" xfId="18392" xr:uid="{00000000-0005-0000-0000-0000C9130000}"/>
    <cellStyle name="Commentaire 4" xfId="1718" xr:uid="{00000000-0005-0000-0000-0000CA130000}"/>
    <cellStyle name="Commentaire 4 2" xfId="1719" xr:uid="{00000000-0005-0000-0000-0000CB130000}"/>
    <cellStyle name="Commentaire 4 2 2" xfId="1720" xr:uid="{00000000-0005-0000-0000-0000CC130000}"/>
    <cellStyle name="Commentaire 4 2 2 2" xfId="1721" xr:uid="{00000000-0005-0000-0000-0000CD130000}"/>
    <cellStyle name="Commentaire 4 2 2 2 2" xfId="1722" xr:uid="{00000000-0005-0000-0000-0000CE130000}"/>
    <cellStyle name="Commentaire 4 2 2 2 2 2" xfId="1723" xr:uid="{00000000-0005-0000-0000-0000CF130000}"/>
    <cellStyle name="Commentaire 4 2 2 2 2 2 2" xfId="6637" xr:uid="{00000000-0005-0000-0000-0000D0130000}"/>
    <cellStyle name="Commentaire 4 2 2 2 2 2 2 2" xfId="9684" xr:uid="{00000000-0005-0000-0000-0000D1130000}"/>
    <cellStyle name="Commentaire 4 2 2 2 2 2 2 2 2" xfId="19950" xr:uid="{00000000-0005-0000-0000-0000D2130000}"/>
    <cellStyle name="Commentaire 4 2 2 2 2 2 2 3" xfId="17126" xr:uid="{00000000-0005-0000-0000-0000D3130000}"/>
    <cellStyle name="Commentaire 4 2 2 2 2 2 3" xfId="12681" xr:uid="{00000000-0005-0000-0000-0000D4130000}"/>
    <cellStyle name="Commentaire 4 2 2 2 2 3" xfId="4931" xr:uid="{00000000-0005-0000-0000-0000D5130000}"/>
    <cellStyle name="Commentaire 4 2 2 2 2 3 2" xfId="8819" xr:uid="{00000000-0005-0000-0000-0000D6130000}"/>
    <cellStyle name="Commentaire 4 2 2 2 2 3 2 2" xfId="19113" xr:uid="{00000000-0005-0000-0000-0000D7130000}"/>
    <cellStyle name="Commentaire 4 2 2 2 2 3 3" xfId="15422" xr:uid="{00000000-0005-0000-0000-0000D8130000}"/>
    <cellStyle name="Commentaire 4 2 2 2 2 4" xfId="12680" xr:uid="{00000000-0005-0000-0000-0000D9130000}"/>
    <cellStyle name="Commentaire 4 2 2 2 3" xfId="1724" xr:uid="{00000000-0005-0000-0000-0000DA130000}"/>
    <cellStyle name="Commentaire 4 2 2 2 3 2" xfId="6638" xr:uid="{00000000-0005-0000-0000-0000DB130000}"/>
    <cellStyle name="Commentaire 4 2 2 2 3 2 2" xfId="9685" xr:uid="{00000000-0005-0000-0000-0000DC130000}"/>
    <cellStyle name="Commentaire 4 2 2 2 3 2 2 2" xfId="19951" xr:uid="{00000000-0005-0000-0000-0000DD130000}"/>
    <cellStyle name="Commentaire 4 2 2 2 3 2 3" xfId="17127" xr:uid="{00000000-0005-0000-0000-0000DE130000}"/>
    <cellStyle name="Commentaire 4 2 2 2 3 3" xfId="12682" xr:uid="{00000000-0005-0000-0000-0000DF130000}"/>
    <cellStyle name="Commentaire 4 2 2 2 4" xfId="4930" xr:uid="{00000000-0005-0000-0000-0000E0130000}"/>
    <cellStyle name="Commentaire 4 2 2 2 4 2" xfId="11976" xr:uid="{00000000-0005-0000-0000-0000E1130000}"/>
    <cellStyle name="Commentaire 4 2 2 2 4 2 2" xfId="22239" xr:uid="{00000000-0005-0000-0000-0000E2130000}"/>
    <cellStyle name="Commentaire 4 2 2 2 4 3" xfId="15421" xr:uid="{00000000-0005-0000-0000-0000E3130000}"/>
    <cellStyle name="Commentaire 4 2 2 2 5" xfId="12679" xr:uid="{00000000-0005-0000-0000-0000E4130000}"/>
    <cellStyle name="Commentaire 4 2 2 3" xfId="1725" xr:uid="{00000000-0005-0000-0000-0000E5130000}"/>
    <cellStyle name="Commentaire 4 2 2 3 2" xfId="1726" xr:uid="{00000000-0005-0000-0000-0000E6130000}"/>
    <cellStyle name="Commentaire 4 2 2 3 2 2" xfId="6639" xr:uid="{00000000-0005-0000-0000-0000E7130000}"/>
    <cellStyle name="Commentaire 4 2 2 3 2 2 2" xfId="9686" xr:uid="{00000000-0005-0000-0000-0000E8130000}"/>
    <cellStyle name="Commentaire 4 2 2 3 2 2 2 2" xfId="19952" xr:uid="{00000000-0005-0000-0000-0000E9130000}"/>
    <cellStyle name="Commentaire 4 2 2 3 2 2 3" xfId="17128" xr:uid="{00000000-0005-0000-0000-0000EA130000}"/>
    <cellStyle name="Commentaire 4 2 2 3 2 3" xfId="12684" xr:uid="{00000000-0005-0000-0000-0000EB130000}"/>
    <cellStyle name="Commentaire 4 2 2 3 3" xfId="4932" xr:uid="{00000000-0005-0000-0000-0000EC130000}"/>
    <cellStyle name="Commentaire 4 2 2 3 3 2" xfId="7469" xr:uid="{00000000-0005-0000-0000-0000ED130000}"/>
    <cellStyle name="Commentaire 4 2 2 3 3 2 2" xfId="17954" xr:uid="{00000000-0005-0000-0000-0000EE130000}"/>
    <cellStyle name="Commentaire 4 2 2 3 3 3" xfId="15423" xr:uid="{00000000-0005-0000-0000-0000EF130000}"/>
    <cellStyle name="Commentaire 4 2 2 3 4" xfId="12683" xr:uid="{00000000-0005-0000-0000-0000F0130000}"/>
    <cellStyle name="Commentaire 4 2 2 4" xfId="1727" xr:uid="{00000000-0005-0000-0000-0000F1130000}"/>
    <cellStyle name="Commentaire 4 2 2 4 2" xfId="6640" xr:uid="{00000000-0005-0000-0000-0000F2130000}"/>
    <cellStyle name="Commentaire 4 2 2 4 2 2" xfId="9687" xr:uid="{00000000-0005-0000-0000-0000F3130000}"/>
    <cellStyle name="Commentaire 4 2 2 4 2 2 2" xfId="19953" xr:uid="{00000000-0005-0000-0000-0000F4130000}"/>
    <cellStyle name="Commentaire 4 2 2 4 2 3" xfId="17129" xr:uid="{00000000-0005-0000-0000-0000F5130000}"/>
    <cellStyle name="Commentaire 4 2 2 4 3" xfId="12685" xr:uid="{00000000-0005-0000-0000-0000F6130000}"/>
    <cellStyle name="Commentaire 4 2 2 5" xfId="4929" xr:uid="{00000000-0005-0000-0000-0000F7130000}"/>
    <cellStyle name="Commentaire 4 2 2 5 2" xfId="7472" xr:uid="{00000000-0005-0000-0000-0000F8130000}"/>
    <cellStyle name="Commentaire 4 2 2 5 2 2" xfId="17957" xr:uid="{00000000-0005-0000-0000-0000F9130000}"/>
    <cellStyle name="Commentaire 4 2 2 5 3" xfId="15420" xr:uid="{00000000-0005-0000-0000-0000FA130000}"/>
    <cellStyle name="Commentaire 4 2 2 6" xfId="12678" xr:uid="{00000000-0005-0000-0000-0000FB130000}"/>
    <cellStyle name="Commentaire 4 2 3" xfId="1728" xr:uid="{00000000-0005-0000-0000-0000FC130000}"/>
    <cellStyle name="Commentaire 4 2 3 2" xfId="1729" xr:uid="{00000000-0005-0000-0000-0000FD130000}"/>
    <cellStyle name="Commentaire 4 2 3 2 2" xfId="1730" xr:uid="{00000000-0005-0000-0000-0000FE130000}"/>
    <cellStyle name="Commentaire 4 2 3 2 2 2" xfId="6641" xr:uid="{00000000-0005-0000-0000-0000FF130000}"/>
    <cellStyle name="Commentaire 4 2 3 2 2 2 2" xfId="9688" xr:uid="{00000000-0005-0000-0000-000000140000}"/>
    <cellStyle name="Commentaire 4 2 3 2 2 2 2 2" xfId="19954" xr:uid="{00000000-0005-0000-0000-000001140000}"/>
    <cellStyle name="Commentaire 4 2 3 2 2 2 3" xfId="17130" xr:uid="{00000000-0005-0000-0000-000002140000}"/>
    <cellStyle name="Commentaire 4 2 3 2 2 3" xfId="12688" xr:uid="{00000000-0005-0000-0000-000003140000}"/>
    <cellStyle name="Commentaire 4 2 3 2 3" xfId="4934" xr:uid="{00000000-0005-0000-0000-000004140000}"/>
    <cellStyle name="Commentaire 4 2 3 2 3 2" xfId="8820" xr:uid="{00000000-0005-0000-0000-000005140000}"/>
    <cellStyle name="Commentaire 4 2 3 2 3 2 2" xfId="19114" xr:uid="{00000000-0005-0000-0000-000006140000}"/>
    <cellStyle name="Commentaire 4 2 3 2 3 3" xfId="15425" xr:uid="{00000000-0005-0000-0000-000007140000}"/>
    <cellStyle name="Commentaire 4 2 3 2 4" xfId="12687" xr:uid="{00000000-0005-0000-0000-000008140000}"/>
    <cellStyle name="Commentaire 4 2 3 3" xfId="1731" xr:uid="{00000000-0005-0000-0000-000009140000}"/>
    <cellStyle name="Commentaire 4 2 3 3 2" xfId="6642" xr:uid="{00000000-0005-0000-0000-00000A140000}"/>
    <cellStyle name="Commentaire 4 2 3 3 2 2" xfId="9689" xr:uid="{00000000-0005-0000-0000-00000B140000}"/>
    <cellStyle name="Commentaire 4 2 3 3 2 2 2" xfId="19955" xr:uid="{00000000-0005-0000-0000-00000C140000}"/>
    <cellStyle name="Commentaire 4 2 3 3 2 3" xfId="17131" xr:uid="{00000000-0005-0000-0000-00000D140000}"/>
    <cellStyle name="Commentaire 4 2 3 3 3" xfId="12689" xr:uid="{00000000-0005-0000-0000-00000E140000}"/>
    <cellStyle name="Commentaire 4 2 3 4" xfId="4933" xr:uid="{00000000-0005-0000-0000-00000F140000}"/>
    <cellStyle name="Commentaire 4 2 3 4 2" xfId="11975" xr:uid="{00000000-0005-0000-0000-000010140000}"/>
    <cellStyle name="Commentaire 4 2 3 4 2 2" xfId="22238" xr:uid="{00000000-0005-0000-0000-000011140000}"/>
    <cellStyle name="Commentaire 4 2 3 4 3" xfId="15424" xr:uid="{00000000-0005-0000-0000-000012140000}"/>
    <cellStyle name="Commentaire 4 2 3 5" xfId="12686" xr:uid="{00000000-0005-0000-0000-000013140000}"/>
    <cellStyle name="Commentaire 4 2 4" xfId="1732" xr:uid="{00000000-0005-0000-0000-000014140000}"/>
    <cellStyle name="Commentaire 4 2 4 2" xfId="1733" xr:uid="{00000000-0005-0000-0000-000015140000}"/>
    <cellStyle name="Commentaire 4 2 4 2 2" xfId="6643" xr:uid="{00000000-0005-0000-0000-000016140000}"/>
    <cellStyle name="Commentaire 4 2 4 2 2 2" xfId="9690" xr:uid="{00000000-0005-0000-0000-000017140000}"/>
    <cellStyle name="Commentaire 4 2 4 2 2 2 2" xfId="19956" xr:uid="{00000000-0005-0000-0000-000018140000}"/>
    <cellStyle name="Commentaire 4 2 4 2 2 3" xfId="17132" xr:uid="{00000000-0005-0000-0000-000019140000}"/>
    <cellStyle name="Commentaire 4 2 4 2 3" xfId="12691" xr:uid="{00000000-0005-0000-0000-00001A140000}"/>
    <cellStyle name="Commentaire 4 2 4 3" xfId="4935" xr:uid="{00000000-0005-0000-0000-00001B140000}"/>
    <cellStyle name="Commentaire 4 2 4 3 2" xfId="8821" xr:uid="{00000000-0005-0000-0000-00001C140000}"/>
    <cellStyle name="Commentaire 4 2 4 3 2 2" xfId="19115" xr:uid="{00000000-0005-0000-0000-00001D140000}"/>
    <cellStyle name="Commentaire 4 2 4 3 3" xfId="15426" xr:uid="{00000000-0005-0000-0000-00001E140000}"/>
    <cellStyle name="Commentaire 4 2 4 4" xfId="12690" xr:uid="{00000000-0005-0000-0000-00001F140000}"/>
    <cellStyle name="Commentaire 4 2 5" xfId="1734" xr:uid="{00000000-0005-0000-0000-000020140000}"/>
    <cellStyle name="Commentaire 4 2 5 2" xfId="6644" xr:uid="{00000000-0005-0000-0000-000021140000}"/>
    <cellStyle name="Commentaire 4 2 5 2 2" xfId="9691" xr:uid="{00000000-0005-0000-0000-000022140000}"/>
    <cellStyle name="Commentaire 4 2 5 2 2 2" xfId="19957" xr:uid="{00000000-0005-0000-0000-000023140000}"/>
    <cellStyle name="Commentaire 4 2 5 2 3" xfId="17133" xr:uid="{00000000-0005-0000-0000-000024140000}"/>
    <cellStyle name="Commentaire 4 2 5 3" xfId="12692" xr:uid="{00000000-0005-0000-0000-000025140000}"/>
    <cellStyle name="Commentaire 4 2 6" xfId="4928" xr:uid="{00000000-0005-0000-0000-000026140000}"/>
    <cellStyle name="Commentaire 4 2 6 2" xfId="8818" xr:uid="{00000000-0005-0000-0000-000027140000}"/>
    <cellStyle name="Commentaire 4 2 6 2 2" xfId="19112" xr:uid="{00000000-0005-0000-0000-000028140000}"/>
    <cellStyle name="Commentaire 4 2 6 3" xfId="15419" xr:uid="{00000000-0005-0000-0000-000029140000}"/>
    <cellStyle name="Commentaire 4 2 7" xfId="12677" xr:uid="{00000000-0005-0000-0000-00002A140000}"/>
    <cellStyle name="Commentaire 4 3" xfId="1735" xr:uid="{00000000-0005-0000-0000-00002B140000}"/>
    <cellStyle name="Commentaire 4 3 2" xfId="1736" xr:uid="{00000000-0005-0000-0000-00002C140000}"/>
    <cellStyle name="Commentaire 4 3 2 2" xfId="1737" xr:uid="{00000000-0005-0000-0000-00002D140000}"/>
    <cellStyle name="Commentaire 4 3 2 2 2" xfId="1738" xr:uid="{00000000-0005-0000-0000-00002E140000}"/>
    <cellStyle name="Commentaire 4 3 2 2 2 2" xfId="6645" xr:uid="{00000000-0005-0000-0000-00002F140000}"/>
    <cellStyle name="Commentaire 4 3 2 2 2 2 2" xfId="9692" xr:uid="{00000000-0005-0000-0000-000030140000}"/>
    <cellStyle name="Commentaire 4 3 2 2 2 2 2 2" xfId="19958" xr:uid="{00000000-0005-0000-0000-000031140000}"/>
    <cellStyle name="Commentaire 4 3 2 2 2 2 3" xfId="17134" xr:uid="{00000000-0005-0000-0000-000032140000}"/>
    <cellStyle name="Commentaire 4 3 2 2 2 3" xfId="12696" xr:uid="{00000000-0005-0000-0000-000033140000}"/>
    <cellStyle name="Commentaire 4 3 2 2 3" xfId="4938" xr:uid="{00000000-0005-0000-0000-000034140000}"/>
    <cellStyle name="Commentaire 4 3 2 2 3 2" xfId="11506" xr:uid="{00000000-0005-0000-0000-000035140000}"/>
    <cellStyle name="Commentaire 4 3 2 2 3 2 2" xfId="21771" xr:uid="{00000000-0005-0000-0000-000036140000}"/>
    <cellStyle name="Commentaire 4 3 2 2 3 3" xfId="15429" xr:uid="{00000000-0005-0000-0000-000037140000}"/>
    <cellStyle name="Commentaire 4 3 2 2 4" xfId="12695" xr:uid="{00000000-0005-0000-0000-000038140000}"/>
    <cellStyle name="Commentaire 4 3 2 3" xfId="1739" xr:uid="{00000000-0005-0000-0000-000039140000}"/>
    <cellStyle name="Commentaire 4 3 2 3 2" xfId="6646" xr:uid="{00000000-0005-0000-0000-00003A140000}"/>
    <cellStyle name="Commentaire 4 3 2 3 2 2" xfId="9693" xr:uid="{00000000-0005-0000-0000-00003B140000}"/>
    <cellStyle name="Commentaire 4 3 2 3 2 2 2" xfId="19959" xr:uid="{00000000-0005-0000-0000-00003C140000}"/>
    <cellStyle name="Commentaire 4 3 2 3 2 3" xfId="17135" xr:uid="{00000000-0005-0000-0000-00003D140000}"/>
    <cellStyle name="Commentaire 4 3 2 3 3" xfId="12697" xr:uid="{00000000-0005-0000-0000-00003E140000}"/>
    <cellStyle name="Commentaire 4 3 2 4" xfId="4937" xr:uid="{00000000-0005-0000-0000-00003F140000}"/>
    <cellStyle name="Commentaire 4 3 2 4 2" xfId="11974" xr:uid="{00000000-0005-0000-0000-000040140000}"/>
    <cellStyle name="Commentaire 4 3 2 4 2 2" xfId="22237" xr:uid="{00000000-0005-0000-0000-000041140000}"/>
    <cellStyle name="Commentaire 4 3 2 4 3" xfId="15428" xr:uid="{00000000-0005-0000-0000-000042140000}"/>
    <cellStyle name="Commentaire 4 3 2 5" xfId="12694" xr:uid="{00000000-0005-0000-0000-000043140000}"/>
    <cellStyle name="Commentaire 4 3 3" xfId="1740" xr:uid="{00000000-0005-0000-0000-000044140000}"/>
    <cellStyle name="Commentaire 4 3 3 2" xfId="1741" xr:uid="{00000000-0005-0000-0000-000045140000}"/>
    <cellStyle name="Commentaire 4 3 3 2 2" xfId="6647" xr:uid="{00000000-0005-0000-0000-000046140000}"/>
    <cellStyle name="Commentaire 4 3 3 2 2 2" xfId="9694" xr:uid="{00000000-0005-0000-0000-000047140000}"/>
    <cellStyle name="Commentaire 4 3 3 2 2 2 2" xfId="19960" xr:uid="{00000000-0005-0000-0000-000048140000}"/>
    <cellStyle name="Commentaire 4 3 3 2 2 3" xfId="17136" xr:uid="{00000000-0005-0000-0000-000049140000}"/>
    <cellStyle name="Commentaire 4 3 3 2 3" xfId="12699" xr:uid="{00000000-0005-0000-0000-00004A140000}"/>
    <cellStyle name="Commentaire 4 3 3 3" xfId="4939" xr:uid="{00000000-0005-0000-0000-00004B140000}"/>
    <cellStyle name="Commentaire 4 3 3 3 2" xfId="7470" xr:uid="{00000000-0005-0000-0000-00004C140000}"/>
    <cellStyle name="Commentaire 4 3 3 3 2 2" xfId="17955" xr:uid="{00000000-0005-0000-0000-00004D140000}"/>
    <cellStyle name="Commentaire 4 3 3 3 3" xfId="15430" xr:uid="{00000000-0005-0000-0000-00004E140000}"/>
    <cellStyle name="Commentaire 4 3 3 4" xfId="12698" xr:uid="{00000000-0005-0000-0000-00004F140000}"/>
    <cellStyle name="Commentaire 4 3 4" xfId="1742" xr:uid="{00000000-0005-0000-0000-000050140000}"/>
    <cellStyle name="Commentaire 4 3 4 2" xfId="6648" xr:uid="{00000000-0005-0000-0000-000051140000}"/>
    <cellStyle name="Commentaire 4 3 4 2 2" xfId="9695" xr:uid="{00000000-0005-0000-0000-000052140000}"/>
    <cellStyle name="Commentaire 4 3 4 2 2 2" xfId="19961" xr:uid="{00000000-0005-0000-0000-000053140000}"/>
    <cellStyle name="Commentaire 4 3 4 2 3" xfId="17137" xr:uid="{00000000-0005-0000-0000-000054140000}"/>
    <cellStyle name="Commentaire 4 3 4 3" xfId="12700" xr:uid="{00000000-0005-0000-0000-000055140000}"/>
    <cellStyle name="Commentaire 4 3 5" xfId="4936" xr:uid="{00000000-0005-0000-0000-000056140000}"/>
    <cellStyle name="Commentaire 4 3 5 2" xfId="7471" xr:uid="{00000000-0005-0000-0000-000057140000}"/>
    <cellStyle name="Commentaire 4 3 5 2 2" xfId="17956" xr:uid="{00000000-0005-0000-0000-000058140000}"/>
    <cellStyle name="Commentaire 4 3 5 3" xfId="15427" xr:uid="{00000000-0005-0000-0000-000059140000}"/>
    <cellStyle name="Commentaire 4 3 6" xfId="12693" xr:uid="{00000000-0005-0000-0000-00005A140000}"/>
    <cellStyle name="Commentaire 4 4" xfId="1743" xr:uid="{00000000-0005-0000-0000-00005B140000}"/>
    <cellStyle name="Commentaire 4 4 2" xfId="1744" xr:uid="{00000000-0005-0000-0000-00005C140000}"/>
    <cellStyle name="Commentaire 4 4 2 2" xfId="1745" xr:uid="{00000000-0005-0000-0000-00005D140000}"/>
    <cellStyle name="Commentaire 4 4 2 2 2" xfId="6649" xr:uid="{00000000-0005-0000-0000-00005E140000}"/>
    <cellStyle name="Commentaire 4 4 2 2 2 2" xfId="9696" xr:uid="{00000000-0005-0000-0000-00005F140000}"/>
    <cellStyle name="Commentaire 4 4 2 2 2 2 2" xfId="19962" xr:uid="{00000000-0005-0000-0000-000060140000}"/>
    <cellStyle name="Commentaire 4 4 2 2 2 3" xfId="17138" xr:uid="{00000000-0005-0000-0000-000061140000}"/>
    <cellStyle name="Commentaire 4 4 2 2 3" xfId="12703" xr:uid="{00000000-0005-0000-0000-000062140000}"/>
    <cellStyle name="Commentaire 4 4 2 3" xfId="4941" xr:uid="{00000000-0005-0000-0000-000063140000}"/>
    <cellStyle name="Commentaire 4 4 2 3 2" xfId="10436" xr:uid="{00000000-0005-0000-0000-000064140000}"/>
    <cellStyle name="Commentaire 4 4 2 3 2 2" xfId="20701" xr:uid="{00000000-0005-0000-0000-000065140000}"/>
    <cellStyle name="Commentaire 4 4 2 3 3" xfId="15432" xr:uid="{00000000-0005-0000-0000-000066140000}"/>
    <cellStyle name="Commentaire 4 4 2 4" xfId="12702" xr:uid="{00000000-0005-0000-0000-000067140000}"/>
    <cellStyle name="Commentaire 4 4 3" xfId="1746" xr:uid="{00000000-0005-0000-0000-000068140000}"/>
    <cellStyle name="Commentaire 4 4 3 2" xfId="6650" xr:uid="{00000000-0005-0000-0000-000069140000}"/>
    <cellStyle name="Commentaire 4 4 3 2 2" xfId="9697" xr:uid="{00000000-0005-0000-0000-00006A140000}"/>
    <cellStyle name="Commentaire 4 4 3 2 2 2" xfId="19963" xr:uid="{00000000-0005-0000-0000-00006B140000}"/>
    <cellStyle name="Commentaire 4 4 3 2 3" xfId="17139" xr:uid="{00000000-0005-0000-0000-00006C140000}"/>
    <cellStyle name="Commentaire 4 4 3 3" xfId="12704" xr:uid="{00000000-0005-0000-0000-00006D140000}"/>
    <cellStyle name="Commentaire 4 4 4" xfId="4940" xr:uid="{00000000-0005-0000-0000-00006E140000}"/>
    <cellStyle name="Commentaire 4 4 4 2" xfId="11973" xr:uid="{00000000-0005-0000-0000-00006F140000}"/>
    <cellStyle name="Commentaire 4 4 4 2 2" xfId="22236" xr:uid="{00000000-0005-0000-0000-000070140000}"/>
    <cellStyle name="Commentaire 4 4 4 3" xfId="15431" xr:uid="{00000000-0005-0000-0000-000071140000}"/>
    <cellStyle name="Commentaire 4 4 5" xfId="12701" xr:uid="{00000000-0005-0000-0000-000072140000}"/>
    <cellStyle name="Commentaire 4 5" xfId="1747" xr:uid="{00000000-0005-0000-0000-000073140000}"/>
    <cellStyle name="Commentaire 4 5 2" xfId="1748" xr:uid="{00000000-0005-0000-0000-000074140000}"/>
    <cellStyle name="Commentaire 4 5 2 2" xfId="6651" xr:uid="{00000000-0005-0000-0000-000075140000}"/>
    <cellStyle name="Commentaire 4 5 2 2 2" xfId="9698" xr:uid="{00000000-0005-0000-0000-000076140000}"/>
    <cellStyle name="Commentaire 4 5 2 2 2 2" xfId="19964" xr:uid="{00000000-0005-0000-0000-000077140000}"/>
    <cellStyle name="Commentaire 4 5 2 2 3" xfId="17140" xr:uid="{00000000-0005-0000-0000-000078140000}"/>
    <cellStyle name="Commentaire 4 5 2 3" xfId="12706" xr:uid="{00000000-0005-0000-0000-000079140000}"/>
    <cellStyle name="Commentaire 4 5 3" xfId="4942" xr:uid="{00000000-0005-0000-0000-00007A140000}"/>
    <cellStyle name="Commentaire 4 5 3 2" xfId="10435" xr:uid="{00000000-0005-0000-0000-00007B140000}"/>
    <cellStyle name="Commentaire 4 5 3 2 2" xfId="20700" xr:uid="{00000000-0005-0000-0000-00007C140000}"/>
    <cellStyle name="Commentaire 4 5 3 3" xfId="15433" xr:uid="{00000000-0005-0000-0000-00007D140000}"/>
    <cellStyle name="Commentaire 4 5 4" xfId="12705" xr:uid="{00000000-0005-0000-0000-00007E140000}"/>
    <cellStyle name="Commentaire 4 6" xfId="1749" xr:uid="{00000000-0005-0000-0000-00007F140000}"/>
    <cellStyle name="Commentaire 4 6 2" xfId="6652" xr:uid="{00000000-0005-0000-0000-000080140000}"/>
    <cellStyle name="Commentaire 4 6 2 2" xfId="9699" xr:uid="{00000000-0005-0000-0000-000081140000}"/>
    <cellStyle name="Commentaire 4 6 2 2 2" xfId="19965" xr:uid="{00000000-0005-0000-0000-000082140000}"/>
    <cellStyle name="Commentaire 4 6 2 3" xfId="17141" xr:uid="{00000000-0005-0000-0000-000083140000}"/>
    <cellStyle name="Commentaire 4 6 3" xfId="12707" xr:uid="{00000000-0005-0000-0000-000084140000}"/>
    <cellStyle name="Commentaire 4 7" xfId="4927" xr:uid="{00000000-0005-0000-0000-000085140000}"/>
    <cellStyle name="Commentaire 4 7 2" xfId="10318" xr:uid="{00000000-0005-0000-0000-000086140000}"/>
    <cellStyle name="Commentaire 4 7 2 2" xfId="20583" xr:uid="{00000000-0005-0000-0000-000087140000}"/>
    <cellStyle name="Commentaire 4 7 3" xfId="15418" xr:uid="{00000000-0005-0000-0000-000088140000}"/>
    <cellStyle name="Commentaire 4 8" xfId="12676" xr:uid="{00000000-0005-0000-0000-000089140000}"/>
    <cellStyle name="Commentaire 5" xfId="1750" xr:uid="{00000000-0005-0000-0000-00008A140000}"/>
    <cellStyle name="Commentaire 5 2" xfId="1751" xr:uid="{00000000-0005-0000-0000-00008B140000}"/>
    <cellStyle name="Commentaire 5 2 2" xfId="1752" xr:uid="{00000000-0005-0000-0000-00008C140000}"/>
    <cellStyle name="Commentaire 5 2 2 2" xfId="1753" xr:uid="{00000000-0005-0000-0000-00008D140000}"/>
    <cellStyle name="Commentaire 5 2 2 2 2" xfId="1754" xr:uid="{00000000-0005-0000-0000-00008E140000}"/>
    <cellStyle name="Commentaire 5 2 2 2 2 2" xfId="1755" xr:uid="{00000000-0005-0000-0000-00008F140000}"/>
    <cellStyle name="Commentaire 5 2 2 2 2 2 2" xfId="6653" xr:uid="{00000000-0005-0000-0000-000090140000}"/>
    <cellStyle name="Commentaire 5 2 2 2 2 2 2 2" xfId="11238" xr:uid="{00000000-0005-0000-0000-000091140000}"/>
    <cellStyle name="Commentaire 5 2 2 2 2 2 2 2 2" xfId="21503" xr:uid="{00000000-0005-0000-0000-000092140000}"/>
    <cellStyle name="Commentaire 5 2 2 2 2 2 2 3" xfId="9700" xr:uid="{00000000-0005-0000-0000-000093140000}"/>
    <cellStyle name="Commentaire 5 2 2 2 2 2 2 3 2" xfId="19966" xr:uid="{00000000-0005-0000-0000-000094140000}"/>
    <cellStyle name="Commentaire 5 2 2 2 2 2 2 4" xfId="17142" xr:uid="{00000000-0005-0000-0000-000095140000}"/>
    <cellStyle name="Commentaire 5 2 2 2 2 2 3" xfId="8028" xr:uid="{00000000-0005-0000-0000-000096140000}"/>
    <cellStyle name="Commentaire 5 2 2 2 2 2 3 2" xfId="18413" xr:uid="{00000000-0005-0000-0000-000097140000}"/>
    <cellStyle name="Commentaire 5 2 2 2 2 2 4" xfId="12713" xr:uid="{00000000-0005-0000-0000-000098140000}"/>
    <cellStyle name="Commentaire 5 2 2 2 2 3" xfId="4947" xr:uid="{00000000-0005-0000-0000-000099140000}"/>
    <cellStyle name="Commentaire 5 2 2 2 2 3 2" xfId="10109" xr:uid="{00000000-0005-0000-0000-00009A140000}"/>
    <cellStyle name="Commentaire 5 2 2 2 2 3 2 2" xfId="20374" xr:uid="{00000000-0005-0000-0000-00009B140000}"/>
    <cellStyle name="Commentaire 5 2 2 2 2 3 3" xfId="11507" xr:uid="{00000000-0005-0000-0000-00009C140000}"/>
    <cellStyle name="Commentaire 5 2 2 2 2 3 3 2" xfId="21772" xr:uid="{00000000-0005-0000-0000-00009D140000}"/>
    <cellStyle name="Commentaire 5 2 2 2 2 3 4" xfId="15438" xr:uid="{00000000-0005-0000-0000-00009E140000}"/>
    <cellStyle name="Commentaire 5 2 2 2 2 4" xfId="8027" xr:uid="{00000000-0005-0000-0000-00009F140000}"/>
    <cellStyle name="Commentaire 5 2 2 2 2 4 2" xfId="18412" xr:uid="{00000000-0005-0000-0000-0000A0140000}"/>
    <cellStyle name="Commentaire 5 2 2 2 2 5" xfId="12712" xr:uid="{00000000-0005-0000-0000-0000A1140000}"/>
    <cellStyle name="Commentaire 5 2 2 2 3" xfId="1756" xr:uid="{00000000-0005-0000-0000-0000A2140000}"/>
    <cellStyle name="Commentaire 5 2 2 2 3 2" xfId="6654" xr:uid="{00000000-0005-0000-0000-0000A3140000}"/>
    <cellStyle name="Commentaire 5 2 2 2 3 2 2" xfId="11239" xr:uid="{00000000-0005-0000-0000-0000A4140000}"/>
    <cellStyle name="Commentaire 5 2 2 2 3 2 2 2" xfId="21504" xr:uid="{00000000-0005-0000-0000-0000A5140000}"/>
    <cellStyle name="Commentaire 5 2 2 2 3 2 3" xfId="9701" xr:uid="{00000000-0005-0000-0000-0000A6140000}"/>
    <cellStyle name="Commentaire 5 2 2 2 3 2 3 2" xfId="19967" xr:uid="{00000000-0005-0000-0000-0000A7140000}"/>
    <cellStyle name="Commentaire 5 2 2 2 3 2 4" xfId="17143" xr:uid="{00000000-0005-0000-0000-0000A8140000}"/>
    <cellStyle name="Commentaire 5 2 2 2 3 3" xfId="8029" xr:uid="{00000000-0005-0000-0000-0000A9140000}"/>
    <cellStyle name="Commentaire 5 2 2 2 3 3 2" xfId="18414" xr:uid="{00000000-0005-0000-0000-0000AA140000}"/>
    <cellStyle name="Commentaire 5 2 2 2 3 4" xfId="12714" xr:uid="{00000000-0005-0000-0000-0000AB140000}"/>
    <cellStyle name="Commentaire 5 2 2 2 4" xfId="4946" xr:uid="{00000000-0005-0000-0000-0000AC140000}"/>
    <cellStyle name="Commentaire 5 2 2 2 4 2" xfId="10108" xr:uid="{00000000-0005-0000-0000-0000AD140000}"/>
    <cellStyle name="Commentaire 5 2 2 2 4 2 2" xfId="20373" xr:uid="{00000000-0005-0000-0000-0000AE140000}"/>
    <cellStyle name="Commentaire 5 2 2 2 4 3" xfId="11972" xr:uid="{00000000-0005-0000-0000-0000AF140000}"/>
    <cellStyle name="Commentaire 5 2 2 2 4 3 2" xfId="22235" xr:uid="{00000000-0005-0000-0000-0000B0140000}"/>
    <cellStyle name="Commentaire 5 2 2 2 4 4" xfId="15437" xr:uid="{00000000-0005-0000-0000-0000B1140000}"/>
    <cellStyle name="Commentaire 5 2 2 2 5" xfId="8026" xr:uid="{00000000-0005-0000-0000-0000B2140000}"/>
    <cellStyle name="Commentaire 5 2 2 2 5 2" xfId="18411" xr:uid="{00000000-0005-0000-0000-0000B3140000}"/>
    <cellStyle name="Commentaire 5 2 2 2 6" xfId="12711" xr:uid="{00000000-0005-0000-0000-0000B4140000}"/>
    <cellStyle name="Commentaire 5 2 2 3" xfId="1757" xr:uid="{00000000-0005-0000-0000-0000B5140000}"/>
    <cellStyle name="Commentaire 5 2 2 3 2" xfId="1758" xr:uid="{00000000-0005-0000-0000-0000B6140000}"/>
    <cellStyle name="Commentaire 5 2 2 3 2 2" xfId="6655" xr:uid="{00000000-0005-0000-0000-0000B7140000}"/>
    <cellStyle name="Commentaire 5 2 2 3 2 2 2" xfId="11240" xr:uid="{00000000-0005-0000-0000-0000B8140000}"/>
    <cellStyle name="Commentaire 5 2 2 3 2 2 2 2" xfId="21505" xr:uid="{00000000-0005-0000-0000-0000B9140000}"/>
    <cellStyle name="Commentaire 5 2 2 3 2 2 3" xfId="9702" xr:uid="{00000000-0005-0000-0000-0000BA140000}"/>
    <cellStyle name="Commentaire 5 2 2 3 2 2 3 2" xfId="19968" xr:uid="{00000000-0005-0000-0000-0000BB140000}"/>
    <cellStyle name="Commentaire 5 2 2 3 2 2 4" xfId="17144" xr:uid="{00000000-0005-0000-0000-0000BC140000}"/>
    <cellStyle name="Commentaire 5 2 2 3 2 3" xfId="8031" xr:uid="{00000000-0005-0000-0000-0000BD140000}"/>
    <cellStyle name="Commentaire 5 2 2 3 2 3 2" xfId="18416" xr:uid="{00000000-0005-0000-0000-0000BE140000}"/>
    <cellStyle name="Commentaire 5 2 2 3 2 4" xfId="12716" xr:uid="{00000000-0005-0000-0000-0000BF140000}"/>
    <cellStyle name="Commentaire 5 2 2 3 3" xfId="4948" xr:uid="{00000000-0005-0000-0000-0000C0140000}"/>
    <cellStyle name="Commentaire 5 2 2 3 3 2" xfId="10110" xr:uid="{00000000-0005-0000-0000-0000C1140000}"/>
    <cellStyle name="Commentaire 5 2 2 3 3 2 2" xfId="20375" xr:uid="{00000000-0005-0000-0000-0000C2140000}"/>
    <cellStyle name="Commentaire 5 2 2 3 3 3" xfId="7473" xr:uid="{00000000-0005-0000-0000-0000C3140000}"/>
    <cellStyle name="Commentaire 5 2 2 3 3 3 2" xfId="17958" xr:uid="{00000000-0005-0000-0000-0000C4140000}"/>
    <cellStyle name="Commentaire 5 2 2 3 3 4" xfId="15439" xr:uid="{00000000-0005-0000-0000-0000C5140000}"/>
    <cellStyle name="Commentaire 5 2 2 3 4" xfId="8030" xr:uid="{00000000-0005-0000-0000-0000C6140000}"/>
    <cellStyle name="Commentaire 5 2 2 3 4 2" xfId="18415" xr:uid="{00000000-0005-0000-0000-0000C7140000}"/>
    <cellStyle name="Commentaire 5 2 2 3 5" xfId="12715" xr:uid="{00000000-0005-0000-0000-0000C8140000}"/>
    <cellStyle name="Commentaire 5 2 2 4" xfId="1759" xr:uid="{00000000-0005-0000-0000-0000C9140000}"/>
    <cellStyle name="Commentaire 5 2 2 4 2" xfId="6656" xr:uid="{00000000-0005-0000-0000-0000CA140000}"/>
    <cellStyle name="Commentaire 5 2 2 4 2 2" xfId="11241" xr:uid="{00000000-0005-0000-0000-0000CB140000}"/>
    <cellStyle name="Commentaire 5 2 2 4 2 2 2" xfId="21506" xr:uid="{00000000-0005-0000-0000-0000CC140000}"/>
    <cellStyle name="Commentaire 5 2 2 4 2 3" xfId="9703" xr:uid="{00000000-0005-0000-0000-0000CD140000}"/>
    <cellStyle name="Commentaire 5 2 2 4 2 3 2" xfId="19969" xr:uid="{00000000-0005-0000-0000-0000CE140000}"/>
    <cellStyle name="Commentaire 5 2 2 4 2 4" xfId="17145" xr:uid="{00000000-0005-0000-0000-0000CF140000}"/>
    <cellStyle name="Commentaire 5 2 2 4 3" xfId="8032" xr:uid="{00000000-0005-0000-0000-0000D0140000}"/>
    <cellStyle name="Commentaire 5 2 2 4 3 2" xfId="18417" xr:uid="{00000000-0005-0000-0000-0000D1140000}"/>
    <cellStyle name="Commentaire 5 2 2 4 4" xfId="12717" xr:uid="{00000000-0005-0000-0000-0000D2140000}"/>
    <cellStyle name="Commentaire 5 2 2 5" xfId="4945" xr:uid="{00000000-0005-0000-0000-0000D3140000}"/>
    <cellStyle name="Commentaire 5 2 2 5 2" xfId="10107" xr:uid="{00000000-0005-0000-0000-0000D4140000}"/>
    <cellStyle name="Commentaire 5 2 2 5 2 2" xfId="20372" xr:uid="{00000000-0005-0000-0000-0000D5140000}"/>
    <cellStyle name="Commentaire 5 2 2 5 3" xfId="7480" xr:uid="{00000000-0005-0000-0000-0000D6140000}"/>
    <cellStyle name="Commentaire 5 2 2 5 3 2" xfId="17965" xr:uid="{00000000-0005-0000-0000-0000D7140000}"/>
    <cellStyle name="Commentaire 5 2 2 5 4" xfId="15436" xr:uid="{00000000-0005-0000-0000-0000D8140000}"/>
    <cellStyle name="Commentaire 5 2 2 6" xfId="8025" xr:uid="{00000000-0005-0000-0000-0000D9140000}"/>
    <cellStyle name="Commentaire 5 2 2 6 2" xfId="18410" xr:uid="{00000000-0005-0000-0000-0000DA140000}"/>
    <cellStyle name="Commentaire 5 2 2 7" xfId="12710" xr:uid="{00000000-0005-0000-0000-0000DB140000}"/>
    <cellStyle name="Commentaire 5 2 3" xfId="1760" xr:uid="{00000000-0005-0000-0000-0000DC140000}"/>
    <cellStyle name="Commentaire 5 2 3 2" xfId="1761" xr:uid="{00000000-0005-0000-0000-0000DD140000}"/>
    <cellStyle name="Commentaire 5 2 3 2 2" xfId="1762" xr:uid="{00000000-0005-0000-0000-0000DE140000}"/>
    <cellStyle name="Commentaire 5 2 3 2 2 2" xfId="6657" xr:uid="{00000000-0005-0000-0000-0000DF140000}"/>
    <cellStyle name="Commentaire 5 2 3 2 2 2 2" xfId="11242" xr:uid="{00000000-0005-0000-0000-0000E0140000}"/>
    <cellStyle name="Commentaire 5 2 3 2 2 2 2 2" xfId="21507" xr:uid="{00000000-0005-0000-0000-0000E1140000}"/>
    <cellStyle name="Commentaire 5 2 3 2 2 2 3" xfId="10956" xr:uid="{00000000-0005-0000-0000-0000E2140000}"/>
    <cellStyle name="Commentaire 5 2 3 2 2 2 3 2" xfId="21221" xr:uid="{00000000-0005-0000-0000-0000E3140000}"/>
    <cellStyle name="Commentaire 5 2 3 2 2 2 4" xfId="17146" xr:uid="{00000000-0005-0000-0000-0000E4140000}"/>
    <cellStyle name="Commentaire 5 2 3 2 2 3" xfId="8035" xr:uid="{00000000-0005-0000-0000-0000E5140000}"/>
    <cellStyle name="Commentaire 5 2 3 2 2 3 2" xfId="18420" xr:uid="{00000000-0005-0000-0000-0000E6140000}"/>
    <cellStyle name="Commentaire 5 2 3 2 2 4" xfId="12720" xr:uid="{00000000-0005-0000-0000-0000E7140000}"/>
    <cellStyle name="Commentaire 5 2 3 2 3" xfId="4950" xr:uid="{00000000-0005-0000-0000-0000E8140000}"/>
    <cellStyle name="Commentaire 5 2 3 2 3 2" xfId="10112" xr:uid="{00000000-0005-0000-0000-0000E9140000}"/>
    <cellStyle name="Commentaire 5 2 3 2 3 2 2" xfId="20377" xr:uid="{00000000-0005-0000-0000-0000EA140000}"/>
    <cellStyle name="Commentaire 5 2 3 2 3 3" xfId="10437" xr:uid="{00000000-0005-0000-0000-0000EB140000}"/>
    <cellStyle name="Commentaire 5 2 3 2 3 3 2" xfId="20702" xr:uid="{00000000-0005-0000-0000-0000EC140000}"/>
    <cellStyle name="Commentaire 5 2 3 2 3 4" xfId="15441" xr:uid="{00000000-0005-0000-0000-0000ED140000}"/>
    <cellStyle name="Commentaire 5 2 3 2 4" xfId="8034" xr:uid="{00000000-0005-0000-0000-0000EE140000}"/>
    <cellStyle name="Commentaire 5 2 3 2 4 2" xfId="18419" xr:uid="{00000000-0005-0000-0000-0000EF140000}"/>
    <cellStyle name="Commentaire 5 2 3 2 5" xfId="12719" xr:uid="{00000000-0005-0000-0000-0000F0140000}"/>
    <cellStyle name="Commentaire 5 2 3 3" xfId="1763" xr:uid="{00000000-0005-0000-0000-0000F1140000}"/>
    <cellStyle name="Commentaire 5 2 3 3 2" xfId="6658" xr:uid="{00000000-0005-0000-0000-0000F2140000}"/>
    <cellStyle name="Commentaire 5 2 3 3 2 2" xfId="11243" xr:uid="{00000000-0005-0000-0000-0000F3140000}"/>
    <cellStyle name="Commentaire 5 2 3 3 2 2 2" xfId="21508" xr:uid="{00000000-0005-0000-0000-0000F4140000}"/>
    <cellStyle name="Commentaire 5 2 3 3 2 3" xfId="10955" xr:uid="{00000000-0005-0000-0000-0000F5140000}"/>
    <cellStyle name="Commentaire 5 2 3 3 2 3 2" xfId="21220" xr:uid="{00000000-0005-0000-0000-0000F6140000}"/>
    <cellStyle name="Commentaire 5 2 3 3 2 4" xfId="17147" xr:uid="{00000000-0005-0000-0000-0000F7140000}"/>
    <cellStyle name="Commentaire 5 2 3 3 3" xfId="8036" xr:uid="{00000000-0005-0000-0000-0000F8140000}"/>
    <cellStyle name="Commentaire 5 2 3 3 3 2" xfId="18421" xr:uid="{00000000-0005-0000-0000-0000F9140000}"/>
    <cellStyle name="Commentaire 5 2 3 3 4" xfId="12721" xr:uid="{00000000-0005-0000-0000-0000FA140000}"/>
    <cellStyle name="Commentaire 5 2 3 4" xfId="4949" xr:uid="{00000000-0005-0000-0000-0000FB140000}"/>
    <cellStyle name="Commentaire 5 2 3 4 2" xfId="10111" xr:uid="{00000000-0005-0000-0000-0000FC140000}"/>
    <cellStyle name="Commentaire 5 2 3 4 2 2" xfId="20376" xr:uid="{00000000-0005-0000-0000-0000FD140000}"/>
    <cellStyle name="Commentaire 5 2 3 4 3" xfId="11971" xr:uid="{00000000-0005-0000-0000-0000FE140000}"/>
    <cellStyle name="Commentaire 5 2 3 4 3 2" xfId="22234" xr:uid="{00000000-0005-0000-0000-0000FF140000}"/>
    <cellStyle name="Commentaire 5 2 3 4 4" xfId="15440" xr:uid="{00000000-0005-0000-0000-000000150000}"/>
    <cellStyle name="Commentaire 5 2 3 5" xfId="8033" xr:uid="{00000000-0005-0000-0000-000001150000}"/>
    <cellStyle name="Commentaire 5 2 3 5 2" xfId="18418" xr:uid="{00000000-0005-0000-0000-000002150000}"/>
    <cellStyle name="Commentaire 5 2 3 6" xfId="12718" xr:uid="{00000000-0005-0000-0000-000003150000}"/>
    <cellStyle name="Commentaire 5 2 4" xfId="1764" xr:uid="{00000000-0005-0000-0000-000004150000}"/>
    <cellStyle name="Commentaire 5 2 4 2" xfId="1765" xr:uid="{00000000-0005-0000-0000-000005150000}"/>
    <cellStyle name="Commentaire 5 2 4 2 2" xfId="6659" xr:uid="{00000000-0005-0000-0000-000006150000}"/>
    <cellStyle name="Commentaire 5 2 4 2 2 2" xfId="11244" xr:uid="{00000000-0005-0000-0000-000007150000}"/>
    <cellStyle name="Commentaire 5 2 4 2 2 2 2" xfId="21509" xr:uid="{00000000-0005-0000-0000-000008150000}"/>
    <cellStyle name="Commentaire 5 2 4 2 2 3" xfId="9704" xr:uid="{00000000-0005-0000-0000-000009150000}"/>
    <cellStyle name="Commentaire 5 2 4 2 2 3 2" xfId="19970" xr:uid="{00000000-0005-0000-0000-00000A150000}"/>
    <cellStyle name="Commentaire 5 2 4 2 2 4" xfId="17148" xr:uid="{00000000-0005-0000-0000-00000B150000}"/>
    <cellStyle name="Commentaire 5 2 4 2 3" xfId="8038" xr:uid="{00000000-0005-0000-0000-00000C150000}"/>
    <cellStyle name="Commentaire 5 2 4 2 3 2" xfId="18423" xr:uid="{00000000-0005-0000-0000-00000D150000}"/>
    <cellStyle name="Commentaire 5 2 4 2 4" xfId="12723" xr:uid="{00000000-0005-0000-0000-00000E150000}"/>
    <cellStyle name="Commentaire 5 2 4 3" xfId="4951" xr:uid="{00000000-0005-0000-0000-00000F150000}"/>
    <cellStyle name="Commentaire 5 2 4 3 2" xfId="10113" xr:uid="{00000000-0005-0000-0000-000010150000}"/>
    <cellStyle name="Commentaire 5 2 4 3 2 2" xfId="20378" xr:uid="{00000000-0005-0000-0000-000011150000}"/>
    <cellStyle name="Commentaire 5 2 4 3 3" xfId="8824" xr:uid="{00000000-0005-0000-0000-000012150000}"/>
    <cellStyle name="Commentaire 5 2 4 3 3 2" xfId="19118" xr:uid="{00000000-0005-0000-0000-000013150000}"/>
    <cellStyle name="Commentaire 5 2 4 3 4" xfId="15442" xr:uid="{00000000-0005-0000-0000-000014150000}"/>
    <cellStyle name="Commentaire 5 2 4 4" xfId="8037" xr:uid="{00000000-0005-0000-0000-000015150000}"/>
    <cellStyle name="Commentaire 5 2 4 4 2" xfId="18422" xr:uid="{00000000-0005-0000-0000-000016150000}"/>
    <cellStyle name="Commentaire 5 2 4 5" xfId="12722" xr:uid="{00000000-0005-0000-0000-000017150000}"/>
    <cellStyle name="Commentaire 5 2 5" xfId="1766" xr:uid="{00000000-0005-0000-0000-000018150000}"/>
    <cellStyle name="Commentaire 5 2 5 2" xfId="6660" xr:uid="{00000000-0005-0000-0000-000019150000}"/>
    <cellStyle name="Commentaire 5 2 5 2 2" xfId="11245" xr:uid="{00000000-0005-0000-0000-00001A150000}"/>
    <cellStyle name="Commentaire 5 2 5 2 2 2" xfId="21510" xr:uid="{00000000-0005-0000-0000-00001B150000}"/>
    <cellStyle name="Commentaire 5 2 5 2 3" xfId="10957" xr:uid="{00000000-0005-0000-0000-00001C150000}"/>
    <cellStyle name="Commentaire 5 2 5 2 3 2" xfId="21222" xr:uid="{00000000-0005-0000-0000-00001D150000}"/>
    <cellStyle name="Commentaire 5 2 5 2 4" xfId="17149" xr:uid="{00000000-0005-0000-0000-00001E150000}"/>
    <cellStyle name="Commentaire 5 2 5 3" xfId="8039" xr:uid="{00000000-0005-0000-0000-00001F150000}"/>
    <cellStyle name="Commentaire 5 2 5 3 2" xfId="18424" xr:uid="{00000000-0005-0000-0000-000020150000}"/>
    <cellStyle name="Commentaire 5 2 5 4" xfId="12724" xr:uid="{00000000-0005-0000-0000-000021150000}"/>
    <cellStyle name="Commentaire 5 2 6" xfId="4944" xr:uid="{00000000-0005-0000-0000-000022150000}"/>
    <cellStyle name="Commentaire 5 2 6 2" xfId="10106" xr:uid="{00000000-0005-0000-0000-000023150000}"/>
    <cellStyle name="Commentaire 5 2 6 2 2" xfId="20371" xr:uid="{00000000-0005-0000-0000-000024150000}"/>
    <cellStyle name="Commentaire 5 2 6 3" xfId="8823" xr:uid="{00000000-0005-0000-0000-000025150000}"/>
    <cellStyle name="Commentaire 5 2 6 3 2" xfId="19117" xr:uid="{00000000-0005-0000-0000-000026150000}"/>
    <cellStyle name="Commentaire 5 2 6 4" xfId="15435" xr:uid="{00000000-0005-0000-0000-000027150000}"/>
    <cellStyle name="Commentaire 5 2 7" xfId="8024" xr:uid="{00000000-0005-0000-0000-000028150000}"/>
    <cellStyle name="Commentaire 5 2 7 2" xfId="18409" xr:uid="{00000000-0005-0000-0000-000029150000}"/>
    <cellStyle name="Commentaire 5 2 8" xfId="12709" xr:uid="{00000000-0005-0000-0000-00002A150000}"/>
    <cellStyle name="Commentaire 5 3" xfId="1767" xr:uid="{00000000-0005-0000-0000-00002B150000}"/>
    <cellStyle name="Commentaire 5 3 2" xfId="1768" xr:uid="{00000000-0005-0000-0000-00002C150000}"/>
    <cellStyle name="Commentaire 5 3 2 2" xfId="1769" xr:uid="{00000000-0005-0000-0000-00002D150000}"/>
    <cellStyle name="Commentaire 5 3 2 2 2" xfId="6661" xr:uid="{00000000-0005-0000-0000-00002E150000}"/>
    <cellStyle name="Commentaire 5 3 2 2 2 2" xfId="11246" xr:uid="{00000000-0005-0000-0000-00002F150000}"/>
    <cellStyle name="Commentaire 5 3 2 2 2 2 2" xfId="21511" xr:uid="{00000000-0005-0000-0000-000030150000}"/>
    <cellStyle name="Commentaire 5 3 2 2 2 3" xfId="9705" xr:uid="{00000000-0005-0000-0000-000031150000}"/>
    <cellStyle name="Commentaire 5 3 2 2 2 3 2" xfId="19971" xr:uid="{00000000-0005-0000-0000-000032150000}"/>
    <cellStyle name="Commentaire 5 3 2 2 2 4" xfId="17150" xr:uid="{00000000-0005-0000-0000-000033150000}"/>
    <cellStyle name="Commentaire 5 3 2 2 3" xfId="8042" xr:uid="{00000000-0005-0000-0000-000034150000}"/>
    <cellStyle name="Commentaire 5 3 2 2 3 2" xfId="18427" xr:uid="{00000000-0005-0000-0000-000035150000}"/>
    <cellStyle name="Commentaire 5 3 2 2 4" xfId="12727" xr:uid="{00000000-0005-0000-0000-000036150000}"/>
    <cellStyle name="Commentaire 5 3 2 3" xfId="4953" xr:uid="{00000000-0005-0000-0000-000037150000}"/>
    <cellStyle name="Commentaire 5 3 2 3 2" xfId="10115" xr:uid="{00000000-0005-0000-0000-000038150000}"/>
    <cellStyle name="Commentaire 5 3 2 3 2 2" xfId="20380" xr:uid="{00000000-0005-0000-0000-000039150000}"/>
    <cellStyle name="Commentaire 5 3 2 3 3" xfId="11970" xr:uid="{00000000-0005-0000-0000-00003A150000}"/>
    <cellStyle name="Commentaire 5 3 2 3 3 2" xfId="22233" xr:uid="{00000000-0005-0000-0000-00003B150000}"/>
    <cellStyle name="Commentaire 5 3 2 3 4" xfId="15444" xr:uid="{00000000-0005-0000-0000-00003C150000}"/>
    <cellStyle name="Commentaire 5 3 2 4" xfId="8041" xr:uid="{00000000-0005-0000-0000-00003D150000}"/>
    <cellStyle name="Commentaire 5 3 2 4 2" xfId="18426" xr:uid="{00000000-0005-0000-0000-00003E150000}"/>
    <cellStyle name="Commentaire 5 3 2 5" xfId="12726" xr:uid="{00000000-0005-0000-0000-00003F150000}"/>
    <cellStyle name="Commentaire 5 3 3" xfId="1770" xr:uid="{00000000-0005-0000-0000-000040150000}"/>
    <cellStyle name="Commentaire 5 3 3 2" xfId="6662" xr:uid="{00000000-0005-0000-0000-000041150000}"/>
    <cellStyle name="Commentaire 5 3 3 2 2" xfId="11247" xr:uid="{00000000-0005-0000-0000-000042150000}"/>
    <cellStyle name="Commentaire 5 3 3 2 2 2" xfId="21512" xr:uid="{00000000-0005-0000-0000-000043150000}"/>
    <cellStyle name="Commentaire 5 3 3 2 3" xfId="11732" xr:uid="{00000000-0005-0000-0000-000044150000}"/>
    <cellStyle name="Commentaire 5 3 3 2 3 2" xfId="21996" xr:uid="{00000000-0005-0000-0000-000045150000}"/>
    <cellStyle name="Commentaire 5 3 3 2 4" xfId="17151" xr:uid="{00000000-0005-0000-0000-000046150000}"/>
    <cellStyle name="Commentaire 5 3 3 3" xfId="8043" xr:uid="{00000000-0005-0000-0000-000047150000}"/>
    <cellStyle name="Commentaire 5 3 3 3 2" xfId="18428" xr:uid="{00000000-0005-0000-0000-000048150000}"/>
    <cellStyle name="Commentaire 5 3 3 4" xfId="12728" xr:uid="{00000000-0005-0000-0000-000049150000}"/>
    <cellStyle name="Commentaire 5 3 4" xfId="4952" xr:uid="{00000000-0005-0000-0000-00004A150000}"/>
    <cellStyle name="Commentaire 5 3 4 2" xfId="10114" xr:uid="{00000000-0005-0000-0000-00004B150000}"/>
    <cellStyle name="Commentaire 5 3 4 2 2" xfId="20379" xr:uid="{00000000-0005-0000-0000-00004C150000}"/>
    <cellStyle name="Commentaire 5 3 4 3" xfId="7475" xr:uid="{00000000-0005-0000-0000-00004D150000}"/>
    <cellStyle name="Commentaire 5 3 4 3 2" xfId="17960" xr:uid="{00000000-0005-0000-0000-00004E150000}"/>
    <cellStyle name="Commentaire 5 3 4 4" xfId="15443" xr:uid="{00000000-0005-0000-0000-00004F150000}"/>
    <cellStyle name="Commentaire 5 3 5" xfId="8040" xr:uid="{00000000-0005-0000-0000-000050150000}"/>
    <cellStyle name="Commentaire 5 3 5 2" xfId="18425" xr:uid="{00000000-0005-0000-0000-000051150000}"/>
    <cellStyle name="Commentaire 5 3 6" xfId="12725" xr:uid="{00000000-0005-0000-0000-000052150000}"/>
    <cellStyle name="Commentaire 5 4" xfId="1771" xr:uid="{00000000-0005-0000-0000-000053150000}"/>
    <cellStyle name="Commentaire 5 4 2" xfId="1772" xr:uid="{00000000-0005-0000-0000-000054150000}"/>
    <cellStyle name="Commentaire 5 4 2 2" xfId="6663" xr:uid="{00000000-0005-0000-0000-000055150000}"/>
    <cellStyle name="Commentaire 5 4 2 2 2" xfId="11248" xr:uid="{00000000-0005-0000-0000-000056150000}"/>
    <cellStyle name="Commentaire 5 4 2 2 2 2" xfId="21513" xr:uid="{00000000-0005-0000-0000-000057150000}"/>
    <cellStyle name="Commentaire 5 4 2 2 3" xfId="10954" xr:uid="{00000000-0005-0000-0000-000058150000}"/>
    <cellStyle name="Commentaire 5 4 2 2 3 2" xfId="21219" xr:uid="{00000000-0005-0000-0000-000059150000}"/>
    <cellStyle name="Commentaire 5 4 2 2 4" xfId="17152" xr:uid="{00000000-0005-0000-0000-00005A150000}"/>
    <cellStyle name="Commentaire 5 4 2 3" xfId="8045" xr:uid="{00000000-0005-0000-0000-00005B150000}"/>
    <cellStyle name="Commentaire 5 4 2 3 2" xfId="18430" xr:uid="{00000000-0005-0000-0000-00005C150000}"/>
    <cellStyle name="Commentaire 5 4 2 4" xfId="12730" xr:uid="{00000000-0005-0000-0000-00005D150000}"/>
    <cellStyle name="Commentaire 5 4 3" xfId="4954" xr:uid="{00000000-0005-0000-0000-00005E150000}"/>
    <cellStyle name="Commentaire 5 4 3 2" xfId="10116" xr:uid="{00000000-0005-0000-0000-00005F150000}"/>
    <cellStyle name="Commentaire 5 4 3 2 2" xfId="20381" xr:uid="{00000000-0005-0000-0000-000060150000}"/>
    <cellStyle name="Commentaire 5 4 3 3" xfId="11508" xr:uid="{00000000-0005-0000-0000-000061150000}"/>
    <cellStyle name="Commentaire 5 4 3 3 2" xfId="21773" xr:uid="{00000000-0005-0000-0000-000062150000}"/>
    <cellStyle name="Commentaire 5 4 3 4" xfId="15445" xr:uid="{00000000-0005-0000-0000-000063150000}"/>
    <cellStyle name="Commentaire 5 4 4" xfId="8044" xr:uid="{00000000-0005-0000-0000-000064150000}"/>
    <cellStyle name="Commentaire 5 4 4 2" xfId="18429" xr:uid="{00000000-0005-0000-0000-000065150000}"/>
    <cellStyle name="Commentaire 5 4 5" xfId="12729" xr:uid="{00000000-0005-0000-0000-000066150000}"/>
    <cellStyle name="Commentaire 5 5" xfId="1773" xr:uid="{00000000-0005-0000-0000-000067150000}"/>
    <cellStyle name="Commentaire 5 5 2" xfId="6664" xr:uid="{00000000-0005-0000-0000-000068150000}"/>
    <cellStyle name="Commentaire 5 5 2 2" xfId="11249" xr:uid="{00000000-0005-0000-0000-000069150000}"/>
    <cellStyle name="Commentaire 5 5 2 2 2" xfId="21514" xr:uid="{00000000-0005-0000-0000-00006A150000}"/>
    <cellStyle name="Commentaire 5 5 2 3" xfId="9706" xr:uid="{00000000-0005-0000-0000-00006B150000}"/>
    <cellStyle name="Commentaire 5 5 2 3 2" xfId="19972" xr:uid="{00000000-0005-0000-0000-00006C150000}"/>
    <cellStyle name="Commentaire 5 5 2 4" xfId="17153" xr:uid="{00000000-0005-0000-0000-00006D150000}"/>
    <cellStyle name="Commentaire 5 5 3" xfId="8046" xr:uid="{00000000-0005-0000-0000-00006E150000}"/>
    <cellStyle name="Commentaire 5 5 3 2" xfId="18431" xr:uid="{00000000-0005-0000-0000-00006F150000}"/>
    <cellStyle name="Commentaire 5 5 4" xfId="12731" xr:uid="{00000000-0005-0000-0000-000070150000}"/>
    <cellStyle name="Commentaire 5 6" xfId="4943" xr:uid="{00000000-0005-0000-0000-000071150000}"/>
    <cellStyle name="Commentaire 5 6 2" xfId="10105" xr:uid="{00000000-0005-0000-0000-000072150000}"/>
    <cellStyle name="Commentaire 5 6 2 2" xfId="20370" xr:uid="{00000000-0005-0000-0000-000073150000}"/>
    <cellStyle name="Commentaire 5 6 3" xfId="8822" xr:uid="{00000000-0005-0000-0000-000074150000}"/>
    <cellStyle name="Commentaire 5 6 3 2" xfId="19116" xr:uid="{00000000-0005-0000-0000-000075150000}"/>
    <cellStyle name="Commentaire 5 6 4" xfId="15434" xr:uid="{00000000-0005-0000-0000-000076150000}"/>
    <cellStyle name="Commentaire 5 7" xfId="8023" xr:uid="{00000000-0005-0000-0000-000077150000}"/>
    <cellStyle name="Commentaire 5 7 2" xfId="18408" xr:uid="{00000000-0005-0000-0000-000078150000}"/>
    <cellStyle name="Commentaire 5 8" xfId="12708" xr:uid="{00000000-0005-0000-0000-000079150000}"/>
    <cellStyle name="Commentaire 6" xfId="1774" xr:uid="{00000000-0005-0000-0000-00007A150000}"/>
    <cellStyle name="Commentaire 6 2" xfId="1775" xr:uid="{00000000-0005-0000-0000-00007B150000}"/>
    <cellStyle name="Commentaire 6 2 2" xfId="1776" xr:uid="{00000000-0005-0000-0000-00007C150000}"/>
    <cellStyle name="Commentaire 6 2 2 2" xfId="1777" xr:uid="{00000000-0005-0000-0000-00007D150000}"/>
    <cellStyle name="Commentaire 6 2 2 2 2" xfId="6665" xr:uid="{00000000-0005-0000-0000-00007E150000}"/>
    <cellStyle name="Commentaire 6 2 2 2 2 2" xfId="9707" xr:uid="{00000000-0005-0000-0000-00007F150000}"/>
    <cellStyle name="Commentaire 6 2 2 2 2 2 2" xfId="19973" xr:uid="{00000000-0005-0000-0000-000080150000}"/>
    <cellStyle name="Commentaire 6 2 2 2 2 3" xfId="17154" xr:uid="{00000000-0005-0000-0000-000081150000}"/>
    <cellStyle name="Commentaire 6 2 2 2 3" xfId="12735" xr:uid="{00000000-0005-0000-0000-000082150000}"/>
    <cellStyle name="Commentaire 6 2 2 3" xfId="4957" xr:uid="{00000000-0005-0000-0000-000083150000}"/>
    <cellStyle name="Commentaire 6 2 2 3 2" xfId="10434" xr:uid="{00000000-0005-0000-0000-000084150000}"/>
    <cellStyle name="Commentaire 6 2 2 3 2 2" xfId="20699" xr:uid="{00000000-0005-0000-0000-000085150000}"/>
    <cellStyle name="Commentaire 6 2 2 3 3" xfId="15448" xr:uid="{00000000-0005-0000-0000-000086150000}"/>
    <cellStyle name="Commentaire 6 2 2 4" xfId="12734" xr:uid="{00000000-0005-0000-0000-000087150000}"/>
    <cellStyle name="Commentaire 6 2 3" xfId="1778" xr:uid="{00000000-0005-0000-0000-000088150000}"/>
    <cellStyle name="Commentaire 6 2 3 2" xfId="6666" xr:uid="{00000000-0005-0000-0000-000089150000}"/>
    <cellStyle name="Commentaire 6 2 3 2 2" xfId="10959" xr:uid="{00000000-0005-0000-0000-00008A150000}"/>
    <cellStyle name="Commentaire 6 2 3 2 2 2" xfId="21224" xr:uid="{00000000-0005-0000-0000-00008B150000}"/>
    <cellStyle name="Commentaire 6 2 3 2 3" xfId="17155" xr:uid="{00000000-0005-0000-0000-00008C150000}"/>
    <cellStyle name="Commentaire 6 2 3 3" xfId="12736" xr:uid="{00000000-0005-0000-0000-00008D150000}"/>
    <cellStyle name="Commentaire 6 2 4" xfId="4956" xr:uid="{00000000-0005-0000-0000-00008E150000}"/>
    <cellStyle name="Commentaire 6 2 4 2" xfId="11969" xr:uid="{00000000-0005-0000-0000-00008F150000}"/>
    <cellStyle name="Commentaire 6 2 4 2 2" xfId="22232" xr:uid="{00000000-0005-0000-0000-000090150000}"/>
    <cellStyle name="Commentaire 6 2 4 3" xfId="15447" xr:uid="{00000000-0005-0000-0000-000091150000}"/>
    <cellStyle name="Commentaire 6 2 5" xfId="12733" xr:uid="{00000000-0005-0000-0000-000092150000}"/>
    <cellStyle name="Commentaire 6 3" xfId="1779" xr:uid="{00000000-0005-0000-0000-000093150000}"/>
    <cellStyle name="Commentaire 6 3 2" xfId="1780" xr:uid="{00000000-0005-0000-0000-000094150000}"/>
    <cellStyle name="Commentaire 6 3 2 2" xfId="6667" xr:uid="{00000000-0005-0000-0000-000095150000}"/>
    <cellStyle name="Commentaire 6 3 2 2 2" xfId="10958" xr:uid="{00000000-0005-0000-0000-000096150000}"/>
    <cellStyle name="Commentaire 6 3 2 2 2 2" xfId="21223" xr:uid="{00000000-0005-0000-0000-000097150000}"/>
    <cellStyle name="Commentaire 6 3 2 2 3" xfId="17156" xr:uid="{00000000-0005-0000-0000-000098150000}"/>
    <cellStyle name="Commentaire 6 3 2 3" xfId="12738" xr:uid="{00000000-0005-0000-0000-000099150000}"/>
    <cellStyle name="Commentaire 6 3 3" xfId="4958" xr:uid="{00000000-0005-0000-0000-00009A150000}"/>
    <cellStyle name="Commentaire 6 3 3 2" xfId="8825" xr:uid="{00000000-0005-0000-0000-00009B150000}"/>
    <cellStyle name="Commentaire 6 3 3 2 2" xfId="19119" xr:uid="{00000000-0005-0000-0000-00009C150000}"/>
    <cellStyle name="Commentaire 6 3 3 3" xfId="15449" xr:uid="{00000000-0005-0000-0000-00009D150000}"/>
    <cellStyle name="Commentaire 6 3 4" xfId="12737" xr:uid="{00000000-0005-0000-0000-00009E150000}"/>
    <cellStyle name="Commentaire 6 4" xfId="1781" xr:uid="{00000000-0005-0000-0000-00009F150000}"/>
    <cellStyle name="Commentaire 6 4 2" xfId="6668" xr:uid="{00000000-0005-0000-0000-0000A0150000}"/>
    <cellStyle name="Commentaire 6 4 2 2" xfId="9708" xr:uid="{00000000-0005-0000-0000-0000A1150000}"/>
    <cellStyle name="Commentaire 6 4 2 2 2" xfId="19974" xr:uid="{00000000-0005-0000-0000-0000A2150000}"/>
    <cellStyle name="Commentaire 6 4 2 3" xfId="17157" xr:uid="{00000000-0005-0000-0000-0000A3150000}"/>
    <cellStyle name="Commentaire 6 4 3" xfId="12739" xr:uid="{00000000-0005-0000-0000-0000A4150000}"/>
    <cellStyle name="Commentaire 6 5" xfId="4955" xr:uid="{00000000-0005-0000-0000-0000A5150000}"/>
    <cellStyle name="Commentaire 6 5 2" xfId="7474" xr:uid="{00000000-0005-0000-0000-0000A6150000}"/>
    <cellStyle name="Commentaire 6 5 2 2" xfId="17959" xr:uid="{00000000-0005-0000-0000-0000A7150000}"/>
    <cellStyle name="Commentaire 6 5 3" xfId="15446" xr:uid="{00000000-0005-0000-0000-0000A8150000}"/>
    <cellStyle name="Commentaire 6 6" xfId="12732" xr:uid="{00000000-0005-0000-0000-0000A9150000}"/>
    <cellStyle name="Commentaire 7" xfId="1782" xr:uid="{00000000-0005-0000-0000-0000AA150000}"/>
    <cellStyle name="Commentaire 7 2" xfId="1783" xr:uid="{00000000-0005-0000-0000-0000AB150000}"/>
    <cellStyle name="Commentaire 7 2 2" xfId="1784" xr:uid="{00000000-0005-0000-0000-0000AC150000}"/>
    <cellStyle name="Commentaire 7 2 2 2" xfId="6669" xr:uid="{00000000-0005-0000-0000-0000AD150000}"/>
    <cellStyle name="Commentaire 7 2 2 2 2" xfId="10960" xr:uid="{00000000-0005-0000-0000-0000AE150000}"/>
    <cellStyle name="Commentaire 7 2 2 2 2 2" xfId="21225" xr:uid="{00000000-0005-0000-0000-0000AF150000}"/>
    <cellStyle name="Commentaire 7 2 2 2 3" xfId="17158" xr:uid="{00000000-0005-0000-0000-0000B0150000}"/>
    <cellStyle name="Commentaire 7 2 2 3" xfId="12742" xr:uid="{00000000-0005-0000-0000-0000B1150000}"/>
    <cellStyle name="Commentaire 7 2 3" xfId="4960" xr:uid="{00000000-0005-0000-0000-0000B2150000}"/>
    <cellStyle name="Commentaire 7 2 3 2" xfId="7479" xr:uid="{00000000-0005-0000-0000-0000B3150000}"/>
    <cellStyle name="Commentaire 7 2 3 2 2" xfId="17964" xr:uid="{00000000-0005-0000-0000-0000B4150000}"/>
    <cellStyle name="Commentaire 7 2 3 3" xfId="15451" xr:uid="{00000000-0005-0000-0000-0000B5150000}"/>
    <cellStyle name="Commentaire 7 2 4" xfId="12741" xr:uid="{00000000-0005-0000-0000-0000B6150000}"/>
    <cellStyle name="Commentaire 7 3" xfId="1785" xr:uid="{00000000-0005-0000-0000-0000B7150000}"/>
    <cellStyle name="Commentaire 7 3 2" xfId="6670" xr:uid="{00000000-0005-0000-0000-0000B8150000}"/>
    <cellStyle name="Commentaire 7 3 2 2" xfId="9709" xr:uid="{00000000-0005-0000-0000-0000B9150000}"/>
    <cellStyle name="Commentaire 7 3 2 2 2" xfId="19975" xr:uid="{00000000-0005-0000-0000-0000BA150000}"/>
    <cellStyle name="Commentaire 7 3 2 3" xfId="17159" xr:uid="{00000000-0005-0000-0000-0000BB150000}"/>
    <cellStyle name="Commentaire 7 3 3" xfId="12743" xr:uid="{00000000-0005-0000-0000-0000BC150000}"/>
    <cellStyle name="Commentaire 7 4" xfId="4959" xr:uid="{00000000-0005-0000-0000-0000BD150000}"/>
    <cellStyle name="Commentaire 7 4 2" xfId="8826" xr:uid="{00000000-0005-0000-0000-0000BE150000}"/>
    <cellStyle name="Commentaire 7 4 2 2" xfId="19120" xr:uid="{00000000-0005-0000-0000-0000BF150000}"/>
    <cellStyle name="Commentaire 7 4 3" xfId="15450" xr:uid="{00000000-0005-0000-0000-0000C0150000}"/>
    <cellStyle name="Commentaire 7 5" xfId="12740" xr:uid="{00000000-0005-0000-0000-0000C1150000}"/>
    <cellStyle name="Commentaire 8" xfId="1786" xr:uid="{00000000-0005-0000-0000-0000C2150000}"/>
    <cellStyle name="Commentaire 8 2" xfId="1787" xr:uid="{00000000-0005-0000-0000-0000C3150000}"/>
    <cellStyle name="Commentaire 8 2 2" xfId="1788" xr:uid="{00000000-0005-0000-0000-0000C4150000}"/>
    <cellStyle name="Commentaire 8 2 2 2" xfId="1789" xr:uid="{00000000-0005-0000-0000-0000C5150000}"/>
    <cellStyle name="Commentaire 8 2 2 2 2" xfId="6671" xr:uid="{00000000-0005-0000-0000-0000C6150000}"/>
    <cellStyle name="Commentaire 8 2 2 2 2 2" xfId="11733" xr:uid="{00000000-0005-0000-0000-0000C7150000}"/>
    <cellStyle name="Commentaire 8 2 2 2 2 2 2" xfId="21997" xr:uid="{00000000-0005-0000-0000-0000C8150000}"/>
    <cellStyle name="Commentaire 8 2 2 2 2 3" xfId="17160" xr:uid="{00000000-0005-0000-0000-0000C9150000}"/>
    <cellStyle name="Commentaire 8 2 2 2 3" xfId="12747" xr:uid="{00000000-0005-0000-0000-0000CA150000}"/>
    <cellStyle name="Commentaire 8 2 2 3" xfId="4963" xr:uid="{00000000-0005-0000-0000-0000CB150000}"/>
    <cellStyle name="Commentaire 8 2 2 3 2" xfId="7476" xr:uid="{00000000-0005-0000-0000-0000CC150000}"/>
    <cellStyle name="Commentaire 8 2 2 3 2 2" xfId="17961" xr:uid="{00000000-0005-0000-0000-0000CD150000}"/>
    <cellStyle name="Commentaire 8 2 2 3 3" xfId="15454" xr:uid="{00000000-0005-0000-0000-0000CE150000}"/>
    <cellStyle name="Commentaire 8 2 2 4" xfId="12746" xr:uid="{00000000-0005-0000-0000-0000CF150000}"/>
    <cellStyle name="Commentaire 8 2 3" xfId="4962" xr:uid="{00000000-0005-0000-0000-0000D0150000}"/>
    <cellStyle name="Commentaire 8 2 3 2" xfId="8827" xr:uid="{00000000-0005-0000-0000-0000D1150000}"/>
    <cellStyle name="Commentaire 8 2 3 2 2" xfId="19121" xr:uid="{00000000-0005-0000-0000-0000D2150000}"/>
    <cellStyle name="Commentaire 8 2 3 3" xfId="15453" xr:uid="{00000000-0005-0000-0000-0000D3150000}"/>
    <cellStyle name="Commentaire 8 2 4" xfId="12745" xr:uid="{00000000-0005-0000-0000-0000D4150000}"/>
    <cellStyle name="Commentaire 8 3" xfId="1790" xr:uid="{00000000-0005-0000-0000-0000D5150000}"/>
    <cellStyle name="Commentaire 8 3 2" xfId="1791" xr:uid="{00000000-0005-0000-0000-0000D6150000}"/>
    <cellStyle name="Commentaire 8 3 2 2" xfId="6672" xr:uid="{00000000-0005-0000-0000-0000D7150000}"/>
    <cellStyle name="Commentaire 8 3 2 2 2" xfId="10953" xr:uid="{00000000-0005-0000-0000-0000D8150000}"/>
    <cellStyle name="Commentaire 8 3 2 2 2 2" xfId="21218" xr:uid="{00000000-0005-0000-0000-0000D9150000}"/>
    <cellStyle name="Commentaire 8 3 2 2 3" xfId="17161" xr:uid="{00000000-0005-0000-0000-0000DA150000}"/>
    <cellStyle name="Commentaire 8 3 2 3" xfId="12749" xr:uid="{00000000-0005-0000-0000-0000DB150000}"/>
    <cellStyle name="Commentaire 8 3 3" xfId="4964" xr:uid="{00000000-0005-0000-0000-0000DC150000}"/>
    <cellStyle name="Commentaire 8 3 3 2" xfId="11967" xr:uid="{00000000-0005-0000-0000-0000DD150000}"/>
    <cellStyle name="Commentaire 8 3 3 2 2" xfId="22230" xr:uid="{00000000-0005-0000-0000-0000DE150000}"/>
    <cellStyle name="Commentaire 8 3 3 3" xfId="15455" xr:uid="{00000000-0005-0000-0000-0000DF150000}"/>
    <cellStyle name="Commentaire 8 3 4" xfId="12748" xr:uid="{00000000-0005-0000-0000-0000E0150000}"/>
    <cellStyle name="Commentaire 8 4" xfId="1792" xr:uid="{00000000-0005-0000-0000-0000E1150000}"/>
    <cellStyle name="Commentaire 8 4 2" xfId="6673" xr:uid="{00000000-0005-0000-0000-0000E2150000}"/>
    <cellStyle name="Commentaire 8 4 2 2" xfId="9710" xr:uid="{00000000-0005-0000-0000-0000E3150000}"/>
    <cellStyle name="Commentaire 8 4 2 2 2" xfId="19976" xr:uid="{00000000-0005-0000-0000-0000E4150000}"/>
    <cellStyle name="Commentaire 8 4 2 3" xfId="17162" xr:uid="{00000000-0005-0000-0000-0000E5150000}"/>
    <cellStyle name="Commentaire 8 4 3" xfId="12750" xr:uid="{00000000-0005-0000-0000-0000E6150000}"/>
    <cellStyle name="Commentaire 8 5" xfId="4961" xr:uid="{00000000-0005-0000-0000-0000E7150000}"/>
    <cellStyle name="Commentaire 8 5 2" xfId="11968" xr:uid="{00000000-0005-0000-0000-0000E8150000}"/>
    <cellStyle name="Commentaire 8 5 2 2" xfId="22231" xr:uid="{00000000-0005-0000-0000-0000E9150000}"/>
    <cellStyle name="Commentaire 8 5 3" xfId="15452" xr:uid="{00000000-0005-0000-0000-0000EA150000}"/>
    <cellStyle name="Commentaire 8 6" xfId="12744" xr:uid="{00000000-0005-0000-0000-0000EB150000}"/>
    <cellStyle name="Commentaire 9" xfId="1793" xr:uid="{00000000-0005-0000-0000-0000EC150000}"/>
    <cellStyle name="Commentaire 9 2" xfId="1794" xr:uid="{00000000-0005-0000-0000-0000ED150000}"/>
    <cellStyle name="Commentaire 9 2 2" xfId="1795" xr:uid="{00000000-0005-0000-0000-0000EE150000}"/>
    <cellStyle name="Commentaire 9 2 2 2" xfId="1796" xr:uid="{00000000-0005-0000-0000-0000EF150000}"/>
    <cellStyle name="Commentaire 9 2 2 2 2" xfId="6674" xr:uid="{00000000-0005-0000-0000-0000F0150000}"/>
    <cellStyle name="Commentaire 9 2 2 2 2 2" xfId="9711" xr:uid="{00000000-0005-0000-0000-0000F1150000}"/>
    <cellStyle name="Commentaire 9 2 2 2 2 2 2" xfId="19977" xr:uid="{00000000-0005-0000-0000-0000F2150000}"/>
    <cellStyle name="Commentaire 9 2 2 2 2 3" xfId="17163" xr:uid="{00000000-0005-0000-0000-0000F3150000}"/>
    <cellStyle name="Commentaire 9 2 2 2 3" xfId="12754" xr:uid="{00000000-0005-0000-0000-0000F4150000}"/>
    <cellStyle name="Commentaire 9 2 2 3" xfId="4967" xr:uid="{00000000-0005-0000-0000-0000F5150000}"/>
    <cellStyle name="Commentaire 9 2 2 3 2" xfId="7478" xr:uid="{00000000-0005-0000-0000-0000F6150000}"/>
    <cellStyle name="Commentaire 9 2 2 3 2 2" xfId="17963" xr:uid="{00000000-0005-0000-0000-0000F7150000}"/>
    <cellStyle name="Commentaire 9 2 2 3 3" xfId="15458" xr:uid="{00000000-0005-0000-0000-0000F8150000}"/>
    <cellStyle name="Commentaire 9 2 2 4" xfId="12753" xr:uid="{00000000-0005-0000-0000-0000F9150000}"/>
    <cellStyle name="Commentaire 9 2 3" xfId="4966" xr:uid="{00000000-0005-0000-0000-0000FA150000}"/>
    <cellStyle name="Commentaire 9 2 3 2" xfId="11509" xr:uid="{00000000-0005-0000-0000-0000FB150000}"/>
    <cellStyle name="Commentaire 9 2 3 2 2" xfId="21774" xr:uid="{00000000-0005-0000-0000-0000FC150000}"/>
    <cellStyle name="Commentaire 9 2 3 3" xfId="15457" xr:uid="{00000000-0005-0000-0000-0000FD150000}"/>
    <cellStyle name="Commentaire 9 2 4" xfId="12752" xr:uid="{00000000-0005-0000-0000-0000FE150000}"/>
    <cellStyle name="Commentaire 9 3" xfId="1797" xr:uid="{00000000-0005-0000-0000-0000FF150000}"/>
    <cellStyle name="Commentaire 9 3 2" xfId="1798" xr:uid="{00000000-0005-0000-0000-000000160000}"/>
    <cellStyle name="Commentaire 9 3 2 2" xfId="6675" xr:uid="{00000000-0005-0000-0000-000001160000}"/>
    <cellStyle name="Commentaire 9 3 2 2 2" xfId="9712" xr:uid="{00000000-0005-0000-0000-000002160000}"/>
    <cellStyle name="Commentaire 9 3 2 2 2 2" xfId="19978" xr:uid="{00000000-0005-0000-0000-000003160000}"/>
    <cellStyle name="Commentaire 9 3 2 2 3" xfId="17164" xr:uid="{00000000-0005-0000-0000-000004160000}"/>
    <cellStyle name="Commentaire 9 3 2 3" xfId="12756" xr:uid="{00000000-0005-0000-0000-000005160000}"/>
    <cellStyle name="Commentaire 9 3 3" xfId="4968" xr:uid="{00000000-0005-0000-0000-000006160000}"/>
    <cellStyle name="Commentaire 9 3 3 2" xfId="11966" xr:uid="{00000000-0005-0000-0000-000007160000}"/>
    <cellStyle name="Commentaire 9 3 3 2 2" xfId="22229" xr:uid="{00000000-0005-0000-0000-000008160000}"/>
    <cellStyle name="Commentaire 9 3 3 3" xfId="15459" xr:uid="{00000000-0005-0000-0000-000009160000}"/>
    <cellStyle name="Commentaire 9 3 4" xfId="12755" xr:uid="{00000000-0005-0000-0000-00000A160000}"/>
    <cellStyle name="Commentaire 9 4" xfId="4965" xr:uid="{00000000-0005-0000-0000-00000B160000}"/>
    <cellStyle name="Commentaire 9 4 2" xfId="8828" xr:uid="{00000000-0005-0000-0000-00000C160000}"/>
    <cellStyle name="Commentaire 9 4 2 2" xfId="19122" xr:uid="{00000000-0005-0000-0000-00000D160000}"/>
    <cellStyle name="Commentaire 9 4 3" xfId="15456" xr:uid="{00000000-0005-0000-0000-00000E160000}"/>
    <cellStyle name="Commentaire 9 5" xfId="12751" xr:uid="{00000000-0005-0000-0000-00000F160000}"/>
    <cellStyle name="Commentaire_Budget and financial Template SOGC Feb 17" xfId="1799" xr:uid="{00000000-0005-0000-0000-000010160000}"/>
    <cellStyle name="Curren - Style1" xfId="1800" xr:uid="{00000000-0005-0000-0000-000011160000}"/>
    <cellStyle name="Curren - Style2" xfId="1801" xr:uid="{00000000-0005-0000-0000-000012160000}"/>
    <cellStyle name="Curren - Style3" xfId="1802" xr:uid="{00000000-0005-0000-0000-000013160000}"/>
    <cellStyle name="Currency 2" xfId="6" xr:uid="{00000000-0005-0000-0000-000014160000}"/>
    <cellStyle name="Currency 2 2" xfId="1803" xr:uid="{00000000-0005-0000-0000-000015160000}"/>
    <cellStyle name="Currency 2 2 2" xfId="1804" xr:uid="{00000000-0005-0000-0000-000016160000}"/>
    <cellStyle name="Currency 2 2 2 2" xfId="8049" xr:uid="{00000000-0005-0000-0000-000017160000}"/>
    <cellStyle name="Currency 2 2 3" xfId="1805" xr:uid="{00000000-0005-0000-0000-000018160000}"/>
    <cellStyle name="Currency 2 2 3 2" xfId="8050" xr:uid="{00000000-0005-0000-0000-000019160000}"/>
    <cellStyle name="Currency 2 2 4" xfId="8048" xr:uid="{00000000-0005-0000-0000-00001A160000}"/>
    <cellStyle name="Currency 2 3" xfId="1806" xr:uid="{00000000-0005-0000-0000-00001B160000}"/>
    <cellStyle name="Currency 2 3 2" xfId="8051" xr:uid="{00000000-0005-0000-0000-00001C160000}"/>
    <cellStyle name="Currency 2 4" xfId="1807" xr:uid="{00000000-0005-0000-0000-00001D160000}"/>
    <cellStyle name="Currency 2 5" xfId="1808" xr:uid="{00000000-0005-0000-0000-00001E160000}"/>
    <cellStyle name="Currency 2 5 2" xfId="8052" xr:uid="{00000000-0005-0000-0000-00001F160000}"/>
    <cellStyle name="Currency 2 6" xfId="1809" xr:uid="{00000000-0005-0000-0000-000020160000}"/>
    <cellStyle name="Currency 2_Y2Q1" xfId="1810" xr:uid="{00000000-0005-0000-0000-000021160000}"/>
    <cellStyle name="Currency 3" xfId="1811" xr:uid="{00000000-0005-0000-0000-000022160000}"/>
    <cellStyle name="Currency 3 2" xfId="1812" xr:uid="{00000000-0005-0000-0000-000023160000}"/>
    <cellStyle name="Currency 3 2 2" xfId="8054" xr:uid="{00000000-0005-0000-0000-000024160000}"/>
    <cellStyle name="Currency 3 3" xfId="1813" xr:uid="{00000000-0005-0000-0000-000025160000}"/>
    <cellStyle name="Currency 3 4" xfId="8053" xr:uid="{00000000-0005-0000-0000-000026160000}"/>
    <cellStyle name="Currency 3_Sheet1" xfId="12033" xr:uid="{00000000-0005-0000-0000-000027160000}"/>
    <cellStyle name="Currency 4" xfId="1814" xr:uid="{00000000-0005-0000-0000-000028160000}"/>
    <cellStyle name="Currency 4 2" xfId="1815" xr:uid="{00000000-0005-0000-0000-000029160000}"/>
    <cellStyle name="Currency 4 2 2" xfId="1816" xr:uid="{00000000-0005-0000-0000-00002A160000}"/>
    <cellStyle name="Currency 4 2 2 2" xfId="1817" xr:uid="{00000000-0005-0000-0000-00002B160000}"/>
    <cellStyle name="Currency 4 2 3" xfId="1818" xr:uid="{00000000-0005-0000-0000-00002C160000}"/>
    <cellStyle name="Currency 4 2 3 2" xfId="1819" xr:uid="{00000000-0005-0000-0000-00002D160000}"/>
    <cellStyle name="Currency 4 2 4" xfId="1820" xr:uid="{00000000-0005-0000-0000-00002E160000}"/>
    <cellStyle name="Currency 4 3" xfId="1821" xr:uid="{00000000-0005-0000-0000-00002F160000}"/>
    <cellStyle name="Currency 4 3 2" xfId="1822" xr:uid="{00000000-0005-0000-0000-000030160000}"/>
    <cellStyle name="Currency 4 4" xfId="1823" xr:uid="{00000000-0005-0000-0000-000031160000}"/>
    <cellStyle name="Currency 4 4 2" xfId="1824" xr:uid="{00000000-0005-0000-0000-000032160000}"/>
    <cellStyle name="Currency 4_Sheet1" xfId="12034" xr:uid="{00000000-0005-0000-0000-000033160000}"/>
    <cellStyle name="Currency 5" xfId="1825" xr:uid="{00000000-0005-0000-0000-000034160000}"/>
    <cellStyle name="Currency 5 2" xfId="1826" xr:uid="{00000000-0005-0000-0000-000035160000}"/>
    <cellStyle name="Currency 5 2 2" xfId="1827" xr:uid="{00000000-0005-0000-0000-000036160000}"/>
    <cellStyle name="Currency 5 2 2 2" xfId="1828" xr:uid="{00000000-0005-0000-0000-000037160000}"/>
    <cellStyle name="Currency 5 2 2 3" xfId="8056" xr:uid="{00000000-0005-0000-0000-000038160000}"/>
    <cellStyle name="Currency 5 3" xfId="1829" xr:uid="{00000000-0005-0000-0000-000039160000}"/>
    <cellStyle name="Currency 5 3 2" xfId="1830" xr:uid="{00000000-0005-0000-0000-00003A160000}"/>
    <cellStyle name="Currency 5 4" xfId="8055" xr:uid="{00000000-0005-0000-0000-00003B160000}"/>
    <cellStyle name="Currency 6" xfId="1831" xr:uid="{00000000-0005-0000-0000-00003C160000}"/>
    <cellStyle name="Currency 6 2" xfId="1832" xr:uid="{00000000-0005-0000-0000-00003D160000}"/>
    <cellStyle name="Currency 6 2 2" xfId="1833" xr:uid="{00000000-0005-0000-0000-00003E160000}"/>
    <cellStyle name="Currency 6 3" xfId="1834" xr:uid="{00000000-0005-0000-0000-00003F160000}"/>
    <cellStyle name="Currency 6 3 2" xfId="1835" xr:uid="{00000000-0005-0000-0000-000040160000}"/>
    <cellStyle name="Currency 6 4" xfId="1836" xr:uid="{00000000-0005-0000-0000-000041160000}"/>
    <cellStyle name="Currency 6 5" xfId="1837" xr:uid="{00000000-0005-0000-0000-000042160000}"/>
    <cellStyle name="Currency 6 6" xfId="1838" xr:uid="{00000000-0005-0000-0000-000043160000}"/>
    <cellStyle name="Currency 6 6 2" xfId="8058" xr:uid="{00000000-0005-0000-0000-000044160000}"/>
    <cellStyle name="Currency 6 7" xfId="8057" xr:uid="{00000000-0005-0000-0000-000045160000}"/>
    <cellStyle name="Currency 7" xfId="1839" xr:uid="{00000000-0005-0000-0000-000046160000}"/>
    <cellStyle name="Currency 7 2" xfId="1840" xr:uid="{00000000-0005-0000-0000-000047160000}"/>
    <cellStyle name="Currency 7 2 2" xfId="1841" xr:uid="{00000000-0005-0000-0000-000048160000}"/>
    <cellStyle name="Currency 7 3" xfId="1842" xr:uid="{00000000-0005-0000-0000-000049160000}"/>
    <cellStyle name="Currency 7 3 2" xfId="1843" xr:uid="{00000000-0005-0000-0000-00004A160000}"/>
    <cellStyle name="Currency 7 4" xfId="8059" xr:uid="{00000000-0005-0000-0000-00004B160000}"/>
    <cellStyle name="Currency 8" xfId="1844" xr:uid="{00000000-0005-0000-0000-00004C160000}"/>
    <cellStyle name="Currency 8 2" xfId="1845" xr:uid="{00000000-0005-0000-0000-00004D160000}"/>
    <cellStyle name="Currency 9" xfId="22305" xr:uid="{00000000-0005-0000-0000-00004E160000}"/>
    <cellStyle name="Currency0" xfId="1846" xr:uid="{00000000-0005-0000-0000-00004F160000}"/>
    <cellStyle name="Currency0 2" xfId="1847" xr:uid="{00000000-0005-0000-0000-000050160000}"/>
    <cellStyle name="Currency0 2 2" xfId="8061" xr:uid="{00000000-0005-0000-0000-000051160000}"/>
    <cellStyle name="Currency0 3" xfId="1848" xr:uid="{00000000-0005-0000-0000-000052160000}"/>
    <cellStyle name="Currency0 3 2" xfId="8062" xr:uid="{00000000-0005-0000-0000-000053160000}"/>
    <cellStyle name="Currency0 4" xfId="8060" xr:uid="{00000000-0005-0000-0000-000054160000}"/>
    <cellStyle name="Encabezado 4" xfId="1849" xr:uid="{00000000-0005-0000-0000-000055160000}"/>
    <cellStyle name="Encabezado 4 2" xfId="1850" xr:uid="{00000000-0005-0000-0000-000056160000}"/>
    <cellStyle name="Énfasis1" xfId="1851" xr:uid="{00000000-0005-0000-0000-000057160000}"/>
    <cellStyle name="Énfasis1 2" xfId="1852" xr:uid="{00000000-0005-0000-0000-000058160000}"/>
    <cellStyle name="Énfasis2" xfId="1853" xr:uid="{00000000-0005-0000-0000-000059160000}"/>
    <cellStyle name="Énfasis2 2" xfId="1854" xr:uid="{00000000-0005-0000-0000-00005A160000}"/>
    <cellStyle name="Énfasis3" xfId="1855" xr:uid="{00000000-0005-0000-0000-00005B160000}"/>
    <cellStyle name="Énfasis3 2" xfId="1856" xr:uid="{00000000-0005-0000-0000-00005C160000}"/>
    <cellStyle name="Énfasis4" xfId="1857" xr:uid="{00000000-0005-0000-0000-00005D160000}"/>
    <cellStyle name="Énfasis4 2" xfId="1858" xr:uid="{00000000-0005-0000-0000-00005E160000}"/>
    <cellStyle name="Énfasis5" xfId="1859" xr:uid="{00000000-0005-0000-0000-00005F160000}"/>
    <cellStyle name="Énfasis5 2" xfId="1860" xr:uid="{00000000-0005-0000-0000-000060160000}"/>
    <cellStyle name="Énfasis6" xfId="1861" xr:uid="{00000000-0005-0000-0000-000061160000}"/>
    <cellStyle name="Énfasis6 2" xfId="1862" xr:uid="{00000000-0005-0000-0000-000062160000}"/>
    <cellStyle name="Entrada" xfId="1863" xr:uid="{00000000-0005-0000-0000-000063160000}"/>
    <cellStyle name="Entrada 10" xfId="4969" xr:uid="{00000000-0005-0000-0000-000064160000}"/>
    <cellStyle name="Entrada 10 2" xfId="10440" xr:uid="{00000000-0005-0000-0000-000065160000}"/>
    <cellStyle name="Entrada 10 2 2" xfId="20705" xr:uid="{00000000-0005-0000-0000-000066160000}"/>
    <cellStyle name="Entrada 10 3" xfId="15460" xr:uid="{00000000-0005-0000-0000-000067160000}"/>
    <cellStyle name="Entrada 11" xfId="12757" xr:uid="{00000000-0005-0000-0000-000068160000}"/>
    <cellStyle name="Entrada 2" xfId="1864" xr:uid="{00000000-0005-0000-0000-000069160000}"/>
    <cellStyle name="Entrada 2 2" xfId="1865" xr:uid="{00000000-0005-0000-0000-00006A160000}"/>
    <cellStyle name="Entrada 2 2 2" xfId="1866" xr:uid="{00000000-0005-0000-0000-00006B160000}"/>
    <cellStyle name="Entrada 2 2 2 2" xfId="1867" xr:uid="{00000000-0005-0000-0000-00006C160000}"/>
    <cellStyle name="Entrada 2 2 2 2 2" xfId="1868" xr:uid="{00000000-0005-0000-0000-00006D160000}"/>
    <cellStyle name="Entrada 2 2 2 2 2 2" xfId="1869" xr:uid="{00000000-0005-0000-0000-00006E160000}"/>
    <cellStyle name="Entrada 2 2 2 2 2 2 2" xfId="4975" xr:uid="{00000000-0005-0000-0000-00006F160000}"/>
    <cellStyle name="Entrada 2 2 2 2 2 2 2 2" xfId="11510" xr:uid="{00000000-0005-0000-0000-000070160000}"/>
    <cellStyle name="Entrada 2 2 2 2 2 2 2 2 2" xfId="21775" xr:uid="{00000000-0005-0000-0000-000071160000}"/>
    <cellStyle name="Entrada 2 2 2 2 2 2 2 3" xfId="15466" xr:uid="{00000000-0005-0000-0000-000072160000}"/>
    <cellStyle name="Entrada 2 2 2 2 2 2 3" xfId="12763" xr:uid="{00000000-0005-0000-0000-000073160000}"/>
    <cellStyle name="Entrada 2 2 2 2 2 3" xfId="4974" xr:uid="{00000000-0005-0000-0000-000074160000}"/>
    <cellStyle name="Entrada 2 2 2 2 2 3 2" xfId="8830" xr:uid="{00000000-0005-0000-0000-000075160000}"/>
    <cellStyle name="Entrada 2 2 2 2 2 3 2 2" xfId="19124" xr:uid="{00000000-0005-0000-0000-000076160000}"/>
    <cellStyle name="Entrada 2 2 2 2 2 3 3" xfId="15465" xr:uid="{00000000-0005-0000-0000-000077160000}"/>
    <cellStyle name="Entrada 2 2 2 2 2 4" xfId="12762" xr:uid="{00000000-0005-0000-0000-000078160000}"/>
    <cellStyle name="Entrada 2 2 2 2 3" xfId="1870" xr:uid="{00000000-0005-0000-0000-000079160000}"/>
    <cellStyle name="Entrada 2 2 2 2 3 2" xfId="4976" xr:uid="{00000000-0005-0000-0000-00007A160000}"/>
    <cellStyle name="Entrada 2 2 2 2 3 2 2" xfId="10441" xr:uid="{00000000-0005-0000-0000-00007B160000}"/>
    <cellStyle name="Entrada 2 2 2 2 3 2 2 2" xfId="20706" xr:uid="{00000000-0005-0000-0000-00007C160000}"/>
    <cellStyle name="Entrada 2 2 2 2 3 2 3" xfId="15467" xr:uid="{00000000-0005-0000-0000-00007D160000}"/>
    <cellStyle name="Entrada 2 2 2 2 3 3" xfId="12764" xr:uid="{00000000-0005-0000-0000-00007E160000}"/>
    <cellStyle name="Entrada 2 2 2 2 4" xfId="1871" xr:uid="{00000000-0005-0000-0000-00007F160000}"/>
    <cellStyle name="Entrada 2 2 2 2 4 2" xfId="6676" xr:uid="{00000000-0005-0000-0000-000080160000}"/>
    <cellStyle name="Entrada 2 2 2 2 4 2 2" xfId="10963" xr:uid="{00000000-0005-0000-0000-000081160000}"/>
    <cellStyle name="Entrada 2 2 2 2 4 2 2 2" xfId="21228" xr:uid="{00000000-0005-0000-0000-000082160000}"/>
    <cellStyle name="Entrada 2 2 2 2 4 2 3" xfId="17165" xr:uid="{00000000-0005-0000-0000-000083160000}"/>
    <cellStyle name="Entrada 2 2 2 2 4 3" xfId="12765" xr:uid="{00000000-0005-0000-0000-000084160000}"/>
    <cellStyle name="Entrada 2 2 2 2 5" xfId="4973" xr:uid="{00000000-0005-0000-0000-000085160000}"/>
    <cellStyle name="Entrada 2 2 2 2 5 2" xfId="8829" xr:uid="{00000000-0005-0000-0000-000086160000}"/>
    <cellStyle name="Entrada 2 2 2 2 5 2 2" xfId="19123" xr:uid="{00000000-0005-0000-0000-000087160000}"/>
    <cellStyle name="Entrada 2 2 2 2 5 3" xfId="15464" xr:uid="{00000000-0005-0000-0000-000088160000}"/>
    <cellStyle name="Entrada 2 2 2 2 6" xfId="12761" xr:uid="{00000000-0005-0000-0000-000089160000}"/>
    <cellStyle name="Entrada 2 2 2 3" xfId="1872" xr:uid="{00000000-0005-0000-0000-00008A160000}"/>
    <cellStyle name="Entrada 2 2 2 3 2" xfId="1873" xr:uid="{00000000-0005-0000-0000-00008B160000}"/>
    <cellStyle name="Entrada 2 2 2 3 2 2" xfId="4978" xr:uid="{00000000-0005-0000-0000-00008C160000}"/>
    <cellStyle name="Entrada 2 2 2 3 2 2 2" xfId="7501" xr:uid="{00000000-0005-0000-0000-00008D160000}"/>
    <cellStyle name="Entrada 2 2 2 3 2 2 2 2" xfId="17986" xr:uid="{00000000-0005-0000-0000-00008E160000}"/>
    <cellStyle name="Entrada 2 2 2 3 2 2 3" xfId="15469" xr:uid="{00000000-0005-0000-0000-00008F160000}"/>
    <cellStyle name="Entrada 2 2 2 3 2 3" xfId="12767" xr:uid="{00000000-0005-0000-0000-000090160000}"/>
    <cellStyle name="Entrada 2 2 2 3 3" xfId="4977" xr:uid="{00000000-0005-0000-0000-000091160000}"/>
    <cellStyle name="Entrada 2 2 2 3 3 2" xfId="10438" xr:uid="{00000000-0005-0000-0000-000092160000}"/>
    <cellStyle name="Entrada 2 2 2 3 3 2 2" xfId="20703" xr:uid="{00000000-0005-0000-0000-000093160000}"/>
    <cellStyle name="Entrada 2 2 2 3 3 3" xfId="15468" xr:uid="{00000000-0005-0000-0000-000094160000}"/>
    <cellStyle name="Entrada 2 2 2 3 4" xfId="12766" xr:uid="{00000000-0005-0000-0000-000095160000}"/>
    <cellStyle name="Entrada 2 2 2 4" xfId="1874" xr:uid="{00000000-0005-0000-0000-000096160000}"/>
    <cellStyle name="Entrada 2 2 2 4 2" xfId="4979" xr:uid="{00000000-0005-0000-0000-000097160000}"/>
    <cellStyle name="Entrada 2 2 2 4 2 2" xfId="11964" xr:uid="{00000000-0005-0000-0000-000098160000}"/>
    <cellStyle name="Entrada 2 2 2 4 2 2 2" xfId="22227" xr:uid="{00000000-0005-0000-0000-000099160000}"/>
    <cellStyle name="Entrada 2 2 2 4 2 3" xfId="15470" xr:uid="{00000000-0005-0000-0000-00009A160000}"/>
    <cellStyle name="Entrada 2 2 2 4 3" xfId="12768" xr:uid="{00000000-0005-0000-0000-00009B160000}"/>
    <cellStyle name="Entrada 2 2 2 5" xfId="1875" xr:uid="{00000000-0005-0000-0000-00009C160000}"/>
    <cellStyle name="Entrada 2 2 2 5 2" xfId="6677" xr:uid="{00000000-0005-0000-0000-00009D160000}"/>
    <cellStyle name="Entrada 2 2 2 5 2 2" xfId="10962" xr:uid="{00000000-0005-0000-0000-00009E160000}"/>
    <cellStyle name="Entrada 2 2 2 5 2 2 2" xfId="21227" xr:uid="{00000000-0005-0000-0000-00009F160000}"/>
    <cellStyle name="Entrada 2 2 2 5 2 3" xfId="17166" xr:uid="{00000000-0005-0000-0000-0000A0160000}"/>
    <cellStyle name="Entrada 2 2 2 5 3" xfId="12769" xr:uid="{00000000-0005-0000-0000-0000A1160000}"/>
    <cellStyle name="Entrada 2 2 2 6" xfId="4972" xr:uid="{00000000-0005-0000-0000-0000A2160000}"/>
    <cellStyle name="Entrada 2 2 2 6 2" xfId="10439" xr:uid="{00000000-0005-0000-0000-0000A3160000}"/>
    <cellStyle name="Entrada 2 2 2 6 2 2" xfId="20704" xr:uid="{00000000-0005-0000-0000-0000A4160000}"/>
    <cellStyle name="Entrada 2 2 2 6 3" xfId="15463" xr:uid="{00000000-0005-0000-0000-0000A5160000}"/>
    <cellStyle name="Entrada 2 2 2 7" xfId="12760" xr:uid="{00000000-0005-0000-0000-0000A6160000}"/>
    <cellStyle name="Entrada 2 2 3" xfId="1876" xr:uid="{00000000-0005-0000-0000-0000A7160000}"/>
    <cellStyle name="Entrada 2 2 3 2" xfId="1877" xr:uid="{00000000-0005-0000-0000-0000A8160000}"/>
    <cellStyle name="Entrada 2 2 3 2 2" xfId="1878" xr:uid="{00000000-0005-0000-0000-0000A9160000}"/>
    <cellStyle name="Entrada 2 2 3 2 2 2" xfId="4982" xr:uid="{00000000-0005-0000-0000-0000AA160000}"/>
    <cellStyle name="Entrada 2 2 3 2 2 2 2" xfId="11963" xr:uid="{00000000-0005-0000-0000-0000AB160000}"/>
    <cellStyle name="Entrada 2 2 3 2 2 2 2 2" xfId="22226" xr:uid="{00000000-0005-0000-0000-0000AC160000}"/>
    <cellStyle name="Entrada 2 2 3 2 2 2 3" xfId="15473" xr:uid="{00000000-0005-0000-0000-0000AD160000}"/>
    <cellStyle name="Entrada 2 2 3 2 2 3" xfId="12772" xr:uid="{00000000-0005-0000-0000-0000AE160000}"/>
    <cellStyle name="Entrada 2 2 3 2 3" xfId="4981" xr:uid="{00000000-0005-0000-0000-0000AF160000}"/>
    <cellStyle name="Entrada 2 2 3 2 3 2" xfId="7482" xr:uid="{00000000-0005-0000-0000-0000B0160000}"/>
    <cellStyle name="Entrada 2 2 3 2 3 2 2" xfId="17967" xr:uid="{00000000-0005-0000-0000-0000B1160000}"/>
    <cellStyle name="Entrada 2 2 3 2 3 3" xfId="15472" xr:uid="{00000000-0005-0000-0000-0000B2160000}"/>
    <cellStyle name="Entrada 2 2 3 2 4" xfId="12771" xr:uid="{00000000-0005-0000-0000-0000B3160000}"/>
    <cellStyle name="Entrada 2 2 3 3" xfId="1879" xr:uid="{00000000-0005-0000-0000-0000B4160000}"/>
    <cellStyle name="Entrada 2 2 3 3 2" xfId="4983" xr:uid="{00000000-0005-0000-0000-0000B5160000}"/>
    <cellStyle name="Entrada 2 2 3 3 2 2" xfId="9113" xr:uid="{00000000-0005-0000-0000-0000B6160000}"/>
    <cellStyle name="Entrada 2 2 3 3 2 2 2" xfId="19407" xr:uid="{00000000-0005-0000-0000-0000B7160000}"/>
    <cellStyle name="Entrada 2 2 3 3 2 3" xfId="15474" xr:uid="{00000000-0005-0000-0000-0000B8160000}"/>
    <cellStyle name="Entrada 2 2 3 3 3" xfId="12773" xr:uid="{00000000-0005-0000-0000-0000B9160000}"/>
    <cellStyle name="Entrada 2 2 3 4" xfId="1880" xr:uid="{00000000-0005-0000-0000-0000BA160000}"/>
    <cellStyle name="Entrada 2 2 3 4 2" xfId="6678" xr:uid="{00000000-0005-0000-0000-0000BB160000}"/>
    <cellStyle name="Entrada 2 2 3 4 2 2" xfId="9713" xr:uid="{00000000-0005-0000-0000-0000BC160000}"/>
    <cellStyle name="Entrada 2 2 3 4 2 2 2" xfId="19979" xr:uid="{00000000-0005-0000-0000-0000BD160000}"/>
    <cellStyle name="Entrada 2 2 3 4 2 3" xfId="17167" xr:uid="{00000000-0005-0000-0000-0000BE160000}"/>
    <cellStyle name="Entrada 2 2 3 4 3" xfId="12774" xr:uid="{00000000-0005-0000-0000-0000BF160000}"/>
    <cellStyle name="Entrada 2 2 3 5" xfId="4980" xr:uid="{00000000-0005-0000-0000-0000C0160000}"/>
    <cellStyle name="Entrada 2 2 3 5 2" xfId="9112" xr:uid="{00000000-0005-0000-0000-0000C1160000}"/>
    <cellStyle name="Entrada 2 2 3 5 2 2" xfId="19406" xr:uid="{00000000-0005-0000-0000-0000C2160000}"/>
    <cellStyle name="Entrada 2 2 3 5 3" xfId="15471" xr:uid="{00000000-0005-0000-0000-0000C3160000}"/>
    <cellStyle name="Entrada 2 2 3 6" xfId="12770" xr:uid="{00000000-0005-0000-0000-0000C4160000}"/>
    <cellStyle name="Entrada 2 2 4" xfId="1881" xr:uid="{00000000-0005-0000-0000-0000C5160000}"/>
    <cellStyle name="Entrada 2 2 4 2" xfId="1882" xr:uid="{00000000-0005-0000-0000-0000C6160000}"/>
    <cellStyle name="Entrada 2 2 4 2 2" xfId="4985" xr:uid="{00000000-0005-0000-0000-0000C7160000}"/>
    <cellStyle name="Entrada 2 2 4 2 2 2" xfId="7484" xr:uid="{00000000-0005-0000-0000-0000C8160000}"/>
    <cellStyle name="Entrada 2 2 4 2 2 2 2" xfId="17969" xr:uid="{00000000-0005-0000-0000-0000C9160000}"/>
    <cellStyle name="Entrada 2 2 4 2 2 3" xfId="15476" xr:uid="{00000000-0005-0000-0000-0000CA160000}"/>
    <cellStyle name="Entrada 2 2 4 2 3" xfId="12776" xr:uid="{00000000-0005-0000-0000-0000CB160000}"/>
    <cellStyle name="Entrada 2 2 4 3" xfId="4984" xr:uid="{00000000-0005-0000-0000-0000CC160000}"/>
    <cellStyle name="Entrada 2 2 4 3 2" xfId="9114" xr:uid="{00000000-0005-0000-0000-0000CD160000}"/>
    <cellStyle name="Entrada 2 2 4 3 2 2" xfId="19408" xr:uid="{00000000-0005-0000-0000-0000CE160000}"/>
    <cellStyle name="Entrada 2 2 4 3 3" xfId="15475" xr:uid="{00000000-0005-0000-0000-0000CF160000}"/>
    <cellStyle name="Entrada 2 2 4 4" xfId="12775" xr:uid="{00000000-0005-0000-0000-0000D0160000}"/>
    <cellStyle name="Entrada 2 2 5" xfId="1883" xr:uid="{00000000-0005-0000-0000-0000D1160000}"/>
    <cellStyle name="Entrada 2 2 5 2" xfId="4986" xr:uid="{00000000-0005-0000-0000-0000D2160000}"/>
    <cellStyle name="Entrada 2 2 5 2 2" xfId="11962" xr:uid="{00000000-0005-0000-0000-0000D3160000}"/>
    <cellStyle name="Entrada 2 2 5 2 2 2" xfId="22225" xr:uid="{00000000-0005-0000-0000-0000D4160000}"/>
    <cellStyle name="Entrada 2 2 5 2 3" xfId="15477" xr:uid="{00000000-0005-0000-0000-0000D5160000}"/>
    <cellStyle name="Entrada 2 2 5 3" xfId="12777" xr:uid="{00000000-0005-0000-0000-0000D6160000}"/>
    <cellStyle name="Entrada 2 2 6" xfId="1884" xr:uid="{00000000-0005-0000-0000-0000D7160000}"/>
    <cellStyle name="Entrada 2 2 6 2" xfId="6679" xr:uid="{00000000-0005-0000-0000-0000D8160000}"/>
    <cellStyle name="Entrada 2 2 6 2 2" xfId="10964" xr:uid="{00000000-0005-0000-0000-0000D9160000}"/>
    <cellStyle name="Entrada 2 2 6 2 2 2" xfId="21229" xr:uid="{00000000-0005-0000-0000-0000DA160000}"/>
    <cellStyle name="Entrada 2 2 6 2 3" xfId="17168" xr:uid="{00000000-0005-0000-0000-0000DB160000}"/>
    <cellStyle name="Entrada 2 2 6 3" xfId="12778" xr:uid="{00000000-0005-0000-0000-0000DC160000}"/>
    <cellStyle name="Entrada 2 2 7" xfId="4971" xr:uid="{00000000-0005-0000-0000-0000DD160000}"/>
    <cellStyle name="Entrada 2 2 7 2" xfId="11965" xr:uid="{00000000-0005-0000-0000-0000DE160000}"/>
    <cellStyle name="Entrada 2 2 7 2 2" xfId="22228" xr:uid="{00000000-0005-0000-0000-0000DF160000}"/>
    <cellStyle name="Entrada 2 2 7 3" xfId="15462" xr:uid="{00000000-0005-0000-0000-0000E0160000}"/>
    <cellStyle name="Entrada 2 2 8" xfId="12759" xr:uid="{00000000-0005-0000-0000-0000E1160000}"/>
    <cellStyle name="Entrada 2 3" xfId="1885" xr:uid="{00000000-0005-0000-0000-0000E2160000}"/>
    <cellStyle name="Entrada 2 3 2" xfId="1886" xr:uid="{00000000-0005-0000-0000-0000E3160000}"/>
    <cellStyle name="Entrada 2 3 2 2" xfId="1887" xr:uid="{00000000-0005-0000-0000-0000E4160000}"/>
    <cellStyle name="Entrada 2 3 2 2 2" xfId="4989" xr:uid="{00000000-0005-0000-0000-0000E5160000}"/>
    <cellStyle name="Entrada 2 3 2 2 2 2" xfId="11961" xr:uid="{00000000-0005-0000-0000-0000E6160000}"/>
    <cellStyle name="Entrada 2 3 2 2 2 2 2" xfId="22224" xr:uid="{00000000-0005-0000-0000-0000E7160000}"/>
    <cellStyle name="Entrada 2 3 2 2 2 3" xfId="15480" xr:uid="{00000000-0005-0000-0000-0000E8160000}"/>
    <cellStyle name="Entrada 2 3 2 2 3" xfId="12781" xr:uid="{00000000-0005-0000-0000-0000E9160000}"/>
    <cellStyle name="Entrada 2 3 2 3" xfId="4988" xr:uid="{00000000-0005-0000-0000-0000EA160000}"/>
    <cellStyle name="Entrada 2 3 2 3 2" xfId="7483" xr:uid="{00000000-0005-0000-0000-0000EB160000}"/>
    <cellStyle name="Entrada 2 3 2 3 2 2" xfId="17968" xr:uid="{00000000-0005-0000-0000-0000EC160000}"/>
    <cellStyle name="Entrada 2 3 2 3 3" xfId="15479" xr:uid="{00000000-0005-0000-0000-0000ED160000}"/>
    <cellStyle name="Entrada 2 3 2 4" xfId="12780" xr:uid="{00000000-0005-0000-0000-0000EE160000}"/>
    <cellStyle name="Entrada 2 3 3" xfId="1888" xr:uid="{00000000-0005-0000-0000-0000EF160000}"/>
    <cellStyle name="Entrada 2 3 3 2" xfId="4990" xr:uid="{00000000-0005-0000-0000-0000F0160000}"/>
    <cellStyle name="Entrada 2 3 3 2 2" xfId="9116" xr:uid="{00000000-0005-0000-0000-0000F1160000}"/>
    <cellStyle name="Entrada 2 3 3 2 2 2" xfId="19410" xr:uid="{00000000-0005-0000-0000-0000F2160000}"/>
    <cellStyle name="Entrada 2 3 3 2 3" xfId="15481" xr:uid="{00000000-0005-0000-0000-0000F3160000}"/>
    <cellStyle name="Entrada 2 3 3 3" xfId="12782" xr:uid="{00000000-0005-0000-0000-0000F4160000}"/>
    <cellStyle name="Entrada 2 3 4" xfId="1889" xr:uid="{00000000-0005-0000-0000-0000F5160000}"/>
    <cellStyle name="Entrada 2 3 4 2" xfId="6680" xr:uid="{00000000-0005-0000-0000-0000F6160000}"/>
    <cellStyle name="Entrada 2 3 4 2 2" xfId="9714" xr:uid="{00000000-0005-0000-0000-0000F7160000}"/>
    <cellStyle name="Entrada 2 3 4 2 2 2" xfId="19980" xr:uid="{00000000-0005-0000-0000-0000F8160000}"/>
    <cellStyle name="Entrada 2 3 4 2 3" xfId="17169" xr:uid="{00000000-0005-0000-0000-0000F9160000}"/>
    <cellStyle name="Entrada 2 3 4 3" xfId="12783" xr:uid="{00000000-0005-0000-0000-0000FA160000}"/>
    <cellStyle name="Entrada 2 3 5" xfId="4987" xr:uid="{00000000-0005-0000-0000-0000FB160000}"/>
    <cellStyle name="Entrada 2 3 5 2" xfId="9115" xr:uid="{00000000-0005-0000-0000-0000FC160000}"/>
    <cellStyle name="Entrada 2 3 5 2 2" xfId="19409" xr:uid="{00000000-0005-0000-0000-0000FD160000}"/>
    <cellStyle name="Entrada 2 3 5 3" xfId="15478" xr:uid="{00000000-0005-0000-0000-0000FE160000}"/>
    <cellStyle name="Entrada 2 3 6" xfId="12779" xr:uid="{00000000-0005-0000-0000-0000FF160000}"/>
    <cellStyle name="Entrada 2 4" xfId="1890" xr:uid="{00000000-0005-0000-0000-000000170000}"/>
    <cellStyle name="Entrada 2 4 2" xfId="1891" xr:uid="{00000000-0005-0000-0000-000001170000}"/>
    <cellStyle name="Entrada 2 4 2 2" xfId="4992" xr:uid="{00000000-0005-0000-0000-000002170000}"/>
    <cellStyle name="Entrada 2 4 2 2 2" xfId="9118" xr:uid="{00000000-0005-0000-0000-000003170000}"/>
    <cellStyle name="Entrada 2 4 2 2 2 2" xfId="19412" xr:uid="{00000000-0005-0000-0000-000004170000}"/>
    <cellStyle name="Entrada 2 4 2 2 3" xfId="15483" xr:uid="{00000000-0005-0000-0000-000005170000}"/>
    <cellStyle name="Entrada 2 4 2 3" xfId="12785" xr:uid="{00000000-0005-0000-0000-000006170000}"/>
    <cellStyle name="Entrada 2 4 3" xfId="4991" xr:uid="{00000000-0005-0000-0000-000007170000}"/>
    <cellStyle name="Entrada 2 4 3 2" xfId="9117" xr:uid="{00000000-0005-0000-0000-000008170000}"/>
    <cellStyle name="Entrada 2 4 3 2 2" xfId="19411" xr:uid="{00000000-0005-0000-0000-000009170000}"/>
    <cellStyle name="Entrada 2 4 3 3" xfId="15482" xr:uid="{00000000-0005-0000-0000-00000A170000}"/>
    <cellStyle name="Entrada 2 4 4" xfId="12784" xr:uid="{00000000-0005-0000-0000-00000B170000}"/>
    <cellStyle name="Entrada 2 5" xfId="1892" xr:uid="{00000000-0005-0000-0000-00000C170000}"/>
    <cellStyle name="Entrada 2 5 2" xfId="4993" xr:uid="{00000000-0005-0000-0000-00000D170000}"/>
    <cellStyle name="Entrada 2 5 2 2" xfId="7488" xr:uid="{00000000-0005-0000-0000-00000E170000}"/>
    <cellStyle name="Entrada 2 5 2 2 2" xfId="17973" xr:uid="{00000000-0005-0000-0000-00000F170000}"/>
    <cellStyle name="Entrada 2 5 2 3" xfId="15484" xr:uid="{00000000-0005-0000-0000-000010170000}"/>
    <cellStyle name="Entrada 2 5 3" xfId="12786" xr:uid="{00000000-0005-0000-0000-000011170000}"/>
    <cellStyle name="Entrada 2 6" xfId="1893" xr:uid="{00000000-0005-0000-0000-000012170000}"/>
    <cellStyle name="Entrada 2 6 2" xfId="6681" xr:uid="{00000000-0005-0000-0000-000013170000}"/>
    <cellStyle name="Entrada 2 6 2 2" xfId="11734" xr:uid="{00000000-0005-0000-0000-000014170000}"/>
    <cellStyle name="Entrada 2 6 2 2 2" xfId="21998" xr:uid="{00000000-0005-0000-0000-000015170000}"/>
    <cellStyle name="Entrada 2 6 2 3" xfId="17170" xr:uid="{00000000-0005-0000-0000-000016170000}"/>
    <cellStyle name="Entrada 2 6 3" xfId="12787" xr:uid="{00000000-0005-0000-0000-000017170000}"/>
    <cellStyle name="Entrada 2 7" xfId="4970" xr:uid="{00000000-0005-0000-0000-000018170000}"/>
    <cellStyle name="Entrada 2 7 2" xfId="7477" xr:uid="{00000000-0005-0000-0000-000019170000}"/>
    <cellStyle name="Entrada 2 7 2 2" xfId="17962" xr:uid="{00000000-0005-0000-0000-00001A170000}"/>
    <cellStyle name="Entrada 2 7 3" xfId="15461" xr:uid="{00000000-0005-0000-0000-00001B170000}"/>
    <cellStyle name="Entrada 2 8" xfId="12758" xr:uid="{00000000-0005-0000-0000-00001C170000}"/>
    <cellStyle name="Entrada 3" xfId="1894" xr:uid="{00000000-0005-0000-0000-00001D170000}"/>
    <cellStyle name="Entrada 3 2" xfId="1895" xr:uid="{00000000-0005-0000-0000-00001E170000}"/>
    <cellStyle name="Entrada 3 2 2" xfId="1896" xr:uid="{00000000-0005-0000-0000-00001F170000}"/>
    <cellStyle name="Entrada 3 2 2 2" xfId="1897" xr:uid="{00000000-0005-0000-0000-000020170000}"/>
    <cellStyle name="Entrada 3 2 2 2 2" xfId="4997" xr:uid="{00000000-0005-0000-0000-000021170000}"/>
    <cellStyle name="Entrada 3 2 2 2 2 2" xfId="11959" xr:uid="{00000000-0005-0000-0000-000022170000}"/>
    <cellStyle name="Entrada 3 2 2 2 2 2 2" xfId="22222" xr:uid="{00000000-0005-0000-0000-000023170000}"/>
    <cellStyle name="Entrada 3 2 2 2 2 3" xfId="15488" xr:uid="{00000000-0005-0000-0000-000024170000}"/>
    <cellStyle name="Entrada 3 2 2 2 3" xfId="12791" xr:uid="{00000000-0005-0000-0000-000025170000}"/>
    <cellStyle name="Entrada 3 2 2 3" xfId="4996" xr:uid="{00000000-0005-0000-0000-000026170000}"/>
    <cellStyle name="Entrada 3 2 2 3 2" xfId="7485" xr:uid="{00000000-0005-0000-0000-000027170000}"/>
    <cellStyle name="Entrada 3 2 2 3 2 2" xfId="17970" xr:uid="{00000000-0005-0000-0000-000028170000}"/>
    <cellStyle name="Entrada 3 2 2 3 3" xfId="15487" xr:uid="{00000000-0005-0000-0000-000029170000}"/>
    <cellStyle name="Entrada 3 2 2 4" xfId="12790" xr:uid="{00000000-0005-0000-0000-00002A170000}"/>
    <cellStyle name="Entrada 3 2 3" xfId="1898" xr:uid="{00000000-0005-0000-0000-00002B170000}"/>
    <cellStyle name="Entrada 3 2 3 2" xfId="4998" xr:uid="{00000000-0005-0000-0000-00002C170000}"/>
    <cellStyle name="Entrada 3 2 3 2 2" xfId="10596" xr:uid="{00000000-0005-0000-0000-00002D170000}"/>
    <cellStyle name="Entrada 3 2 3 2 2 2" xfId="20861" xr:uid="{00000000-0005-0000-0000-00002E170000}"/>
    <cellStyle name="Entrada 3 2 3 2 3" xfId="15489" xr:uid="{00000000-0005-0000-0000-00002F170000}"/>
    <cellStyle name="Entrada 3 2 3 3" xfId="12792" xr:uid="{00000000-0005-0000-0000-000030170000}"/>
    <cellStyle name="Entrada 3 2 4" xfId="1899" xr:uid="{00000000-0005-0000-0000-000031170000}"/>
    <cellStyle name="Entrada 3 2 4 2" xfId="6682" xr:uid="{00000000-0005-0000-0000-000032170000}"/>
    <cellStyle name="Entrada 3 2 4 2 2" xfId="10961" xr:uid="{00000000-0005-0000-0000-000033170000}"/>
    <cellStyle name="Entrada 3 2 4 2 2 2" xfId="21226" xr:uid="{00000000-0005-0000-0000-000034170000}"/>
    <cellStyle name="Entrada 3 2 4 2 3" xfId="17171" xr:uid="{00000000-0005-0000-0000-000035170000}"/>
    <cellStyle name="Entrada 3 2 4 3" xfId="12793" xr:uid="{00000000-0005-0000-0000-000036170000}"/>
    <cellStyle name="Entrada 3 2 5" xfId="4995" xr:uid="{00000000-0005-0000-0000-000037170000}"/>
    <cellStyle name="Entrada 3 2 5 2" xfId="10597" xr:uid="{00000000-0005-0000-0000-000038170000}"/>
    <cellStyle name="Entrada 3 2 5 2 2" xfId="20862" xr:uid="{00000000-0005-0000-0000-000039170000}"/>
    <cellStyle name="Entrada 3 2 5 3" xfId="15486" xr:uid="{00000000-0005-0000-0000-00003A170000}"/>
    <cellStyle name="Entrada 3 2 6" xfId="12789" xr:uid="{00000000-0005-0000-0000-00003B170000}"/>
    <cellStyle name="Entrada 3 3" xfId="1900" xr:uid="{00000000-0005-0000-0000-00003C170000}"/>
    <cellStyle name="Entrada 3 3 2" xfId="1901" xr:uid="{00000000-0005-0000-0000-00003D170000}"/>
    <cellStyle name="Entrada 3 3 2 2" xfId="5000" xr:uid="{00000000-0005-0000-0000-00003E170000}"/>
    <cellStyle name="Entrada 3 3 2 2 2" xfId="7487" xr:uid="{00000000-0005-0000-0000-00003F170000}"/>
    <cellStyle name="Entrada 3 3 2 2 2 2" xfId="17972" xr:uid="{00000000-0005-0000-0000-000040170000}"/>
    <cellStyle name="Entrada 3 3 2 2 3" xfId="15491" xr:uid="{00000000-0005-0000-0000-000041170000}"/>
    <cellStyle name="Entrada 3 3 2 3" xfId="12795" xr:uid="{00000000-0005-0000-0000-000042170000}"/>
    <cellStyle name="Entrada 3 3 3" xfId="4999" xr:uid="{00000000-0005-0000-0000-000043170000}"/>
    <cellStyle name="Entrada 3 3 3 2" xfId="9119" xr:uid="{00000000-0005-0000-0000-000044170000}"/>
    <cellStyle name="Entrada 3 3 3 2 2" xfId="19413" xr:uid="{00000000-0005-0000-0000-000045170000}"/>
    <cellStyle name="Entrada 3 3 3 3" xfId="15490" xr:uid="{00000000-0005-0000-0000-000046170000}"/>
    <cellStyle name="Entrada 3 3 4" xfId="12794" xr:uid="{00000000-0005-0000-0000-000047170000}"/>
    <cellStyle name="Entrada 3 4" xfId="1902" xr:uid="{00000000-0005-0000-0000-000048170000}"/>
    <cellStyle name="Entrada 3 4 2" xfId="5001" xr:uid="{00000000-0005-0000-0000-000049170000}"/>
    <cellStyle name="Entrada 3 4 2 2" xfId="11958" xr:uid="{00000000-0005-0000-0000-00004A170000}"/>
    <cellStyle name="Entrada 3 4 2 2 2" xfId="22221" xr:uid="{00000000-0005-0000-0000-00004B170000}"/>
    <cellStyle name="Entrada 3 4 2 3" xfId="15492" xr:uid="{00000000-0005-0000-0000-00004C170000}"/>
    <cellStyle name="Entrada 3 4 3" xfId="12796" xr:uid="{00000000-0005-0000-0000-00004D170000}"/>
    <cellStyle name="Entrada 3 5" xfId="1903" xr:uid="{00000000-0005-0000-0000-00004E170000}"/>
    <cellStyle name="Entrada 3 5 2" xfId="6683" xr:uid="{00000000-0005-0000-0000-00004F170000}"/>
    <cellStyle name="Entrada 3 5 2 2" xfId="9715" xr:uid="{00000000-0005-0000-0000-000050170000}"/>
    <cellStyle name="Entrada 3 5 2 2 2" xfId="19981" xr:uid="{00000000-0005-0000-0000-000051170000}"/>
    <cellStyle name="Entrada 3 5 2 3" xfId="17172" xr:uid="{00000000-0005-0000-0000-000052170000}"/>
    <cellStyle name="Entrada 3 5 3" xfId="12797" xr:uid="{00000000-0005-0000-0000-000053170000}"/>
    <cellStyle name="Entrada 3 6" xfId="4994" xr:uid="{00000000-0005-0000-0000-000054170000}"/>
    <cellStyle name="Entrada 3 6 2" xfId="11960" xr:uid="{00000000-0005-0000-0000-000055170000}"/>
    <cellStyle name="Entrada 3 6 2 2" xfId="22223" xr:uid="{00000000-0005-0000-0000-000056170000}"/>
    <cellStyle name="Entrada 3 6 3" xfId="15485" xr:uid="{00000000-0005-0000-0000-000057170000}"/>
    <cellStyle name="Entrada 3 7" xfId="12788" xr:uid="{00000000-0005-0000-0000-000058170000}"/>
    <cellStyle name="Entrada 4" xfId="1904" xr:uid="{00000000-0005-0000-0000-000059170000}"/>
    <cellStyle name="Entrada 4 2" xfId="1905" xr:uid="{00000000-0005-0000-0000-00005A170000}"/>
    <cellStyle name="Entrada 4 2 2" xfId="1906" xr:uid="{00000000-0005-0000-0000-00005B170000}"/>
    <cellStyle name="Entrada 4 2 2 2" xfId="5004" xr:uid="{00000000-0005-0000-0000-00005C170000}"/>
    <cellStyle name="Entrada 4 2 2 2 2" xfId="11957" xr:uid="{00000000-0005-0000-0000-00005D170000}"/>
    <cellStyle name="Entrada 4 2 2 2 2 2" xfId="22220" xr:uid="{00000000-0005-0000-0000-00005E170000}"/>
    <cellStyle name="Entrada 4 2 2 2 3" xfId="15495" xr:uid="{00000000-0005-0000-0000-00005F170000}"/>
    <cellStyle name="Entrada 4 2 2 3" xfId="12800" xr:uid="{00000000-0005-0000-0000-000060170000}"/>
    <cellStyle name="Entrada 4 2 3" xfId="5003" xr:uid="{00000000-0005-0000-0000-000061170000}"/>
    <cellStyle name="Entrada 4 2 3 2" xfId="7486" xr:uid="{00000000-0005-0000-0000-000062170000}"/>
    <cellStyle name="Entrada 4 2 3 2 2" xfId="17971" xr:uid="{00000000-0005-0000-0000-000063170000}"/>
    <cellStyle name="Entrada 4 2 3 3" xfId="15494" xr:uid="{00000000-0005-0000-0000-000064170000}"/>
    <cellStyle name="Entrada 4 2 4" xfId="12799" xr:uid="{00000000-0005-0000-0000-000065170000}"/>
    <cellStyle name="Entrada 4 3" xfId="1907" xr:uid="{00000000-0005-0000-0000-000066170000}"/>
    <cellStyle name="Entrada 4 3 2" xfId="5005" xr:uid="{00000000-0005-0000-0000-000067170000}"/>
    <cellStyle name="Entrada 4 3 2 2" xfId="9120" xr:uid="{00000000-0005-0000-0000-000068170000}"/>
    <cellStyle name="Entrada 4 3 2 2 2" xfId="19414" xr:uid="{00000000-0005-0000-0000-000069170000}"/>
    <cellStyle name="Entrada 4 3 2 3" xfId="15496" xr:uid="{00000000-0005-0000-0000-00006A170000}"/>
    <cellStyle name="Entrada 4 3 3" xfId="12801" xr:uid="{00000000-0005-0000-0000-00006B170000}"/>
    <cellStyle name="Entrada 4 4" xfId="1908" xr:uid="{00000000-0005-0000-0000-00006C170000}"/>
    <cellStyle name="Entrada 4 4 2" xfId="6684" xr:uid="{00000000-0005-0000-0000-00006D170000}"/>
    <cellStyle name="Entrada 4 4 2 2" xfId="9716" xr:uid="{00000000-0005-0000-0000-00006E170000}"/>
    <cellStyle name="Entrada 4 4 2 2 2" xfId="19982" xr:uid="{00000000-0005-0000-0000-00006F170000}"/>
    <cellStyle name="Entrada 4 4 2 3" xfId="17173" xr:uid="{00000000-0005-0000-0000-000070170000}"/>
    <cellStyle name="Entrada 4 4 3" xfId="12802" xr:uid="{00000000-0005-0000-0000-000071170000}"/>
    <cellStyle name="Entrada 4 5" xfId="5002" xr:uid="{00000000-0005-0000-0000-000072170000}"/>
    <cellStyle name="Entrada 4 5 2" xfId="10598" xr:uid="{00000000-0005-0000-0000-000073170000}"/>
    <cellStyle name="Entrada 4 5 2 2" xfId="20863" xr:uid="{00000000-0005-0000-0000-000074170000}"/>
    <cellStyle name="Entrada 4 5 3" xfId="15493" xr:uid="{00000000-0005-0000-0000-000075170000}"/>
    <cellStyle name="Entrada 4 6" xfId="12798" xr:uid="{00000000-0005-0000-0000-000076170000}"/>
    <cellStyle name="Entrada 5" xfId="1909" xr:uid="{00000000-0005-0000-0000-000077170000}"/>
    <cellStyle name="Entrada 5 2" xfId="1910" xr:uid="{00000000-0005-0000-0000-000078170000}"/>
    <cellStyle name="Entrada 5 2 2" xfId="1911" xr:uid="{00000000-0005-0000-0000-000079170000}"/>
    <cellStyle name="Entrada 5 2 2 2" xfId="5008" xr:uid="{00000000-0005-0000-0000-00007A170000}"/>
    <cellStyle name="Entrada 5 2 2 2 2" xfId="9121" xr:uid="{00000000-0005-0000-0000-00007B170000}"/>
    <cellStyle name="Entrada 5 2 2 2 2 2" xfId="19415" xr:uid="{00000000-0005-0000-0000-00007C170000}"/>
    <cellStyle name="Entrada 5 2 2 2 3" xfId="15499" xr:uid="{00000000-0005-0000-0000-00007D170000}"/>
    <cellStyle name="Entrada 5 2 2 3" xfId="12805" xr:uid="{00000000-0005-0000-0000-00007E170000}"/>
    <cellStyle name="Entrada 5 2 3" xfId="5007" xr:uid="{00000000-0005-0000-0000-00007F170000}"/>
    <cellStyle name="Entrada 5 2 3 2" xfId="10595" xr:uid="{00000000-0005-0000-0000-000080170000}"/>
    <cellStyle name="Entrada 5 2 3 2 2" xfId="20860" xr:uid="{00000000-0005-0000-0000-000081170000}"/>
    <cellStyle name="Entrada 5 2 3 3" xfId="15498" xr:uid="{00000000-0005-0000-0000-000082170000}"/>
    <cellStyle name="Entrada 5 2 4" xfId="12804" xr:uid="{00000000-0005-0000-0000-000083170000}"/>
    <cellStyle name="Entrada 5 3" xfId="1912" xr:uid="{00000000-0005-0000-0000-000084170000}"/>
    <cellStyle name="Entrada 5 3 2" xfId="5009" xr:uid="{00000000-0005-0000-0000-000085170000}"/>
    <cellStyle name="Entrada 5 3 2 2" xfId="7496" xr:uid="{00000000-0005-0000-0000-000086170000}"/>
    <cellStyle name="Entrada 5 3 2 2 2" xfId="17981" xr:uid="{00000000-0005-0000-0000-000087170000}"/>
    <cellStyle name="Entrada 5 3 2 3" xfId="15500" xr:uid="{00000000-0005-0000-0000-000088170000}"/>
    <cellStyle name="Entrada 5 3 3" xfId="12806" xr:uid="{00000000-0005-0000-0000-000089170000}"/>
    <cellStyle name="Entrada 5 4" xfId="1913" xr:uid="{00000000-0005-0000-0000-00008A170000}"/>
    <cellStyle name="Entrada 5 4 2" xfId="6685" xr:uid="{00000000-0005-0000-0000-00008B170000}"/>
    <cellStyle name="Entrada 5 4 2 2" xfId="10966" xr:uid="{00000000-0005-0000-0000-00008C170000}"/>
    <cellStyle name="Entrada 5 4 2 2 2" xfId="21231" xr:uid="{00000000-0005-0000-0000-00008D170000}"/>
    <cellStyle name="Entrada 5 4 2 3" xfId="17174" xr:uid="{00000000-0005-0000-0000-00008E170000}"/>
    <cellStyle name="Entrada 5 4 3" xfId="12807" xr:uid="{00000000-0005-0000-0000-00008F170000}"/>
    <cellStyle name="Entrada 5 5" xfId="5006" xr:uid="{00000000-0005-0000-0000-000090170000}"/>
    <cellStyle name="Entrada 5 5 2" xfId="11643" xr:uid="{00000000-0005-0000-0000-000091170000}"/>
    <cellStyle name="Entrada 5 5 2 2" xfId="21908" xr:uid="{00000000-0005-0000-0000-000092170000}"/>
    <cellStyle name="Entrada 5 5 3" xfId="15497" xr:uid="{00000000-0005-0000-0000-000093170000}"/>
    <cellStyle name="Entrada 5 6" xfId="12803" xr:uid="{00000000-0005-0000-0000-000094170000}"/>
    <cellStyle name="Entrada 6" xfId="1914" xr:uid="{00000000-0005-0000-0000-000095170000}"/>
    <cellStyle name="Entrada 6 2" xfId="1915" xr:uid="{00000000-0005-0000-0000-000096170000}"/>
    <cellStyle name="Entrada 6 2 2" xfId="5011" xr:uid="{00000000-0005-0000-0000-000097170000}"/>
    <cellStyle name="Entrada 6 2 2 2" xfId="9122" xr:uid="{00000000-0005-0000-0000-000098170000}"/>
    <cellStyle name="Entrada 6 2 2 2 2" xfId="19416" xr:uid="{00000000-0005-0000-0000-000099170000}"/>
    <cellStyle name="Entrada 6 2 2 3" xfId="15502" xr:uid="{00000000-0005-0000-0000-00009A170000}"/>
    <cellStyle name="Entrada 6 2 3" xfId="12809" xr:uid="{00000000-0005-0000-0000-00009B170000}"/>
    <cellStyle name="Entrada 6 3" xfId="5010" xr:uid="{00000000-0005-0000-0000-00009C170000}"/>
    <cellStyle name="Entrada 6 3 2" xfId="11956" xr:uid="{00000000-0005-0000-0000-00009D170000}"/>
    <cellStyle name="Entrada 6 3 2 2" xfId="22219" xr:uid="{00000000-0005-0000-0000-00009E170000}"/>
    <cellStyle name="Entrada 6 3 3" xfId="15501" xr:uid="{00000000-0005-0000-0000-00009F170000}"/>
    <cellStyle name="Entrada 6 4" xfId="12808" xr:uid="{00000000-0005-0000-0000-0000A0170000}"/>
    <cellStyle name="Entrada 7" xfId="1916" xr:uid="{00000000-0005-0000-0000-0000A1170000}"/>
    <cellStyle name="Entrada 7 2" xfId="1917" xr:uid="{00000000-0005-0000-0000-0000A2170000}"/>
    <cellStyle name="Entrada 7 2 2" xfId="5013" xr:uid="{00000000-0005-0000-0000-0000A3170000}"/>
    <cellStyle name="Entrada 7 2 2 2" xfId="11955" xr:uid="{00000000-0005-0000-0000-0000A4170000}"/>
    <cellStyle name="Entrada 7 2 2 2 2" xfId="22218" xr:uid="{00000000-0005-0000-0000-0000A5170000}"/>
    <cellStyle name="Entrada 7 2 2 3" xfId="15504" xr:uid="{00000000-0005-0000-0000-0000A6170000}"/>
    <cellStyle name="Entrada 7 2 3" xfId="12811" xr:uid="{00000000-0005-0000-0000-0000A7170000}"/>
    <cellStyle name="Entrada 7 3" xfId="5012" xr:uid="{00000000-0005-0000-0000-0000A8170000}"/>
    <cellStyle name="Entrada 7 3 2" xfId="7489" xr:uid="{00000000-0005-0000-0000-0000A9170000}"/>
    <cellStyle name="Entrada 7 3 2 2" xfId="17974" xr:uid="{00000000-0005-0000-0000-0000AA170000}"/>
    <cellStyle name="Entrada 7 3 3" xfId="15503" xr:uid="{00000000-0005-0000-0000-0000AB170000}"/>
    <cellStyle name="Entrada 7 4" xfId="12810" xr:uid="{00000000-0005-0000-0000-0000AC170000}"/>
    <cellStyle name="Entrada 8" xfId="1918" xr:uid="{00000000-0005-0000-0000-0000AD170000}"/>
    <cellStyle name="Entrada 8 2" xfId="5014" xr:uid="{00000000-0005-0000-0000-0000AE170000}"/>
    <cellStyle name="Entrada 8 2 2" xfId="10600" xr:uid="{00000000-0005-0000-0000-0000AF170000}"/>
    <cellStyle name="Entrada 8 2 2 2" xfId="20865" xr:uid="{00000000-0005-0000-0000-0000B0170000}"/>
    <cellStyle name="Entrada 8 2 3" xfId="15505" xr:uid="{00000000-0005-0000-0000-0000B1170000}"/>
    <cellStyle name="Entrada 8 3" xfId="12812" xr:uid="{00000000-0005-0000-0000-0000B2170000}"/>
    <cellStyle name="Entrada 9" xfId="1919" xr:uid="{00000000-0005-0000-0000-0000B3170000}"/>
    <cellStyle name="Entrada 9 2" xfId="6686" xr:uid="{00000000-0005-0000-0000-0000B4170000}"/>
    <cellStyle name="Entrada 9 2 2" xfId="10965" xr:uid="{00000000-0005-0000-0000-0000B5170000}"/>
    <cellStyle name="Entrada 9 2 2 2" xfId="21230" xr:uid="{00000000-0005-0000-0000-0000B6170000}"/>
    <cellStyle name="Entrada 9 2 3" xfId="17175" xr:uid="{00000000-0005-0000-0000-0000B7170000}"/>
    <cellStyle name="Entrada 9 3" xfId="12813" xr:uid="{00000000-0005-0000-0000-0000B8170000}"/>
    <cellStyle name="Entrée" xfId="1920" xr:uid="{00000000-0005-0000-0000-0000B9170000}"/>
    <cellStyle name="Entrée 10" xfId="1921" xr:uid="{00000000-0005-0000-0000-0000BA170000}"/>
    <cellStyle name="Entrée 10 2" xfId="5016" xr:uid="{00000000-0005-0000-0000-0000BB170000}"/>
    <cellStyle name="Entrée 10 2 2" xfId="7491" xr:uid="{00000000-0005-0000-0000-0000BC170000}"/>
    <cellStyle name="Entrée 10 2 2 2" xfId="17976" xr:uid="{00000000-0005-0000-0000-0000BD170000}"/>
    <cellStyle name="Entrée 10 2 3" xfId="15507" xr:uid="{00000000-0005-0000-0000-0000BE170000}"/>
    <cellStyle name="Entrée 10 3" xfId="12815" xr:uid="{00000000-0005-0000-0000-0000BF170000}"/>
    <cellStyle name="Entrée 11" xfId="1922" xr:uid="{00000000-0005-0000-0000-0000C0170000}"/>
    <cellStyle name="Entrée 11 2" xfId="6687" xr:uid="{00000000-0005-0000-0000-0000C1170000}"/>
    <cellStyle name="Entrée 11 2 2" xfId="9717" xr:uid="{00000000-0005-0000-0000-0000C2170000}"/>
    <cellStyle name="Entrée 11 2 2 2" xfId="19983" xr:uid="{00000000-0005-0000-0000-0000C3170000}"/>
    <cellStyle name="Entrée 11 2 3" xfId="17176" xr:uid="{00000000-0005-0000-0000-0000C4170000}"/>
    <cellStyle name="Entrée 11 3" xfId="12816" xr:uid="{00000000-0005-0000-0000-0000C5170000}"/>
    <cellStyle name="Entrée 12" xfId="5015" xr:uid="{00000000-0005-0000-0000-0000C6170000}"/>
    <cellStyle name="Entrée 12 2" xfId="10599" xr:uid="{00000000-0005-0000-0000-0000C7170000}"/>
    <cellStyle name="Entrée 12 2 2" xfId="20864" xr:uid="{00000000-0005-0000-0000-0000C8170000}"/>
    <cellStyle name="Entrée 12 3" xfId="15506" xr:uid="{00000000-0005-0000-0000-0000C9170000}"/>
    <cellStyle name="Entrée 13" xfId="12814" xr:uid="{00000000-0005-0000-0000-0000CA170000}"/>
    <cellStyle name="Entrée 2" xfId="1923" xr:uid="{00000000-0005-0000-0000-0000CB170000}"/>
    <cellStyle name="Entrée 2 10" xfId="5017" xr:uid="{00000000-0005-0000-0000-0000CC170000}"/>
    <cellStyle name="Entrée 2 10 2" xfId="11954" xr:uid="{00000000-0005-0000-0000-0000CD170000}"/>
    <cellStyle name="Entrée 2 10 2 2" xfId="22217" xr:uid="{00000000-0005-0000-0000-0000CE170000}"/>
    <cellStyle name="Entrée 2 10 3" xfId="15508" xr:uid="{00000000-0005-0000-0000-0000CF170000}"/>
    <cellStyle name="Entrée 2 11" xfId="12817" xr:uid="{00000000-0005-0000-0000-0000D0170000}"/>
    <cellStyle name="Entrée 2 2" xfId="1924" xr:uid="{00000000-0005-0000-0000-0000D1170000}"/>
    <cellStyle name="Entrée 2 2 2" xfId="1925" xr:uid="{00000000-0005-0000-0000-0000D2170000}"/>
    <cellStyle name="Entrée 2 2 2 2" xfId="1926" xr:uid="{00000000-0005-0000-0000-0000D3170000}"/>
    <cellStyle name="Entrée 2 2 2 2 2" xfId="1927" xr:uid="{00000000-0005-0000-0000-0000D4170000}"/>
    <cellStyle name="Entrée 2 2 2 2 2 2" xfId="5021" xr:uid="{00000000-0005-0000-0000-0000D5170000}"/>
    <cellStyle name="Entrée 2 2 2 2 2 2 2" xfId="10601" xr:uid="{00000000-0005-0000-0000-0000D6170000}"/>
    <cellStyle name="Entrée 2 2 2 2 2 2 2 2" xfId="20866" xr:uid="{00000000-0005-0000-0000-0000D7170000}"/>
    <cellStyle name="Entrée 2 2 2 2 2 2 3" xfId="15512" xr:uid="{00000000-0005-0000-0000-0000D8170000}"/>
    <cellStyle name="Entrée 2 2 2 2 2 3" xfId="12821" xr:uid="{00000000-0005-0000-0000-0000D9170000}"/>
    <cellStyle name="Entrée 2 2 2 2 3" xfId="5020" xr:uid="{00000000-0005-0000-0000-0000DA170000}"/>
    <cellStyle name="Entrée 2 2 2 2 3 2" xfId="11953" xr:uid="{00000000-0005-0000-0000-0000DB170000}"/>
    <cellStyle name="Entrée 2 2 2 2 3 2 2" xfId="22216" xr:uid="{00000000-0005-0000-0000-0000DC170000}"/>
    <cellStyle name="Entrée 2 2 2 2 3 3" xfId="15511" xr:uid="{00000000-0005-0000-0000-0000DD170000}"/>
    <cellStyle name="Entrée 2 2 2 2 4" xfId="12820" xr:uid="{00000000-0005-0000-0000-0000DE170000}"/>
    <cellStyle name="Entrée 2 2 2 3" xfId="1928" xr:uid="{00000000-0005-0000-0000-0000DF170000}"/>
    <cellStyle name="Entrée 2 2 2 3 2" xfId="5022" xr:uid="{00000000-0005-0000-0000-0000E0170000}"/>
    <cellStyle name="Entrée 2 2 2 3 2 2" xfId="9124" xr:uid="{00000000-0005-0000-0000-0000E1170000}"/>
    <cellStyle name="Entrée 2 2 2 3 2 2 2" xfId="19418" xr:uid="{00000000-0005-0000-0000-0000E2170000}"/>
    <cellStyle name="Entrée 2 2 2 3 2 3" xfId="15513" xr:uid="{00000000-0005-0000-0000-0000E3170000}"/>
    <cellStyle name="Entrée 2 2 2 3 3" xfId="12822" xr:uid="{00000000-0005-0000-0000-0000E4170000}"/>
    <cellStyle name="Entrée 2 2 2 4" xfId="1929" xr:uid="{00000000-0005-0000-0000-0000E5170000}"/>
    <cellStyle name="Entrée 2 2 2 4 2" xfId="6688" xr:uid="{00000000-0005-0000-0000-0000E6170000}"/>
    <cellStyle name="Entrée 2 2 2 4 2 2" xfId="10967" xr:uid="{00000000-0005-0000-0000-0000E7170000}"/>
    <cellStyle name="Entrée 2 2 2 4 2 2 2" xfId="21232" xr:uid="{00000000-0005-0000-0000-0000E8170000}"/>
    <cellStyle name="Entrée 2 2 2 4 2 3" xfId="17177" xr:uid="{00000000-0005-0000-0000-0000E9170000}"/>
    <cellStyle name="Entrée 2 2 2 4 3" xfId="12823" xr:uid="{00000000-0005-0000-0000-0000EA170000}"/>
    <cellStyle name="Entrée 2 2 2 5" xfId="5019" xr:uid="{00000000-0005-0000-0000-0000EB170000}"/>
    <cellStyle name="Entrée 2 2 2 5 2" xfId="7490" xr:uid="{00000000-0005-0000-0000-0000EC170000}"/>
    <cellStyle name="Entrée 2 2 2 5 2 2" xfId="17975" xr:uid="{00000000-0005-0000-0000-0000ED170000}"/>
    <cellStyle name="Entrée 2 2 2 5 3" xfId="15510" xr:uid="{00000000-0005-0000-0000-0000EE170000}"/>
    <cellStyle name="Entrée 2 2 2 6" xfId="12819" xr:uid="{00000000-0005-0000-0000-0000EF170000}"/>
    <cellStyle name="Entrée 2 2 3" xfId="1930" xr:uid="{00000000-0005-0000-0000-0000F0170000}"/>
    <cellStyle name="Entrée 2 2 3 2" xfId="1931" xr:uid="{00000000-0005-0000-0000-0000F1170000}"/>
    <cellStyle name="Entrée 2 2 3 2 2" xfId="5024" xr:uid="{00000000-0005-0000-0000-0000F2170000}"/>
    <cellStyle name="Entrée 2 2 3 2 2 2" xfId="7495" xr:uid="{00000000-0005-0000-0000-0000F3170000}"/>
    <cellStyle name="Entrée 2 2 3 2 2 2 2" xfId="17980" xr:uid="{00000000-0005-0000-0000-0000F4170000}"/>
    <cellStyle name="Entrée 2 2 3 2 2 3" xfId="15515" xr:uid="{00000000-0005-0000-0000-0000F5170000}"/>
    <cellStyle name="Entrée 2 2 3 2 3" xfId="12825" xr:uid="{00000000-0005-0000-0000-0000F6170000}"/>
    <cellStyle name="Entrée 2 2 3 3" xfId="5023" xr:uid="{00000000-0005-0000-0000-0000F7170000}"/>
    <cellStyle name="Entrée 2 2 3 3 2" xfId="11644" xr:uid="{00000000-0005-0000-0000-0000F8170000}"/>
    <cellStyle name="Entrée 2 2 3 3 2 2" xfId="21909" xr:uid="{00000000-0005-0000-0000-0000F9170000}"/>
    <cellStyle name="Entrée 2 2 3 3 3" xfId="15514" xr:uid="{00000000-0005-0000-0000-0000FA170000}"/>
    <cellStyle name="Entrée 2 2 3 4" xfId="12824" xr:uid="{00000000-0005-0000-0000-0000FB170000}"/>
    <cellStyle name="Entrée 2 2 4" xfId="1932" xr:uid="{00000000-0005-0000-0000-0000FC170000}"/>
    <cellStyle name="Entrée 2 2 4 2" xfId="5025" xr:uid="{00000000-0005-0000-0000-0000FD170000}"/>
    <cellStyle name="Entrée 2 2 4 2 2" xfId="11952" xr:uid="{00000000-0005-0000-0000-0000FE170000}"/>
    <cellStyle name="Entrée 2 2 4 2 2 2" xfId="22215" xr:uid="{00000000-0005-0000-0000-0000FF170000}"/>
    <cellStyle name="Entrée 2 2 4 2 3" xfId="15516" xr:uid="{00000000-0005-0000-0000-000000180000}"/>
    <cellStyle name="Entrée 2 2 4 3" xfId="12826" xr:uid="{00000000-0005-0000-0000-000001180000}"/>
    <cellStyle name="Entrée 2 2 5" xfId="1933" xr:uid="{00000000-0005-0000-0000-000002180000}"/>
    <cellStyle name="Entrée 2 2 5 2" xfId="6689" xr:uid="{00000000-0005-0000-0000-000003180000}"/>
    <cellStyle name="Entrée 2 2 5 2 2" xfId="9718" xr:uid="{00000000-0005-0000-0000-000004180000}"/>
    <cellStyle name="Entrée 2 2 5 2 2 2" xfId="19984" xr:uid="{00000000-0005-0000-0000-000005180000}"/>
    <cellStyle name="Entrée 2 2 5 2 3" xfId="17178" xr:uid="{00000000-0005-0000-0000-000006180000}"/>
    <cellStyle name="Entrée 2 2 5 3" xfId="12827" xr:uid="{00000000-0005-0000-0000-000007180000}"/>
    <cellStyle name="Entrée 2 2 6" xfId="5018" xr:uid="{00000000-0005-0000-0000-000008180000}"/>
    <cellStyle name="Entrée 2 2 6 2" xfId="9123" xr:uid="{00000000-0005-0000-0000-000009180000}"/>
    <cellStyle name="Entrée 2 2 6 2 2" xfId="19417" xr:uid="{00000000-0005-0000-0000-00000A180000}"/>
    <cellStyle name="Entrée 2 2 6 3" xfId="15509" xr:uid="{00000000-0005-0000-0000-00000B180000}"/>
    <cellStyle name="Entrée 2 2 7" xfId="12818" xr:uid="{00000000-0005-0000-0000-00000C180000}"/>
    <cellStyle name="Entrée 2 3" xfId="1934" xr:uid="{00000000-0005-0000-0000-00000D180000}"/>
    <cellStyle name="Entrée 2 3 2" xfId="1935" xr:uid="{00000000-0005-0000-0000-00000E180000}"/>
    <cellStyle name="Entrée 2 3 2 2" xfId="1936" xr:uid="{00000000-0005-0000-0000-00000F180000}"/>
    <cellStyle name="Entrée 2 3 2 2 2" xfId="1937" xr:uid="{00000000-0005-0000-0000-000010180000}"/>
    <cellStyle name="Entrée 2 3 2 2 2 2" xfId="1938" xr:uid="{00000000-0005-0000-0000-000011180000}"/>
    <cellStyle name="Entrée 2 3 2 2 2 2 2" xfId="5030" xr:uid="{00000000-0005-0000-0000-000012180000}"/>
    <cellStyle name="Entrée 2 3 2 2 2 2 2 2" xfId="9126" xr:uid="{00000000-0005-0000-0000-000013180000}"/>
    <cellStyle name="Entrée 2 3 2 2 2 2 2 2 2" xfId="19420" xr:uid="{00000000-0005-0000-0000-000014180000}"/>
    <cellStyle name="Entrée 2 3 2 2 2 2 2 3" xfId="15521" xr:uid="{00000000-0005-0000-0000-000015180000}"/>
    <cellStyle name="Entrée 2 3 2 2 2 2 3" xfId="12832" xr:uid="{00000000-0005-0000-0000-000016180000}"/>
    <cellStyle name="Entrée 2 3 2 2 2 3" xfId="5029" xr:uid="{00000000-0005-0000-0000-000017180000}"/>
    <cellStyle name="Entrée 2 3 2 2 2 3 2" xfId="9125" xr:uid="{00000000-0005-0000-0000-000018180000}"/>
    <cellStyle name="Entrée 2 3 2 2 2 3 2 2" xfId="19419" xr:uid="{00000000-0005-0000-0000-000019180000}"/>
    <cellStyle name="Entrée 2 3 2 2 2 3 3" xfId="15520" xr:uid="{00000000-0005-0000-0000-00001A180000}"/>
    <cellStyle name="Entrée 2 3 2 2 2 4" xfId="12831" xr:uid="{00000000-0005-0000-0000-00001B180000}"/>
    <cellStyle name="Entrée 2 3 2 2 3" xfId="1939" xr:uid="{00000000-0005-0000-0000-00001C180000}"/>
    <cellStyle name="Entrée 2 3 2 2 3 2" xfId="5031" xr:uid="{00000000-0005-0000-0000-00001D180000}"/>
    <cellStyle name="Entrée 2 3 2 2 3 2 2" xfId="7494" xr:uid="{00000000-0005-0000-0000-00001E180000}"/>
    <cellStyle name="Entrée 2 3 2 2 3 2 2 2" xfId="17979" xr:uid="{00000000-0005-0000-0000-00001F180000}"/>
    <cellStyle name="Entrée 2 3 2 2 3 2 3" xfId="15522" xr:uid="{00000000-0005-0000-0000-000020180000}"/>
    <cellStyle name="Entrée 2 3 2 2 3 3" xfId="12833" xr:uid="{00000000-0005-0000-0000-000021180000}"/>
    <cellStyle name="Entrée 2 3 2 2 4" xfId="1940" xr:uid="{00000000-0005-0000-0000-000022180000}"/>
    <cellStyle name="Entrée 2 3 2 2 4 2" xfId="6690" xr:uid="{00000000-0005-0000-0000-000023180000}"/>
    <cellStyle name="Entrée 2 3 2 2 4 2 2" xfId="11735" xr:uid="{00000000-0005-0000-0000-000024180000}"/>
    <cellStyle name="Entrée 2 3 2 2 4 2 2 2" xfId="21999" xr:uid="{00000000-0005-0000-0000-000025180000}"/>
    <cellStyle name="Entrée 2 3 2 2 4 2 3" xfId="17179" xr:uid="{00000000-0005-0000-0000-000026180000}"/>
    <cellStyle name="Entrée 2 3 2 2 4 3" xfId="12834" xr:uid="{00000000-0005-0000-0000-000027180000}"/>
    <cellStyle name="Entrée 2 3 2 2 5" xfId="5028" xr:uid="{00000000-0005-0000-0000-000028180000}"/>
    <cellStyle name="Entrée 2 3 2 2 5 2" xfId="11951" xr:uid="{00000000-0005-0000-0000-000029180000}"/>
    <cellStyle name="Entrée 2 3 2 2 5 2 2" xfId="22214" xr:uid="{00000000-0005-0000-0000-00002A180000}"/>
    <cellStyle name="Entrée 2 3 2 2 5 3" xfId="15519" xr:uid="{00000000-0005-0000-0000-00002B180000}"/>
    <cellStyle name="Entrée 2 3 2 2 6" xfId="12830" xr:uid="{00000000-0005-0000-0000-00002C180000}"/>
    <cellStyle name="Entrée 2 3 2 3" xfId="1941" xr:uid="{00000000-0005-0000-0000-00002D180000}"/>
    <cellStyle name="Entrée 2 3 2 3 2" xfId="1942" xr:uid="{00000000-0005-0000-0000-00002E180000}"/>
    <cellStyle name="Entrée 2 3 2 3 2 2" xfId="5033" xr:uid="{00000000-0005-0000-0000-00002F180000}"/>
    <cellStyle name="Entrée 2 3 2 3 2 2 2" xfId="9127" xr:uid="{00000000-0005-0000-0000-000030180000}"/>
    <cellStyle name="Entrée 2 3 2 3 2 2 2 2" xfId="19421" xr:uid="{00000000-0005-0000-0000-000031180000}"/>
    <cellStyle name="Entrée 2 3 2 3 2 2 3" xfId="15524" xr:uid="{00000000-0005-0000-0000-000032180000}"/>
    <cellStyle name="Entrée 2 3 2 3 2 3" xfId="12836" xr:uid="{00000000-0005-0000-0000-000033180000}"/>
    <cellStyle name="Entrée 2 3 2 3 3" xfId="5032" xr:uid="{00000000-0005-0000-0000-000034180000}"/>
    <cellStyle name="Entrée 2 3 2 3 3 2" xfId="11950" xr:uid="{00000000-0005-0000-0000-000035180000}"/>
    <cellStyle name="Entrée 2 3 2 3 3 2 2" xfId="22213" xr:uid="{00000000-0005-0000-0000-000036180000}"/>
    <cellStyle name="Entrée 2 3 2 3 3 3" xfId="15523" xr:uid="{00000000-0005-0000-0000-000037180000}"/>
    <cellStyle name="Entrée 2 3 2 3 4" xfId="12835" xr:uid="{00000000-0005-0000-0000-000038180000}"/>
    <cellStyle name="Entrée 2 3 2 4" xfId="1943" xr:uid="{00000000-0005-0000-0000-000039180000}"/>
    <cellStyle name="Entrée 2 3 2 4 2" xfId="5034" xr:uid="{00000000-0005-0000-0000-00003A180000}"/>
    <cellStyle name="Entrée 2 3 2 4 2 2" xfId="7493" xr:uid="{00000000-0005-0000-0000-00003B180000}"/>
    <cellStyle name="Entrée 2 3 2 4 2 2 2" xfId="17978" xr:uid="{00000000-0005-0000-0000-00003C180000}"/>
    <cellStyle name="Entrée 2 3 2 4 2 3" xfId="15525" xr:uid="{00000000-0005-0000-0000-00003D180000}"/>
    <cellStyle name="Entrée 2 3 2 4 3" xfId="12837" xr:uid="{00000000-0005-0000-0000-00003E180000}"/>
    <cellStyle name="Entrée 2 3 2 5" xfId="1944" xr:uid="{00000000-0005-0000-0000-00003F180000}"/>
    <cellStyle name="Entrée 2 3 2 5 2" xfId="6691" xr:uid="{00000000-0005-0000-0000-000040180000}"/>
    <cellStyle name="Entrée 2 3 2 5 2 2" xfId="10952" xr:uid="{00000000-0005-0000-0000-000041180000}"/>
    <cellStyle name="Entrée 2 3 2 5 2 2 2" xfId="21217" xr:uid="{00000000-0005-0000-0000-000042180000}"/>
    <cellStyle name="Entrée 2 3 2 5 2 3" xfId="17180" xr:uid="{00000000-0005-0000-0000-000043180000}"/>
    <cellStyle name="Entrée 2 3 2 5 3" xfId="12838" xr:uid="{00000000-0005-0000-0000-000044180000}"/>
    <cellStyle name="Entrée 2 3 2 6" xfId="5027" xr:uid="{00000000-0005-0000-0000-000045180000}"/>
    <cellStyle name="Entrée 2 3 2 6 2" xfId="7492" xr:uid="{00000000-0005-0000-0000-000046180000}"/>
    <cellStyle name="Entrée 2 3 2 6 2 2" xfId="17977" xr:uid="{00000000-0005-0000-0000-000047180000}"/>
    <cellStyle name="Entrée 2 3 2 6 3" xfId="15518" xr:uid="{00000000-0005-0000-0000-000048180000}"/>
    <cellStyle name="Entrée 2 3 2 7" xfId="12829" xr:uid="{00000000-0005-0000-0000-000049180000}"/>
    <cellStyle name="Entrée 2 3 3" xfId="1945" xr:uid="{00000000-0005-0000-0000-00004A180000}"/>
    <cellStyle name="Entrée 2 3 3 2" xfId="1946" xr:uid="{00000000-0005-0000-0000-00004B180000}"/>
    <cellStyle name="Entrée 2 3 3 2 2" xfId="1947" xr:uid="{00000000-0005-0000-0000-00004C180000}"/>
    <cellStyle name="Entrée 2 3 3 2 2 2" xfId="5037" xr:uid="{00000000-0005-0000-0000-00004D180000}"/>
    <cellStyle name="Entrée 2 3 3 2 2 2 2" xfId="10603" xr:uid="{00000000-0005-0000-0000-00004E180000}"/>
    <cellStyle name="Entrée 2 3 3 2 2 2 2 2" xfId="20868" xr:uid="{00000000-0005-0000-0000-00004F180000}"/>
    <cellStyle name="Entrée 2 3 3 2 2 2 3" xfId="15528" xr:uid="{00000000-0005-0000-0000-000050180000}"/>
    <cellStyle name="Entrée 2 3 3 2 2 3" xfId="12841" xr:uid="{00000000-0005-0000-0000-000051180000}"/>
    <cellStyle name="Entrée 2 3 3 2 3" xfId="5036" xr:uid="{00000000-0005-0000-0000-000052180000}"/>
    <cellStyle name="Entrée 2 3 3 2 3 2" xfId="10604" xr:uid="{00000000-0005-0000-0000-000053180000}"/>
    <cellStyle name="Entrée 2 3 3 2 3 2 2" xfId="20869" xr:uid="{00000000-0005-0000-0000-000054180000}"/>
    <cellStyle name="Entrée 2 3 3 2 3 3" xfId="15527" xr:uid="{00000000-0005-0000-0000-000055180000}"/>
    <cellStyle name="Entrée 2 3 3 2 4" xfId="12840" xr:uid="{00000000-0005-0000-0000-000056180000}"/>
    <cellStyle name="Entrée 2 3 3 3" xfId="1948" xr:uid="{00000000-0005-0000-0000-000057180000}"/>
    <cellStyle name="Entrée 2 3 3 3 2" xfId="5038" xr:uid="{00000000-0005-0000-0000-000058180000}"/>
    <cellStyle name="Entrée 2 3 3 3 2 2" xfId="9128" xr:uid="{00000000-0005-0000-0000-000059180000}"/>
    <cellStyle name="Entrée 2 3 3 3 2 2 2" xfId="19422" xr:uid="{00000000-0005-0000-0000-00005A180000}"/>
    <cellStyle name="Entrée 2 3 3 3 2 3" xfId="15529" xr:uid="{00000000-0005-0000-0000-00005B180000}"/>
    <cellStyle name="Entrée 2 3 3 3 3" xfId="12842" xr:uid="{00000000-0005-0000-0000-00005C180000}"/>
    <cellStyle name="Entrée 2 3 3 4" xfId="1949" xr:uid="{00000000-0005-0000-0000-00005D180000}"/>
    <cellStyle name="Entrée 2 3 3 4 2" xfId="6692" xr:uid="{00000000-0005-0000-0000-00005E180000}"/>
    <cellStyle name="Entrée 2 3 3 4 2 2" xfId="9719" xr:uid="{00000000-0005-0000-0000-00005F180000}"/>
    <cellStyle name="Entrée 2 3 3 4 2 2 2" xfId="19985" xr:uid="{00000000-0005-0000-0000-000060180000}"/>
    <cellStyle name="Entrée 2 3 3 4 2 3" xfId="17181" xr:uid="{00000000-0005-0000-0000-000061180000}"/>
    <cellStyle name="Entrée 2 3 3 4 3" xfId="12843" xr:uid="{00000000-0005-0000-0000-000062180000}"/>
    <cellStyle name="Entrée 2 3 3 5" xfId="5035" xr:uid="{00000000-0005-0000-0000-000063180000}"/>
    <cellStyle name="Entrée 2 3 3 5 2" xfId="11949" xr:uid="{00000000-0005-0000-0000-000064180000}"/>
    <cellStyle name="Entrée 2 3 3 5 2 2" xfId="22212" xr:uid="{00000000-0005-0000-0000-000065180000}"/>
    <cellStyle name="Entrée 2 3 3 5 3" xfId="15526" xr:uid="{00000000-0005-0000-0000-000066180000}"/>
    <cellStyle name="Entrée 2 3 3 6" xfId="12839" xr:uid="{00000000-0005-0000-0000-000067180000}"/>
    <cellStyle name="Entrée 2 3 4" xfId="1950" xr:uid="{00000000-0005-0000-0000-000068180000}"/>
    <cellStyle name="Entrée 2 3 4 2" xfId="1951" xr:uid="{00000000-0005-0000-0000-000069180000}"/>
    <cellStyle name="Entrée 2 3 4 2 2" xfId="5040" xr:uid="{00000000-0005-0000-0000-00006A180000}"/>
    <cellStyle name="Entrée 2 3 4 2 2 2" xfId="9129" xr:uid="{00000000-0005-0000-0000-00006B180000}"/>
    <cellStyle name="Entrée 2 3 4 2 2 2 2" xfId="19423" xr:uid="{00000000-0005-0000-0000-00006C180000}"/>
    <cellStyle name="Entrée 2 3 4 2 2 3" xfId="15531" xr:uid="{00000000-0005-0000-0000-00006D180000}"/>
    <cellStyle name="Entrée 2 3 4 2 3" xfId="12845" xr:uid="{00000000-0005-0000-0000-00006E180000}"/>
    <cellStyle name="Entrée 2 3 4 3" xfId="5039" xr:uid="{00000000-0005-0000-0000-00006F180000}"/>
    <cellStyle name="Entrée 2 3 4 3 2" xfId="10605" xr:uid="{00000000-0005-0000-0000-000070180000}"/>
    <cellStyle name="Entrée 2 3 4 3 2 2" xfId="20870" xr:uid="{00000000-0005-0000-0000-000071180000}"/>
    <cellStyle name="Entrée 2 3 4 3 3" xfId="15530" xr:uid="{00000000-0005-0000-0000-000072180000}"/>
    <cellStyle name="Entrée 2 3 4 4" xfId="12844" xr:uid="{00000000-0005-0000-0000-000073180000}"/>
    <cellStyle name="Entrée 2 3 5" xfId="1952" xr:uid="{00000000-0005-0000-0000-000074180000}"/>
    <cellStyle name="Entrée 2 3 5 2" xfId="5041" xr:uid="{00000000-0005-0000-0000-000075180000}"/>
    <cellStyle name="Entrée 2 3 5 2 2" xfId="7500" xr:uid="{00000000-0005-0000-0000-000076180000}"/>
    <cellStyle name="Entrée 2 3 5 2 2 2" xfId="17985" xr:uid="{00000000-0005-0000-0000-000077180000}"/>
    <cellStyle name="Entrée 2 3 5 2 3" xfId="15532" xr:uid="{00000000-0005-0000-0000-000078180000}"/>
    <cellStyle name="Entrée 2 3 5 3" xfId="12846" xr:uid="{00000000-0005-0000-0000-000079180000}"/>
    <cellStyle name="Entrée 2 3 6" xfId="1953" xr:uid="{00000000-0005-0000-0000-00007A180000}"/>
    <cellStyle name="Entrée 2 3 6 2" xfId="6693" xr:uid="{00000000-0005-0000-0000-00007B180000}"/>
    <cellStyle name="Entrée 2 3 6 2 2" xfId="9720" xr:uid="{00000000-0005-0000-0000-00007C180000}"/>
    <cellStyle name="Entrée 2 3 6 2 2 2" xfId="19986" xr:uid="{00000000-0005-0000-0000-00007D180000}"/>
    <cellStyle name="Entrée 2 3 6 2 3" xfId="17182" xr:uid="{00000000-0005-0000-0000-00007E180000}"/>
    <cellStyle name="Entrée 2 3 6 3" xfId="12847" xr:uid="{00000000-0005-0000-0000-00007F180000}"/>
    <cellStyle name="Entrée 2 3 7" xfId="5026" xr:uid="{00000000-0005-0000-0000-000080180000}"/>
    <cellStyle name="Entrée 2 3 7 2" xfId="10594" xr:uid="{00000000-0005-0000-0000-000081180000}"/>
    <cellStyle name="Entrée 2 3 7 2 2" xfId="20859" xr:uid="{00000000-0005-0000-0000-000082180000}"/>
    <cellStyle name="Entrée 2 3 7 3" xfId="15517" xr:uid="{00000000-0005-0000-0000-000083180000}"/>
    <cellStyle name="Entrée 2 3 8" xfId="12828" xr:uid="{00000000-0005-0000-0000-000084180000}"/>
    <cellStyle name="Entrée 2 4" xfId="1954" xr:uid="{00000000-0005-0000-0000-000085180000}"/>
    <cellStyle name="Entrée 2 4 2" xfId="1955" xr:uid="{00000000-0005-0000-0000-000086180000}"/>
    <cellStyle name="Entrée 2 4 2 2" xfId="1956" xr:uid="{00000000-0005-0000-0000-000087180000}"/>
    <cellStyle name="Entrée 2 4 2 2 2" xfId="1957" xr:uid="{00000000-0005-0000-0000-000088180000}"/>
    <cellStyle name="Entrée 2 4 2 2 2 2" xfId="5045" xr:uid="{00000000-0005-0000-0000-000089180000}"/>
    <cellStyle name="Entrée 2 4 2 2 2 2 2" xfId="11947" xr:uid="{00000000-0005-0000-0000-00008A180000}"/>
    <cellStyle name="Entrée 2 4 2 2 2 2 2 2" xfId="22210" xr:uid="{00000000-0005-0000-0000-00008B180000}"/>
    <cellStyle name="Entrée 2 4 2 2 2 2 3" xfId="15536" xr:uid="{00000000-0005-0000-0000-00008C180000}"/>
    <cellStyle name="Entrée 2 4 2 2 2 3" xfId="12851" xr:uid="{00000000-0005-0000-0000-00008D180000}"/>
    <cellStyle name="Entrée 2 4 2 2 3" xfId="5044" xr:uid="{00000000-0005-0000-0000-00008E180000}"/>
    <cellStyle name="Entrée 2 4 2 2 3 2" xfId="7497" xr:uid="{00000000-0005-0000-0000-00008F180000}"/>
    <cellStyle name="Entrée 2 4 2 2 3 2 2" xfId="17982" xr:uid="{00000000-0005-0000-0000-000090180000}"/>
    <cellStyle name="Entrée 2 4 2 2 3 3" xfId="15535" xr:uid="{00000000-0005-0000-0000-000091180000}"/>
    <cellStyle name="Entrée 2 4 2 2 4" xfId="12850" xr:uid="{00000000-0005-0000-0000-000092180000}"/>
    <cellStyle name="Entrée 2 4 2 3" xfId="1958" xr:uid="{00000000-0005-0000-0000-000093180000}"/>
    <cellStyle name="Entrée 2 4 2 3 2" xfId="5046" xr:uid="{00000000-0005-0000-0000-000094180000}"/>
    <cellStyle name="Entrée 2 4 2 3 2 2" xfId="10602" xr:uid="{00000000-0005-0000-0000-000095180000}"/>
    <cellStyle name="Entrée 2 4 2 3 2 2 2" xfId="20867" xr:uid="{00000000-0005-0000-0000-000096180000}"/>
    <cellStyle name="Entrée 2 4 2 3 2 3" xfId="15537" xr:uid="{00000000-0005-0000-0000-000097180000}"/>
    <cellStyle name="Entrée 2 4 2 3 3" xfId="12852" xr:uid="{00000000-0005-0000-0000-000098180000}"/>
    <cellStyle name="Entrée 2 4 2 4" xfId="1959" xr:uid="{00000000-0005-0000-0000-000099180000}"/>
    <cellStyle name="Entrée 2 4 2 4 2" xfId="6694" xr:uid="{00000000-0005-0000-0000-00009A180000}"/>
    <cellStyle name="Entrée 2 4 2 4 2 2" xfId="9721" xr:uid="{00000000-0005-0000-0000-00009B180000}"/>
    <cellStyle name="Entrée 2 4 2 4 2 2 2" xfId="19987" xr:uid="{00000000-0005-0000-0000-00009C180000}"/>
    <cellStyle name="Entrée 2 4 2 4 2 3" xfId="17183" xr:uid="{00000000-0005-0000-0000-00009D180000}"/>
    <cellStyle name="Entrée 2 4 2 4 3" xfId="12853" xr:uid="{00000000-0005-0000-0000-00009E180000}"/>
    <cellStyle name="Entrée 2 4 2 5" xfId="5043" xr:uid="{00000000-0005-0000-0000-00009F180000}"/>
    <cellStyle name="Entrée 2 4 2 5 2" xfId="11645" xr:uid="{00000000-0005-0000-0000-0000A0180000}"/>
    <cellStyle name="Entrée 2 4 2 5 2 2" xfId="21910" xr:uid="{00000000-0005-0000-0000-0000A1180000}"/>
    <cellStyle name="Entrée 2 4 2 5 3" xfId="15534" xr:uid="{00000000-0005-0000-0000-0000A2180000}"/>
    <cellStyle name="Entrée 2 4 2 6" xfId="12849" xr:uid="{00000000-0005-0000-0000-0000A3180000}"/>
    <cellStyle name="Entrée 2 4 3" xfId="1960" xr:uid="{00000000-0005-0000-0000-0000A4180000}"/>
    <cellStyle name="Entrée 2 4 3 2" xfId="1961" xr:uid="{00000000-0005-0000-0000-0000A5180000}"/>
    <cellStyle name="Entrée 2 4 3 2 2" xfId="5048" xr:uid="{00000000-0005-0000-0000-0000A6180000}"/>
    <cellStyle name="Entrée 2 4 3 2 2 2" xfId="7499" xr:uid="{00000000-0005-0000-0000-0000A7180000}"/>
    <cellStyle name="Entrée 2 4 3 2 2 2 2" xfId="17984" xr:uid="{00000000-0005-0000-0000-0000A8180000}"/>
    <cellStyle name="Entrée 2 4 3 2 2 3" xfId="15539" xr:uid="{00000000-0005-0000-0000-0000A9180000}"/>
    <cellStyle name="Entrée 2 4 3 2 3" xfId="12855" xr:uid="{00000000-0005-0000-0000-0000AA180000}"/>
    <cellStyle name="Entrée 2 4 3 3" xfId="5047" xr:uid="{00000000-0005-0000-0000-0000AB180000}"/>
    <cellStyle name="Entrée 2 4 3 3 2" xfId="9130" xr:uid="{00000000-0005-0000-0000-0000AC180000}"/>
    <cellStyle name="Entrée 2 4 3 3 2 2" xfId="19424" xr:uid="{00000000-0005-0000-0000-0000AD180000}"/>
    <cellStyle name="Entrée 2 4 3 3 3" xfId="15538" xr:uid="{00000000-0005-0000-0000-0000AE180000}"/>
    <cellStyle name="Entrée 2 4 3 4" xfId="12854" xr:uid="{00000000-0005-0000-0000-0000AF180000}"/>
    <cellStyle name="Entrée 2 4 4" xfId="1962" xr:uid="{00000000-0005-0000-0000-0000B0180000}"/>
    <cellStyle name="Entrée 2 4 4 2" xfId="5049" xr:uid="{00000000-0005-0000-0000-0000B1180000}"/>
    <cellStyle name="Entrée 2 4 4 2 2" xfId="11946" xr:uid="{00000000-0005-0000-0000-0000B2180000}"/>
    <cellStyle name="Entrée 2 4 4 2 2 2" xfId="22209" xr:uid="{00000000-0005-0000-0000-0000B3180000}"/>
    <cellStyle name="Entrée 2 4 4 2 3" xfId="15540" xr:uid="{00000000-0005-0000-0000-0000B4180000}"/>
    <cellStyle name="Entrée 2 4 4 3" xfId="12856" xr:uid="{00000000-0005-0000-0000-0000B5180000}"/>
    <cellStyle name="Entrée 2 4 5" xfId="1963" xr:uid="{00000000-0005-0000-0000-0000B6180000}"/>
    <cellStyle name="Entrée 2 4 5 2" xfId="6695" xr:uid="{00000000-0005-0000-0000-0000B7180000}"/>
    <cellStyle name="Entrée 2 4 5 2 2" xfId="10970" xr:uid="{00000000-0005-0000-0000-0000B8180000}"/>
    <cellStyle name="Entrée 2 4 5 2 2 2" xfId="21235" xr:uid="{00000000-0005-0000-0000-0000B9180000}"/>
    <cellStyle name="Entrée 2 4 5 2 3" xfId="17184" xr:uid="{00000000-0005-0000-0000-0000BA180000}"/>
    <cellStyle name="Entrée 2 4 5 3" xfId="12857" xr:uid="{00000000-0005-0000-0000-0000BB180000}"/>
    <cellStyle name="Entrée 2 4 6" xfId="5042" xr:uid="{00000000-0005-0000-0000-0000BC180000}"/>
    <cellStyle name="Entrée 2 4 6 2" xfId="11948" xr:uid="{00000000-0005-0000-0000-0000BD180000}"/>
    <cellStyle name="Entrée 2 4 6 2 2" xfId="22211" xr:uid="{00000000-0005-0000-0000-0000BE180000}"/>
    <cellStyle name="Entrée 2 4 6 3" xfId="15533" xr:uid="{00000000-0005-0000-0000-0000BF180000}"/>
    <cellStyle name="Entrée 2 4 7" xfId="12848" xr:uid="{00000000-0005-0000-0000-0000C0180000}"/>
    <cellStyle name="Entrée 2 5" xfId="1964" xr:uid="{00000000-0005-0000-0000-0000C1180000}"/>
    <cellStyle name="Entrée 2 5 2" xfId="1965" xr:uid="{00000000-0005-0000-0000-0000C2180000}"/>
    <cellStyle name="Entrée 2 5 2 2" xfId="1966" xr:uid="{00000000-0005-0000-0000-0000C3180000}"/>
    <cellStyle name="Entrée 2 5 2 2 2" xfId="5052" xr:uid="{00000000-0005-0000-0000-0000C4180000}"/>
    <cellStyle name="Entrée 2 5 2 2 2 2" xfId="11945" xr:uid="{00000000-0005-0000-0000-0000C5180000}"/>
    <cellStyle name="Entrée 2 5 2 2 2 2 2" xfId="22208" xr:uid="{00000000-0005-0000-0000-0000C6180000}"/>
    <cellStyle name="Entrée 2 5 2 2 2 3" xfId="15543" xr:uid="{00000000-0005-0000-0000-0000C7180000}"/>
    <cellStyle name="Entrée 2 5 2 2 3" xfId="12860" xr:uid="{00000000-0005-0000-0000-0000C8180000}"/>
    <cellStyle name="Entrée 2 5 2 3" xfId="5051" xr:uid="{00000000-0005-0000-0000-0000C9180000}"/>
    <cellStyle name="Entrée 2 5 2 3 2" xfId="7498" xr:uid="{00000000-0005-0000-0000-0000CA180000}"/>
    <cellStyle name="Entrée 2 5 2 3 2 2" xfId="17983" xr:uid="{00000000-0005-0000-0000-0000CB180000}"/>
    <cellStyle name="Entrée 2 5 2 3 3" xfId="15542" xr:uid="{00000000-0005-0000-0000-0000CC180000}"/>
    <cellStyle name="Entrée 2 5 2 4" xfId="12859" xr:uid="{00000000-0005-0000-0000-0000CD180000}"/>
    <cellStyle name="Entrée 2 5 3" xfId="1967" xr:uid="{00000000-0005-0000-0000-0000CE180000}"/>
    <cellStyle name="Entrée 2 5 3 2" xfId="5053" xr:uid="{00000000-0005-0000-0000-0000CF180000}"/>
    <cellStyle name="Entrée 2 5 3 2 2" xfId="10607" xr:uid="{00000000-0005-0000-0000-0000D0180000}"/>
    <cellStyle name="Entrée 2 5 3 2 2 2" xfId="20872" xr:uid="{00000000-0005-0000-0000-0000D1180000}"/>
    <cellStyle name="Entrée 2 5 3 2 3" xfId="15544" xr:uid="{00000000-0005-0000-0000-0000D2180000}"/>
    <cellStyle name="Entrée 2 5 3 3" xfId="12861" xr:uid="{00000000-0005-0000-0000-0000D3180000}"/>
    <cellStyle name="Entrée 2 5 4" xfId="1968" xr:uid="{00000000-0005-0000-0000-0000D4180000}"/>
    <cellStyle name="Entrée 2 5 4 2" xfId="6696" xr:uid="{00000000-0005-0000-0000-0000D5180000}"/>
    <cellStyle name="Entrée 2 5 4 2 2" xfId="10969" xr:uid="{00000000-0005-0000-0000-0000D6180000}"/>
    <cellStyle name="Entrée 2 5 4 2 2 2" xfId="21234" xr:uid="{00000000-0005-0000-0000-0000D7180000}"/>
    <cellStyle name="Entrée 2 5 4 2 3" xfId="17185" xr:uid="{00000000-0005-0000-0000-0000D8180000}"/>
    <cellStyle name="Entrée 2 5 4 3" xfId="12862" xr:uid="{00000000-0005-0000-0000-0000D9180000}"/>
    <cellStyle name="Entrée 2 5 5" xfId="5050" xr:uid="{00000000-0005-0000-0000-0000DA180000}"/>
    <cellStyle name="Entrée 2 5 5 2" xfId="9131" xr:uid="{00000000-0005-0000-0000-0000DB180000}"/>
    <cellStyle name="Entrée 2 5 5 2 2" xfId="19425" xr:uid="{00000000-0005-0000-0000-0000DC180000}"/>
    <cellStyle name="Entrée 2 5 5 3" xfId="15541" xr:uid="{00000000-0005-0000-0000-0000DD180000}"/>
    <cellStyle name="Entrée 2 5 6" xfId="12858" xr:uid="{00000000-0005-0000-0000-0000DE180000}"/>
    <cellStyle name="Entrée 2 6" xfId="1969" xr:uid="{00000000-0005-0000-0000-0000DF180000}"/>
    <cellStyle name="Entrée 2 6 2" xfId="1970" xr:uid="{00000000-0005-0000-0000-0000E0180000}"/>
    <cellStyle name="Entrée 2 6 2 2" xfId="1971" xr:uid="{00000000-0005-0000-0000-0000E1180000}"/>
    <cellStyle name="Entrée 2 6 2 2 2" xfId="5056" xr:uid="{00000000-0005-0000-0000-0000E2180000}"/>
    <cellStyle name="Entrée 2 6 2 2 2 2" xfId="10608" xr:uid="{00000000-0005-0000-0000-0000E3180000}"/>
    <cellStyle name="Entrée 2 6 2 2 2 2 2" xfId="20873" xr:uid="{00000000-0005-0000-0000-0000E4180000}"/>
    <cellStyle name="Entrée 2 6 2 2 2 3" xfId="15547" xr:uid="{00000000-0005-0000-0000-0000E5180000}"/>
    <cellStyle name="Entrée 2 6 2 2 3" xfId="12865" xr:uid="{00000000-0005-0000-0000-0000E6180000}"/>
    <cellStyle name="Entrée 2 6 2 3" xfId="5055" xr:uid="{00000000-0005-0000-0000-0000E7180000}"/>
    <cellStyle name="Entrée 2 6 2 3 2" xfId="9132" xr:uid="{00000000-0005-0000-0000-0000E8180000}"/>
    <cellStyle name="Entrée 2 6 2 3 2 2" xfId="19426" xr:uid="{00000000-0005-0000-0000-0000E9180000}"/>
    <cellStyle name="Entrée 2 6 2 3 3" xfId="15546" xr:uid="{00000000-0005-0000-0000-0000EA180000}"/>
    <cellStyle name="Entrée 2 6 2 4" xfId="12864" xr:uid="{00000000-0005-0000-0000-0000EB180000}"/>
    <cellStyle name="Entrée 2 6 3" xfId="1972" xr:uid="{00000000-0005-0000-0000-0000EC180000}"/>
    <cellStyle name="Entrée 2 6 3 2" xfId="5057" xr:uid="{00000000-0005-0000-0000-0000ED180000}"/>
    <cellStyle name="Entrée 2 6 3 2 2" xfId="9133" xr:uid="{00000000-0005-0000-0000-0000EE180000}"/>
    <cellStyle name="Entrée 2 6 3 2 2 2" xfId="19427" xr:uid="{00000000-0005-0000-0000-0000EF180000}"/>
    <cellStyle name="Entrée 2 6 3 2 3" xfId="15548" xr:uid="{00000000-0005-0000-0000-0000F0180000}"/>
    <cellStyle name="Entrée 2 6 3 3" xfId="12866" xr:uid="{00000000-0005-0000-0000-0000F1180000}"/>
    <cellStyle name="Entrée 2 6 4" xfId="1973" xr:uid="{00000000-0005-0000-0000-0000F2180000}"/>
    <cellStyle name="Entrée 2 6 4 2" xfId="6697" xr:uid="{00000000-0005-0000-0000-0000F3180000}"/>
    <cellStyle name="Entrée 2 6 4 2 2" xfId="9722" xr:uid="{00000000-0005-0000-0000-0000F4180000}"/>
    <cellStyle name="Entrée 2 6 4 2 2 2" xfId="19988" xr:uid="{00000000-0005-0000-0000-0000F5180000}"/>
    <cellStyle name="Entrée 2 6 4 2 3" xfId="17186" xr:uid="{00000000-0005-0000-0000-0000F6180000}"/>
    <cellStyle name="Entrée 2 6 4 3" xfId="12867" xr:uid="{00000000-0005-0000-0000-0000F7180000}"/>
    <cellStyle name="Entrée 2 6 5" xfId="5054" xr:uid="{00000000-0005-0000-0000-0000F8180000}"/>
    <cellStyle name="Entrée 2 6 5 2" xfId="10606" xr:uid="{00000000-0005-0000-0000-0000F9180000}"/>
    <cellStyle name="Entrée 2 6 5 2 2" xfId="20871" xr:uid="{00000000-0005-0000-0000-0000FA180000}"/>
    <cellStyle name="Entrée 2 6 5 3" xfId="15545" xr:uid="{00000000-0005-0000-0000-0000FB180000}"/>
    <cellStyle name="Entrée 2 6 6" xfId="12863" xr:uid="{00000000-0005-0000-0000-0000FC180000}"/>
    <cellStyle name="Entrée 2 7" xfId="1974" xr:uid="{00000000-0005-0000-0000-0000FD180000}"/>
    <cellStyle name="Entrée 2 7 2" xfId="1975" xr:uid="{00000000-0005-0000-0000-0000FE180000}"/>
    <cellStyle name="Entrée 2 7 2 2" xfId="5059" xr:uid="{00000000-0005-0000-0000-0000FF180000}"/>
    <cellStyle name="Entrée 2 7 2 2 2" xfId="11944" xr:uid="{00000000-0005-0000-0000-000000190000}"/>
    <cellStyle name="Entrée 2 7 2 2 2 2" xfId="22207" xr:uid="{00000000-0005-0000-0000-000001190000}"/>
    <cellStyle name="Entrée 2 7 2 2 3" xfId="15550" xr:uid="{00000000-0005-0000-0000-000002190000}"/>
    <cellStyle name="Entrée 2 7 2 3" xfId="12869" xr:uid="{00000000-0005-0000-0000-000003190000}"/>
    <cellStyle name="Entrée 2 7 3" xfId="5058" xr:uid="{00000000-0005-0000-0000-000004190000}"/>
    <cellStyle name="Entrée 2 7 3 2" xfId="7502" xr:uid="{00000000-0005-0000-0000-000005190000}"/>
    <cellStyle name="Entrée 2 7 3 2 2" xfId="17987" xr:uid="{00000000-0005-0000-0000-000006190000}"/>
    <cellStyle name="Entrée 2 7 3 3" xfId="15549" xr:uid="{00000000-0005-0000-0000-000007190000}"/>
    <cellStyle name="Entrée 2 7 4" xfId="12868" xr:uid="{00000000-0005-0000-0000-000008190000}"/>
    <cellStyle name="Entrée 2 8" xfId="1976" xr:uid="{00000000-0005-0000-0000-000009190000}"/>
    <cellStyle name="Entrée 2 8 2" xfId="5060" xr:uid="{00000000-0005-0000-0000-00000A190000}"/>
    <cellStyle name="Entrée 2 8 2 2" xfId="11646" xr:uid="{00000000-0005-0000-0000-00000B190000}"/>
    <cellStyle name="Entrée 2 8 2 2 2" xfId="21911" xr:uid="{00000000-0005-0000-0000-00000C190000}"/>
    <cellStyle name="Entrée 2 8 2 3" xfId="15551" xr:uid="{00000000-0005-0000-0000-00000D190000}"/>
    <cellStyle name="Entrée 2 8 3" xfId="12870" xr:uid="{00000000-0005-0000-0000-00000E190000}"/>
    <cellStyle name="Entrée 2 9" xfId="1977" xr:uid="{00000000-0005-0000-0000-00000F190000}"/>
    <cellStyle name="Entrée 2 9 2" xfId="6698" xr:uid="{00000000-0005-0000-0000-000010190000}"/>
    <cellStyle name="Entrée 2 9 2 2" xfId="10971" xr:uid="{00000000-0005-0000-0000-000011190000}"/>
    <cellStyle name="Entrée 2 9 2 2 2" xfId="21236" xr:uid="{00000000-0005-0000-0000-000012190000}"/>
    <cellStyle name="Entrée 2 9 2 3" xfId="17187" xr:uid="{00000000-0005-0000-0000-000013190000}"/>
    <cellStyle name="Entrée 2 9 3" xfId="12871" xr:uid="{00000000-0005-0000-0000-000014190000}"/>
    <cellStyle name="Entrée 3" xfId="1978" xr:uid="{00000000-0005-0000-0000-000015190000}"/>
    <cellStyle name="Entrée 3 2" xfId="1979" xr:uid="{00000000-0005-0000-0000-000016190000}"/>
    <cellStyle name="Entrée 3 2 2" xfId="1980" xr:uid="{00000000-0005-0000-0000-000017190000}"/>
    <cellStyle name="Entrée 3 2 2 2" xfId="1981" xr:uid="{00000000-0005-0000-0000-000018190000}"/>
    <cellStyle name="Entrée 3 2 2 2 2" xfId="1982" xr:uid="{00000000-0005-0000-0000-000019190000}"/>
    <cellStyle name="Entrée 3 2 2 2 2 2" xfId="5065" xr:uid="{00000000-0005-0000-0000-00001A190000}"/>
    <cellStyle name="Entrée 3 2 2 2 2 2 2" xfId="9134" xr:uid="{00000000-0005-0000-0000-00001B190000}"/>
    <cellStyle name="Entrée 3 2 2 2 2 2 2 2" xfId="19428" xr:uid="{00000000-0005-0000-0000-00001C190000}"/>
    <cellStyle name="Entrée 3 2 2 2 2 2 3" xfId="15556" xr:uid="{00000000-0005-0000-0000-00001D190000}"/>
    <cellStyle name="Entrée 3 2 2 2 2 3" xfId="12876" xr:uid="{00000000-0005-0000-0000-00001E190000}"/>
    <cellStyle name="Entrée 3 2 2 2 3" xfId="5064" xr:uid="{00000000-0005-0000-0000-00001F190000}"/>
    <cellStyle name="Entrée 3 2 2 2 3 2" xfId="11943" xr:uid="{00000000-0005-0000-0000-000020190000}"/>
    <cellStyle name="Entrée 3 2 2 2 3 2 2" xfId="22206" xr:uid="{00000000-0005-0000-0000-000021190000}"/>
    <cellStyle name="Entrée 3 2 2 2 3 3" xfId="15555" xr:uid="{00000000-0005-0000-0000-000022190000}"/>
    <cellStyle name="Entrée 3 2 2 2 4" xfId="12875" xr:uid="{00000000-0005-0000-0000-000023190000}"/>
    <cellStyle name="Entrée 3 2 2 3" xfId="1983" xr:uid="{00000000-0005-0000-0000-000024190000}"/>
    <cellStyle name="Entrée 3 2 2 3 2" xfId="5066" xr:uid="{00000000-0005-0000-0000-000025190000}"/>
    <cellStyle name="Entrée 3 2 2 3 2 2" xfId="9135" xr:uid="{00000000-0005-0000-0000-000026190000}"/>
    <cellStyle name="Entrée 3 2 2 3 2 2 2" xfId="19429" xr:uid="{00000000-0005-0000-0000-000027190000}"/>
    <cellStyle name="Entrée 3 2 2 3 2 3" xfId="15557" xr:uid="{00000000-0005-0000-0000-000028190000}"/>
    <cellStyle name="Entrée 3 2 2 3 3" xfId="12877" xr:uid="{00000000-0005-0000-0000-000029190000}"/>
    <cellStyle name="Entrée 3 2 2 4" xfId="1984" xr:uid="{00000000-0005-0000-0000-00002A190000}"/>
    <cellStyle name="Entrée 3 2 2 4 2" xfId="6699" xr:uid="{00000000-0005-0000-0000-00002B190000}"/>
    <cellStyle name="Entrée 3 2 2 4 2 2" xfId="9723" xr:uid="{00000000-0005-0000-0000-00002C190000}"/>
    <cellStyle name="Entrée 3 2 2 4 2 2 2" xfId="19989" xr:uid="{00000000-0005-0000-0000-00002D190000}"/>
    <cellStyle name="Entrée 3 2 2 4 2 3" xfId="17188" xr:uid="{00000000-0005-0000-0000-00002E190000}"/>
    <cellStyle name="Entrée 3 2 2 4 3" xfId="12878" xr:uid="{00000000-0005-0000-0000-00002F190000}"/>
    <cellStyle name="Entrée 3 2 2 5" xfId="5063" xr:uid="{00000000-0005-0000-0000-000030190000}"/>
    <cellStyle name="Entrée 3 2 2 5 2" xfId="7503" xr:uid="{00000000-0005-0000-0000-000031190000}"/>
    <cellStyle name="Entrée 3 2 2 5 2 2" xfId="17988" xr:uid="{00000000-0005-0000-0000-000032190000}"/>
    <cellStyle name="Entrée 3 2 2 5 3" xfId="15554" xr:uid="{00000000-0005-0000-0000-000033190000}"/>
    <cellStyle name="Entrée 3 2 2 6" xfId="12874" xr:uid="{00000000-0005-0000-0000-000034190000}"/>
    <cellStyle name="Entrée 3 2 3" xfId="1985" xr:uid="{00000000-0005-0000-0000-000035190000}"/>
    <cellStyle name="Entrée 3 2 3 2" xfId="1986" xr:uid="{00000000-0005-0000-0000-000036190000}"/>
    <cellStyle name="Entrée 3 2 3 2 2" xfId="5068" xr:uid="{00000000-0005-0000-0000-000037190000}"/>
    <cellStyle name="Entrée 3 2 3 2 2 2" xfId="7504" xr:uid="{00000000-0005-0000-0000-000038190000}"/>
    <cellStyle name="Entrée 3 2 3 2 2 2 2" xfId="17989" xr:uid="{00000000-0005-0000-0000-000039190000}"/>
    <cellStyle name="Entrée 3 2 3 2 2 3" xfId="15559" xr:uid="{00000000-0005-0000-0000-00003A190000}"/>
    <cellStyle name="Entrée 3 2 3 2 3" xfId="12880" xr:uid="{00000000-0005-0000-0000-00003B190000}"/>
    <cellStyle name="Entrée 3 2 3 3" xfId="5067" xr:uid="{00000000-0005-0000-0000-00003C190000}"/>
    <cellStyle name="Entrée 3 2 3 3 2" xfId="7505" xr:uid="{00000000-0005-0000-0000-00003D190000}"/>
    <cellStyle name="Entrée 3 2 3 3 2 2" xfId="17990" xr:uid="{00000000-0005-0000-0000-00003E190000}"/>
    <cellStyle name="Entrée 3 2 3 3 3" xfId="15558" xr:uid="{00000000-0005-0000-0000-00003F190000}"/>
    <cellStyle name="Entrée 3 2 3 4" xfId="12879" xr:uid="{00000000-0005-0000-0000-000040190000}"/>
    <cellStyle name="Entrée 3 2 4" xfId="1987" xr:uid="{00000000-0005-0000-0000-000041190000}"/>
    <cellStyle name="Entrée 3 2 4 2" xfId="5069" xr:uid="{00000000-0005-0000-0000-000042190000}"/>
    <cellStyle name="Entrée 3 2 4 2 2" xfId="11942" xr:uid="{00000000-0005-0000-0000-000043190000}"/>
    <cellStyle name="Entrée 3 2 4 2 2 2" xfId="22205" xr:uid="{00000000-0005-0000-0000-000044190000}"/>
    <cellStyle name="Entrée 3 2 4 2 3" xfId="15560" xr:uid="{00000000-0005-0000-0000-000045190000}"/>
    <cellStyle name="Entrée 3 2 4 3" xfId="12881" xr:uid="{00000000-0005-0000-0000-000046190000}"/>
    <cellStyle name="Entrée 3 2 5" xfId="1988" xr:uid="{00000000-0005-0000-0000-000047190000}"/>
    <cellStyle name="Entrée 3 2 5 2" xfId="6700" xr:uid="{00000000-0005-0000-0000-000048190000}"/>
    <cellStyle name="Entrée 3 2 5 2 2" xfId="11736" xr:uid="{00000000-0005-0000-0000-000049190000}"/>
    <cellStyle name="Entrée 3 2 5 2 2 2" xfId="22000" xr:uid="{00000000-0005-0000-0000-00004A190000}"/>
    <cellStyle name="Entrée 3 2 5 2 3" xfId="17189" xr:uid="{00000000-0005-0000-0000-00004B190000}"/>
    <cellStyle name="Entrée 3 2 5 3" xfId="12882" xr:uid="{00000000-0005-0000-0000-00004C190000}"/>
    <cellStyle name="Entrée 3 2 6" xfId="5062" xr:uid="{00000000-0005-0000-0000-00004D190000}"/>
    <cellStyle name="Entrée 3 2 6 2" xfId="7506" xr:uid="{00000000-0005-0000-0000-00004E190000}"/>
    <cellStyle name="Entrée 3 2 6 2 2" xfId="17991" xr:uid="{00000000-0005-0000-0000-00004F190000}"/>
    <cellStyle name="Entrée 3 2 6 3" xfId="15553" xr:uid="{00000000-0005-0000-0000-000050190000}"/>
    <cellStyle name="Entrée 3 2 7" xfId="12873" xr:uid="{00000000-0005-0000-0000-000051190000}"/>
    <cellStyle name="Entrée 3 3" xfId="1989" xr:uid="{00000000-0005-0000-0000-000052190000}"/>
    <cellStyle name="Entrée 3 3 2" xfId="1990" xr:uid="{00000000-0005-0000-0000-000053190000}"/>
    <cellStyle name="Entrée 3 3 2 2" xfId="1991" xr:uid="{00000000-0005-0000-0000-000054190000}"/>
    <cellStyle name="Entrée 3 3 2 2 2" xfId="5072" xr:uid="{00000000-0005-0000-0000-000055190000}"/>
    <cellStyle name="Entrée 3 3 2 2 2 2" xfId="10610" xr:uid="{00000000-0005-0000-0000-000056190000}"/>
    <cellStyle name="Entrée 3 3 2 2 2 2 2" xfId="20875" xr:uid="{00000000-0005-0000-0000-000057190000}"/>
    <cellStyle name="Entrée 3 3 2 2 2 3" xfId="15563" xr:uid="{00000000-0005-0000-0000-000058190000}"/>
    <cellStyle name="Entrée 3 3 2 2 3" xfId="12885" xr:uid="{00000000-0005-0000-0000-000059190000}"/>
    <cellStyle name="Entrée 3 3 2 3" xfId="5071" xr:uid="{00000000-0005-0000-0000-00005A190000}"/>
    <cellStyle name="Entrée 3 3 2 3 2" xfId="10611" xr:uid="{00000000-0005-0000-0000-00005B190000}"/>
    <cellStyle name="Entrée 3 3 2 3 2 2" xfId="20876" xr:uid="{00000000-0005-0000-0000-00005C190000}"/>
    <cellStyle name="Entrée 3 3 2 3 3" xfId="15562" xr:uid="{00000000-0005-0000-0000-00005D190000}"/>
    <cellStyle name="Entrée 3 3 2 4" xfId="12884" xr:uid="{00000000-0005-0000-0000-00005E190000}"/>
    <cellStyle name="Entrée 3 3 3" xfId="1992" xr:uid="{00000000-0005-0000-0000-00005F190000}"/>
    <cellStyle name="Entrée 3 3 3 2" xfId="5073" xr:uid="{00000000-0005-0000-0000-000060190000}"/>
    <cellStyle name="Entrée 3 3 3 2 2" xfId="9137" xr:uid="{00000000-0005-0000-0000-000061190000}"/>
    <cellStyle name="Entrée 3 3 3 2 2 2" xfId="19431" xr:uid="{00000000-0005-0000-0000-000062190000}"/>
    <cellStyle name="Entrée 3 3 3 2 3" xfId="15564" xr:uid="{00000000-0005-0000-0000-000063190000}"/>
    <cellStyle name="Entrée 3 3 3 3" xfId="12886" xr:uid="{00000000-0005-0000-0000-000064190000}"/>
    <cellStyle name="Entrée 3 3 4" xfId="1993" xr:uid="{00000000-0005-0000-0000-000065190000}"/>
    <cellStyle name="Entrée 3 3 4 2" xfId="6701" xr:uid="{00000000-0005-0000-0000-000066190000}"/>
    <cellStyle name="Entrée 3 3 4 2 2" xfId="10968" xr:uid="{00000000-0005-0000-0000-000067190000}"/>
    <cellStyle name="Entrée 3 3 4 2 2 2" xfId="21233" xr:uid="{00000000-0005-0000-0000-000068190000}"/>
    <cellStyle name="Entrée 3 3 4 2 3" xfId="17190" xr:uid="{00000000-0005-0000-0000-000069190000}"/>
    <cellStyle name="Entrée 3 3 4 3" xfId="12887" xr:uid="{00000000-0005-0000-0000-00006A190000}"/>
    <cellStyle name="Entrée 3 3 5" xfId="5070" xr:uid="{00000000-0005-0000-0000-00006B190000}"/>
    <cellStyle name="Entrée 3 3 5 2" xfId="9136" xr:uid="{00000000-0005-0000-0000-00006C190000}"/>
    <cellStyle name="Entrée 3 3 5 2 2" xfId="19430" xr:uid="{00000000-0005-0000-0000-00006D190000}"/>
    <cellStyle name="Entrée 3 3 5 3" xfId="15561" xr:uid="{00000000-0005-0000-0000-00006E190000}"/>
    <cellStyle name="Entrée 3 3 6" xfId="12883" xr:uid="{00000000-0005-0000-0000-00006F190000}"/>
    <cellStyle name="Entrée 3 4" xfId="1994" xr:uid="{00000000-0005-0000-0000-000070190000}"/>
    <cellStyle name="Entrée 3 4 2" xfId="1995" xr:uid="{00000000-0005-0000-0000-000071190000}"/>
    <cellStyle name="Entrée 3 4 2 2" xfId="5075" xr:uid="{00000000-0005-0000-0000-000072190000}"/>
    <cellStyle name="Entrée 3 4 2 2 2" xfId="11941" xr:uid="{00000000-0005-0000-0000-000073190000}"/>
    <cellStyle name="Entrée 3 4 2 2 2 2" xfId="22204" xr:uid="{00000000-0005-0000-0000-000074190000}"/>
    <cellStyle name="Entrée 3 4 2 2 3" xfId="15566" xr:uid="{00000000-0005-0000-0000-000075190000}"/>
    <cellStyle name="Entrée 3 4 2 3" xfId="12889" xr:uid="{00000000-0005-0000-0000-000076190000}"/>
    <cellStyle name="Entrée 3 4 3" xfId="5074" xr:uid="{00000000-0005-0000-0000-000077190000}"/>
    <cellStyle name="Entrée 3 4 3 2" xfId="7510" xr:uid="{00000000-0005-0000-0000-000078190000}"/>
    <cellStyle name="Entrée 3 4 3 2 2" xfId="17995" xr:uid="{00000000-0005-0000-0000-000079190000}"/>
    <cellStyle name="Entrée 3 4 3 3" xfId="15565" xr:uid="{00000000-0005-0000-0000-00007A190000}"/>
    <cellStyle name="Entrée 3 4 4" xfId="12888" xr:uid="{00000000-0005-0000-0000-00007B190000}"/>
    <cellStyle name="Entrée 3 5" xfId="1996" xr:uid="{00000000-0005-0000-0000-00007C190000}"/>
    <cellStyle name="Entrée 3 5 2" xfId="5076" xr:uid="{00000000-0005-0000-0000-00007D190000}"/>
    <cellStyle name="Entrée 3 5 2 2" xfId="10612" xr:uid="{00000000-0005-0000-0000-00007E190000}"/>
    <cellStyle name="Entrée 3 5 2 2 2" xfId="20877" xr:uid="{00000000-0005-0000-0000-00007F190000}"/>
    <cellStyle name="Entrée 3 5 2 3" xfId="15567" xr:uid="{00000000-0005-0000-0000-000080190000}"/>
    <cellStyle name="Entrée 3 5 3" xfId="12890" xr:uid="{00000000-0005-0000-0000-000081190000}"/>
    <cellStyle name="Entrée 3 6" xfId="1997" xr:uid="{00000000-0005-0000-0000-000082190000}"/>
    <cellStyle name="Entrée 3 6 2" xfId="6702" xr:uid="{00000000-0005-0000-0000-000083190000}"/>
    <cellStyle name="Entrée 3 6 2 2" xfId="9724" xr:uid="{00000000-0005-0000-0000-000084190000}"/>
    <cellStyle name="Entrée 3 6 2 2 2" xfId="19990" xr:uid="{00000000-0005-0000-0000-000085190000}"/>
    <cellStyle name="Entrée 3 6 2 3" xfId="17191" xr:uid="{00000000-0005-0000-0000-000086190000}"/>
    <cellStyle name="Entrée 3 6 3" xfId="12891" xr:uid="{00000000-0005-0000-0000-000087190000}"/>
    <cellStyle name="Entrée 3 7" xfId="5061" xr:uid="{00000000-0005-0000-0000-000088190000}"/>
    <cellStyle name="Entrée 3 7 2" xfId="10593" xr:uid="{00000000-0005-0000-0000-000089190000}"/>
    <cellStyle name="Entrée 3 7 2 2" xfId="20858" xr:uid="{00000000-0005-0000-0000-00008A190000}"/>
    <cellStyle name="Entrée 3 7 3" xfId="15552" xr:uid="{00000000-0005-0000-0000-00008B190000}"/>
    <cellStyle name="Entrée 3 8" xfId="12872" xr:uid="{00000000-0005-0000-0000-00008C190000}"/>
    <cellStyle name="Entrée 4" xfId="1998" xr:uid="{00000000-0005-0000-0000-00008D190000}"/>
    <cellStyle name="Entrée 4 2" xfId="1999" xr:uid="{00000000-0005-0000-0000-00008E190000}"/>
    <cellStyle name="Entrée 4 2 2" xfId="2000" xr:uid="{00000000-0005-0000-0000-00008F190000}"/>
    <cellStyle name="Entrée 4 2 2 2" xfId="2001" xr:uid="{00000000-0005-0000-0000-000090190000}"/>
    <cellStyle name="Entrée 4 2 2 2 2" xfId="5080" xr:uid="{00000000-0005-0000-0000-000091190000}"/>
    <cellStyle name="Entrée 4 2 2 2 2 2" xfId="11647" xr:uid="{00000000-0005-0000-0000-000092190000}"/>
    <cellStyle name="Entrée 4 2 2 2 2 2 2" xfId="21912" xr:uid="{00000000-0005-0000-0000-000093190000}"/>
    <cellStyle name="Entrée 4 2 2 2 2 3" xfId="15571" xr:uid="{00000000-0005-0000-0000-000094190000}"/>
    <cellStyle name="Entrée 4 2 2 2 3" xfId="12895" xr:uid="{00000000-0005-0000-0000-000095190000}"/>
    <cellStyle name="Entrée 4 2 2 3" xfId="5079" xr:uid="{00000000-0005-0000-0000-000096190000}"/>
    <cellStyle name="Entrée 4 2 2 3 2" xfId="9138" xr:uid="{00000000-0005-0000-0000-000097190000}"/>
    <cellStyle name="Entrée 4 2 2 3 2 2" xfId="19432" xr:uid="{00000000-0005-0000-0000-000098190000}"/>
    <cellStyle name="Entrée 4 2 2 3 3" xfId="15570" xr:uid="{00000000-0005-0000-0000-000099190000}"/>
    <cellStyle name="Entrée 4 2 2 4" xfId="12894" xr:uid="{00000000-0005-0000-0000-00009A190000}"/>
    <cellStyle name="Entrée 4 2 3" xfId="2002" xr:uid="{00000000-0005-0000-0000-00009B190000}"/>
    <cellStyle name="Entrée 4 2 3 2" xfId="5081" xr:uid="{00000000-0005-0000-0000-00009C190000}"/>
    <cellStyle name="Entrée 4 2 3 2 2" xfId="7509" xr:uid="{00000000-0005-0000-0000-00009D190000}"/>
    <cellStyle name="Entrée 4 2 3 2 2 2" xfId="17994" xr:uid="{00000000-0005-0000-0000-00009E190000}"/>
    <cellStyle name="Entrée 4 2 3 2 3" xfId="15572" xr:uid="{00000000-0005-0000-0000-00009F190000}"/>
    <cellStyle name="Entrée 4 2 3 3" xfId="12896" xr:uid="{00000000-0005-0000-0000-0000A0190000}"/>
    <cellStyle name="Entrée 4 2 4" xfId="2003" xr:uid="{00000000-0005-0000-0000-0000A1190000}"/>
    <cellStyle name="Entrée 4 2 4 2" xfId="6703" xr:uid="{00000000-0005-0000-0000-0000A2190000}"/>
    <cellStyle name="Entrée 4 2 4 2 2" xfId="9725" xr:uid="{00000000-0005-0000-0000-0000A3190000}"/>
    <cellStyle name="Entrée 4 2 4 2 2 2" xfId="19991" xr:uid="{00000000-0005-0000-0000-0000A4190000}"/>
    <cellStyle name="Entrée 4 2 4 2 3" xfId="17192" xr:uid="{00000000-0005-0000-0000-0000A5190000}"/>
    <cellStyle name="Entrée 4 2 4 3" xfId="12897" xr:uid="{00000000-0005-0000-0000-0000A6190000}"/>
    <cellStyle name="Entrée 4 2 5" xfId="5078" xr:uid="{00000000-0005-0000-0000-0000A7190000}"/>
    <cellStyle name="Entrée 4 2 5 2" xfId="11940" xr:uid="{00000000-0005-0000-0000-0000A8190000}"/>
    <cellStyle name="Entrée 4 2 5 2 2" xfId="22203" xr:uid="{00000000-0005-0000-0000-0000A9190000}"/>
    <cellStyle name="Entrée 4 2 5 3" xfId="15569" xr:uid="{00000000-0005-0000-0000-0000AA190000}"/>
    <cellStyle name="Entrée 4 2 6" xfId="12893" xr:uid="{00000000-0005-0000-0000-0000AB190000}"/>
    <cellStyle name="Entrée 4 3" xfId="2004" xr:uid="{00000000-0005-0000-0000-0000AC190000}"/>
    <cellStyle name="Entrée 4 3 2" xfId="2005" xr:uid="{00000000-0005-0000-0000-0000AD190000}"/>
    <cellStyle name="Entrée 4 3 2 2" xfId="5083" xr:uid="{00000000-0005-0000-0000-0000AE190000}"/>
    <cellStyle name="Entrée 4 3 2 2 2" xfId="11939" xr:uid="{00000000-0005-0000-0000-0000AF190000}"/>
    <cellStyle name="Entrée 4 3 2 2 2 2" xfId="22202" xr:uid="{00000000-0005-0000-0000-0000B0190000}"/>
    <cellStyle name="Entrée 4 3 2 2 3" xfId="15574" xr:uid="{00000000-0005-0000-0000-0000B1190000}"/>
    <cellStyle name="Entrée 4 3 2 3" xfId="12899" xr:uid="{00000000-0005-0000-0000-0000B2190000}"/>
    <cellStyle name="Entrée 4 3 3" xfId="5082" xr:uid="{00000000-0005-0000-0000-0000B3190000}"/>
    <cellStyle name="Entrée 4 3 3 2" xfId="7508" xr:uid="{00000000-0005-0000-0000-0000B4190000}"/>
    <cellStyle name="Entrée 4 3 3 2 2" xfId="17993" xr:uid="{00000000-0005-0000-0000-0000B5190000}"/>
    <cellStyle name="Entrée 4 3 3 3" xfId="15573" xr:uid="{00000000-0005-0000-0000-0000B6190000}"/>
    <cellStyle name="Entrée 4 3 4" xfId="12898" xr:uid="{00000000-0005-0000-0000-0000B7190000}"/>
    <cellStyle name="Entrée 4 4" xfId="2006" xr:uid="{00000000-0005-0000-0000-0000B8190000}"/>
    <cellStyle name="Entrée 4 4 2" xfId="5084" xr:uid="{00000000-0005-0000-0000-0000B9190000}"/>
    <cellStyle name="Entrée 4 4 2 2" xfId="10609" xr:uid="{00000000-0005-0000-0000-0000BA190000}"/>
    <cellStyle name="Entrée 4 4 2 2 2" xfId="20874" xr:uid="{00000000-0005-0000-0000-0000BB190000}"/>
    <cellStyle name="Entrée 4 4 2 3" xfId="15575" xr:uid="{00000000-0005-0000-0000-0000BC190000}"/>
    <cellStyle name="Entrée 4 4 3" xfId="12900" xr:uid="{00000000-0005-0000-0000-0000BD190000}"/>
    <cellStyle name="Entrée 4 5" xfId="2007" xr:uid="{00000000-0005-0000-0000-0000BE190000}"/>
    <cellStyle name="Entrée 4 5 2" xfId="6704" xr:uid="{00000000-0005-0000-0000-0000BF190000}"/>
    <cellStyle name="Entrée 4 5 2 2" xfId="10973" xr:uid="{00000000-0005-0000-0000-0000C0190000}"/>
    <cellStyle name="Entrée 4 5 2 2 2" xfId="21238" xr:uid="{00000000-0005-0000-0000-0000C1190000}"/>
    <cellStyle name="Entrée 4 5 2 3" xfId="17193" xr:uid="{00000000-0005-0000-0000-0000C2190000}"/>
    <cellStyle name="Entrée 4 5 3" xfId="12901" xr:uid="{00000000-0005-0000-0000-0000C3190000}"/>
    <cellStyle name="Entrée 4 6" xfId="5077" xr:uid="{00000000-0005-0000-0000-0000C4190000}"/>
    <cellStyle name="Entrée 4 6 2" xfId="7507" xr:uid="{00000000-0005-0000-0000-0000C5190000}"/>
    <cellStyle name="Entrée 4 6 2 2" xfId="17992" xr:uid="{00000000-0005-0000-0000-0000C6190000}"/>
    <cellStyle name="Entrée 4 6 3" xfId="15568" xr:uid="{00000000-0005-0000-0000-0000C7190000}"/>
    <cellStyle name="Entrée 4 7" xfId="12892" xr:uid="{00000000-0005-0000-0000-0000C8190000}"/>
    <cellStyle name="Entrée 5" xfId="2008" xr:uid="{00000000-0005-0000-0000-0000C9190000}"/>
    <cellStyle name="Entrée 5 2" xfId="2009" xr:uid="{00000000-0005-0000-0000-0000CA190000}"/>
    <cellStyle name="Entrée 5 2 2" xfId="2010" xr:uid="{00000000-0005-0000-0000-0000CB190000}"/>
    <cellStyle name="Entrée 5 2 2 2" xfId="2011" xr:uid="{00000000-0005-0000-0000-0000CC190000}"/>
    <cellStyle name="Entrée 5 2 2 2 2" xfId="5088" xr:uid="{00000000-0005-0000-0000-0000CD190000}"/>
    <cellStyle name="Entrée 5 2 2 2 2 2" xfId="7512" xr:uid="{00000000-0005-0000-0000-0000CE190000}"/>
    <cellStyle name="Entrée 5 2 2 2 2 2 2" xfId="17997" xr:uid="{00000000-0005-0000-0000-0000CF190000}"/>
    <cellStyle name="Entrée 5 2 2 2 2 3" xfId="15579" xr:uid="{00000000-0005-0000-0000-0000D0190000}"/>
    <cellStyle name="Entrée 5 2 2 2 3" xfId="12905" xr:uid="{00000000-0005-0000-0000-0000D1190000}"/>
    <cellStyle name="Entrée 5 2 2 3" xfId="5087" xr:uid="{00000000-0005-0000-0000-0000D2190000}"/>
    <cellStyle name="Entrée 5 2 2 3 2" xfId="10614" xr:uid="{00000000-0005-0000-0000-0000D3190000}"/>
    <cellStyle name="Entrée 5 2 2 3 2 2" xfId="20879" xr:uid="{00000000-0005-0000-0000-0000D4190000}"/>
    <cellStyle name="Entrée 5 2 2 3 3" xfId="15578" xr:uid="{00000000-0005-0000-0000-0000D5190000}"/>
    <cellStyle name="Entrée 5 2 2 4" xfId="12904" xr:uid="{00000000-0005-0000-0000-0000D6190000}"/>
    <cellStyle name="Entrée 5 2 3" xfId="2012" xr:uid="{00000000-0005-0000-0000-0000D7190000}"/>
    <cellStyle name="Entrée 5 2 3 2" xfId="5089" xr:uid="{00000000-0005-0000-0000-0000D8190000}"/>
    <cellStyle name="Entrée 5 2 3 2 2" xfId="11938" xr:uid="{00000000-0005-0000-0000-0000D9190000}"/>
    <cellStyle name="Entrée 5 2 3 2 2 2" xfId="22201" xr:uid="{00000000-0005-0000-0000-0000DA190000}"/>
    <cellStyle name="Entrée 5 2 3 2 3" xfId="15580" xr:uid="{00000000-0005-0000-0000-0000DB190000}"/>
    <cellStyle name="Entrée 5 2 3 3" xfId="12906" xr:uid="{00000000-0005-0000-0000-0000DC190000}"/>
    <cellStyle name="Entrée 5 2 4" xfId="2013" xr:uid="{00000000-0005-0000-0000-0000DD190000}"/>
    <cellStyle name="Entrée 5 2 4 2" xfId="6705" xr:uid="{00000000-0005-0000-0000-0000DE190000}"/>
    <cellStyle name="Entrée 5 2 4 2 2" xfId="10972" xr:uid="{00000000-0005-0000-0000-0000DF190000}"/>
    <cellStyle name="Entrée 5 2 4 2 2 2" xfId="21237" xr:uid="{00000000-0005-0000-0000-0000E0190000}"/>
    <cellStyle name="Entrée 5 2 4 2 3" xfId="17194" xr:uid="{00000000-0005-0000-0000-0000E1190000}"/>
    <cellStyle name="Entrée 5 2 4 3" xfId="12907" xr:uid="{00000000-0005-0000-0000-0000E2190000}"/>
    <cellStyle name="Entrée 5 2 5" xfId="5086" xr:uid="{00000000-0005-0000-0000-0000E3190000}"/>
    <cellStyle name="Entrée 5 2 5 2" xfId="9140" xr:uid="{00000000-0005-0000-0000-0000E4190000}"/>
    <cellStyle name="Entrée 5 2 5 2 2" xfId="19434" xr:uid="{00000000-0005-0000-0000-0000E5190000}"/>
    <cellStyle name="Entrée 5 2 5 3" xfId="15577" xr:uid="{00000000-0005-0000-0000-0000E6190000}"/>
    <cellStyle name="Entrée 5 2 6" xfId="12903" xr:uid="{00000000-0005-0000-0000-0000E7190000}"/>
    <cellStyle name="Entrée 5 3" xfId="2014" xr:uid="{00000000-0005-0000-0000-0000E8190000}"/>
    <cellStyle name="Entrée 5 3 2" xfId="2015" xr:uid="{00000000-0005-0000-0000-0000E9190000}"/>
    <cellStyle name="Entrée 5 3 2 2" xfId="5091" xr:uid="{00000000-0005-0000-0000-0000EA190000}"/>
    <cellStyle name="Entrée 5 3 2 2 2" xfId="7511" xr:uid="{00000000-0005-0000-0000-0000EB190000}"/>
    <cellStyle name="Entrée 5 3 2 2 2 2" xfId="17996" xr:uid="{00000000-0005-0000-0000-0000EC190000}"/>
    <cellStyle name="Entrée 5 3 2 2 3" xfId="15582" xr:uid="{00000000-0005-0000-0000-0000ED190000}"/>
    <cellStyle name="Entrée 5 3 2 3" xfId="12909" xr:uid="{00000000-0005-0000-0000-0000EE190000}"/>
    <cellStyle name="Entrée 5 3 3" xfId="5090" xr:uid="{00000000-0005-0000-0000-0000EF190000}"/>
    <cellStyle name="Entrée 5 3 3 2" xfId="10613" xr:uid="{00000000-0005-0000-0000-0000F0190000}"/>
    <cellStyle name="Entrée 5 3 3 2 2" xfId="20878" xr:uid="{00000000-0005-0000-0000-0000F1190000}"/>
    <cellStyle name="Entrée 5 3 3 3" xfId="15581" xr:uid="{00000000-0005-0000-0000-0000F2190000}"/>
    <cellStyle name="Entrée 5 3 4" xfId="12908" xr:uid="{00000000-0005-0000-0000-0000F3190000}"/>
    <cellStyle name="Entrée 5 4" xfId="2016" xr:uid="{00000000-0005-0000-0000-0000F4190000}"/>
    <cellStyle name="Entrée 5 4 2" xfId="5092" xr:uid="{00000000-0005-0000-0000-0000F5190000}"/>
    <cellStyle name="Entrée 5 4 2 2" xfId="11937" xr:uid="{00000000-0005-0000-0000-0000F6190000}"/>
    <cellStyle name="Entrée 5 4 2 2 2" xfId="22200" xr:uid="{00000000-0005-0000-0000-0000F7190000}"/>
    <cellStyle name="Entrée 5 4 2 3" xfId="15583" xr:uid="{00000000-0005-0000-0000-0000F8190000}"/>
    <cellStyle name="Entrée 5 4 3" xfId="12910" xr:uid="{00000000-0005-0000-0000-0000F9190000}"/>
    <cellStyle name="Entrée 5 5" xfId="2017" xr:uid="{00000000-0005-0000-0000-0000FA190000}"/>
    <cellStyle name="Entrée 5 5 2" xfId="6706" xr:uid="{00000000-0005-0000-0000-0000FB190000}"/>
    <cellStyle name="Entrée 5 5 2 2" xfId="9726" xr:uid="{00000000-0005-0000-0000-0000FC190000}"/>
    <cellStyle name="Entrée 5 5 2 2 2" xfId="19992" xr:uid="{00000000-0005-0000-0000-0000FD190000}"/>
    <cellStyle name="Entrée 5 5 2 3" xfId="17195" xr:uid="{00000000-0005-0000-0000-0000FE190000}"/>
    <cellStyle name="Entrée 5 5 3" xfId="12911" xr:uid="{00000000-0005-0000-0000-0000FF190000}"/>
    <cellStyle name="Entrée 5 6" xfId="5085" xr:uid="{00000000-0005-0000-0000-0000001A0000}"/>
    <cellStyle name="Entrée 5 6 2" xfId="9139" xr:uid="{00000000-0005-0000-0000-0000011A0000}"/>
    <cellStyle name="Entrée 5 6 2 2" xfId="19433" xr:uid="{00000000-0005-0000-0000-0000021A0000}"/>
    <cellStyle name="Entrée 5 6 3" xfId="15576" xr:uid="{00000000-0005-0000-0000-0000031A0000}"/>
    <cellStyle name="Entrée 5 7" xfId="12902" xr:uid="{00000000-0005-0000-0000-0000041A0000}"/>
    <cellStyle name="Entrée 6" xfId="2018" xr:uid="{00000000-0005-0000-0000-0000051A0000}"/>
    <cellStyle name="Entrée 6 2" xfId="2019" xr:uid="{00000000-0005-0000-0000-0000061A0000}"/>
    <cellStyle name="Entrée 6 2 2" xfId="2020" xr:uid="{00000000-0005-0000-0000-0000071A0000}"/>
    <cellStyle name="Entrée 6 2 2 2" xfId="5095" xr:uid="{00000000-0005-0000-0000-0000081A0000}"/>
    <cellStyle name="Entrée 6 2 2 2 2" xfId="9142" xr:uid="{00000000-0005-0000-0000-0000091A0000}"/>
    <cellStyle name="Entrée 6 2 2 2 2 2" xfId="19436" xr:uid="{00000000-0005-0000-0000-00000A1A0000}"/>
    <cellStyle name="Entrée 6 2 2 2 3" xfId="15586" xr:uid="{00000000-0005-0000-0000-00000B1A0000}"/>
    <cellStyle name="Entrée 6 2 2 3" xfId="12914" xr:uid="{00000000-0005-0000-0000-00000C1A0000}"/>
    <cellStyle name="Entrée 6 2 3" xfId="5094" xr:uid="{00000000-0005-0000-0000-00000D1A0000}"/>
    <cellStyle name="Entrée 6 2 3 2" xfId="10615" xr:uid="{00000000-0005-0000-0000-00000E1A0000}"/>
    <cellStyle name="Entrée 6 2 3 2 2" xfId="20880" xr:uid="{00000000-0005-0000-0000-00000F1A0000}"/>
    <cellStyle name="Entrée 6 2 3 3" xfId="15585" xr:uid="{00000000-0005-0000-0000-0000101A0000}"/>
    <cellStyle name="Entrée 6 2 4" xfId="12913" xr:uid="{00000000-0005-0000-0000-0000111A0000}"/>
    <cellStyle name="Entrée 6 3" xfId="2021" xr:uid="{00000000-0005-0000-0000-0000121A0000}"/>
    <cellStyle name="Entrée 6 3 2" xfId="5096" xr:uid="{00000000-0005-0000-0000-0000131A0000}"/>
    <cellStyle name="Entrée 6 3 2 2" xfId="7516" xr:uid="{00000000-0005-0000-0000-0000141A0000}"/>
    <cellStyle name="Entrée 6 3 2 2 2" xfId="18001" xr:uid="{00000000-0005-0000-0000-0000151A0000}"/>
    <cellStyle name="Entrée 6 3 2 3" xfId="15587" xr:uid="{00000000-0005-0000-0000-0000161A0000}"/>
    <cellStyle name="Entrée 6 3 3" xfId="12915" xr:uid="{00000000-0005-0000-0000-0000171A0000}"/>
    <cellStyle name="Entrée 6 4" xfId="2022" xr:uid="{00000000-0005-0000-0000-0000181A0000}"/>
    <cellStyle name="Entrée 6 4 2" xfId="6707" xr:uid="{00000000-0005-0000-0000-0000191A0000}"/>
    <cellStyle name="Entrée 6 4 2 2" xfId="10974" xr:uid="{00000000-0005-0000-0000-00001A1A0000}"/>
    <cellStyle name="Entrée 6 4 2 2 2" xfId="21239" xr:uid="{00000000-0005-0000-0000-00001B1A0000}"/>
    <cellStyle name="Entrée 6 4 2 3" xfId="17196" xr:uid="{00000000-0005-0000-0000-00001C1A0000}"/>
    <cellStyle name="Entrée 6 4 3" xfId="12916" xr:uid="{00000000-0005-0000-0000-00001D1A0000}"/>
    <cellStyle name="Entrée 6 5" xfId="5093" xr:uid="{00000000-0005-0000-0000-00001E1A0000}"/>
    <cellStyle name="Entrée 6 5 2" xfId="9141" xr:uid="{00000000-0005-0000-0000-00001F1A0000}"/>
    <cellStyle name="Entrée 6 5 2 2" xfId="19435" xr:uid="{00000000-0005-0000-0000-0000201A0000}"/>
    <cellStyle name="Entrée 6 5 3" xfId="15584" xr:uid="{00000000-0005-0000-0000-0000211A0000}"/>
    <cellStyle name="Entrée 6 6" xfId="12912" xr:uid="{00000000-0005-0000-0000-0000221A0000}"/>
    <cellStyle name="Entrée 7" xfId="2023" xr:uid="{00000000-0005-0000-0000-0000231A0000}"/>
    <cellStyle name="Entrée 7 2" xfId="2024" xr:uid="{00000000-0005-0000-0000-0000241A0000}"/>
    <cellStyle name="Entrée 7 2 2" xfId="2025" xr:uid="{00000000-0005-0000-0000-0000251A0000}"/>
    <cellStyle name="Entrée 7 2 2 2" xfId="5099" xr:uid="{00000000-0005-0000-0000-0000261A0000}"/>
    <cellStyle name="Entrée 7 2 2 2 2" xfId="7513" xr:uid="{00000000-0005-0000-0000-0000271A0000}"/>
    <cellStyle name="Entrée 7 2 2 2 2 2" xfId="17998" xr:uid="{00000000-0005-0000-0000-0000281A0000}"/>
    <cellStyle name="Entrée 7 2 2 2 3" xfId="15590" xr:uid="{00000000-0005-0000-0000-0000291A0000}"/>
    <cellStyle name="Entrée 7 2 2 3" xfId="12919" xr:uid="{00000000-0005-0000-0000-00002A1A0000}"/>
    <cellStyle name="Entrée 7 2 3" xfId="5098" xr:uid="{00000000-0005-0000-0000-00002B1A0000}"/>
    <cellStyle name="Entrée 7 2 3 2" xfId="11648" xr:uid="{00000000-0005-0000-0000-00002C1A0000}"/>
    <cellStyle name="Entrée 7 2 3 2 2" xfId="21913" xr:uid="{00000000-0005-0000-0000-00002D1A0000}"/>
    <cellStyle name="Entrée 7 2 3 3" xfId="15589" xr:uid="{00000000-0005-0000-0000-00002E1A0000}"/>
    <cellStyle name="Entrée 7 2 4" xfId="12918" xr:uid="{00000000-0005-0000-0000-00002F1A0000}"/>
    <cellStyle name="Entrée 7 3" xfId="2026" xr:uid="{00000000-0005-0000-0000-0000301A0000}"/>
    <cellStyle name="Entrée 7 3 2" xfId="5100" xr:uid="{00000000-0005-0000-0000-0000311A0000}"/>
    <cellStyle name="Entrée 7 3 2 2" xfId="11935" xr:uid="{00000000-0005-0000-0000-0000321A0000}"/>
    <cellStyle name="Entrée 7 3 2 2 2" xfId="22198" xr:uid="{00000000-0005-0000-0000-0000331A0000}"/>
    <cellStyle name="Entrée 7 3 2 3" xfId="15591" xr:uid="{00000000-0005-0000-0000-0000341A0000}"/>
    <cellStyle name="Entrée 7 3 3" xfId="12920" xr:uid="{00000000-0005-0000-0000-0000351A0000}"/>
    <cellStyle name="Entrée 7 4" xfId="2027" xr:uid="{00000000-0005-0000-0000-0000361A0000}"/>
    <cellStyle name="Entrée 7 4 2" xfId="6708" xr:uid="{00000000-0005-0000-0000-0000371A0000}"/>
    <cellStyle name="Entrée 7 4 2 2" xfId="9727" xr:uid="{00000000-0005-0000-0000-0000381A0000}"/>
    <cellStyle name="Entrée 7 4 2 2 2" xfId="19993" xr:uid="{00000000-0005-0000-0000-0000391A0000}"/>
    <cellStyle name="Entrée 7 4 2 3" xfId="17197" xr:uid="{00000000-0005-0000-0000-00003A1A0000}"/>
    <cellStyle name="Entrée 7 4 3" xfId="12921" xr:uid="{00000000-0005-0000-0000-00003B1A0000}"/>
    <cellStyle name="Entrée 7 5" xfId="5097" xr:uid="{00000000-0005-0000-0000-00003C1A0000}"/>
    <cellStyle name="Entrée 7 5 2" xfId="11936" xr:uid="{00000000-0005-0000-0000-00003D1A0000}"/>
    <cellStyle name="Entrée 7 5 2 2" xfId="22199" xr:uid="{00000000-0005-0000-0000-00003E1A0000}"/>
    <cellStyle name="Entrée 7 5 3" xfId="15588" xr:uid="{00000000-0005-0000-0000-00003F1A0000}"/>
    <cellStyle name="Entrée 7 6" xfId="12917" xr:uid="{00000000-0005-0000-0000-0000401A0000}"/>
    <cellStyle name="Entrée 8" xfId="2028" xr:uid="{00000000-0005-0000-0000-0000411A0000}"/>
    <cellStyle name="Entrée 8 2" xfId="2029" xr:uid="{00000000-0005-0000-0000-0000421A0000}"/>
    <cellStyle name="Entrée 8 2 2" xfId="5102" xr:uid="{00000000-0005-0000-0000-0000431A0000}"/>
    <cellStyle name="Entrée 8 2 2 2" xfId="9143" xr:uid="{00000000-0005-0000-0000-0000441A0000}"/>
    <cellStyle name="Entrée 8 2 2 2 2" xfId="19437" xr:uid="{00000000-0005-0000-0000-0000451A0000}"/>
    <cellStyle name="Entrée 8 2 2 3" xfId="15593" xr:uid="{00000000-0005-0000-0000-0000461A0000}"/>
    <cellStyle name="Entrée 8 2 3" xfId="12923" xr:uid="{00000000-0005-0000-0000-0000471A0000}"/>
    <cellStyle name="Entrée 8 3" xfId="5101" xr:uid="{00000000-0005-0000-0000-0000481A0000}"/>
    <cellStyle name="Entrée 8 3 2" xfId="10592" xr:uid="{00000000-0005-0000-0000-0000491A0000}"/>
    <cellStyle name="Entrée 8 3 2 2" xfId="20857" xr:uid="{00000000-0005-0000-0000-00004A1A0000}"/>
    <cellStyle name="Entrée 8 3 3" xfId="15592" xr:uid="{00000000-0005-0000-0000-00004B1A0000}"/>
    <cellStyle name="Entrée 8 4" xfId="12922" xr:uid="{00000000-0005-0000-0000-00004C1A0000}"/>
    <cellStyle name="Entrée 9" xfId="2030" xr:uid="{00000000-0005-0000-0000-00004D1A0000}"/>
    <cellStyle name="Entrée 9 2" xfId="2031" xr:uid="{00000000-0005-0000-0000-00004E1A0000}"/>
    <cellStyle name="Entrée 9 2 2" xfId="5104" xr:uid="{00000000-0005-0000-0000-00004F1A0000}"/>
    <cellStyle name="Entrée 9 2 2 2" xfId="11934" xr:uid="{00000000-0005-0000-0000-0000501A0000}"/>
    <cellStyle name="Entrée 9 2 2 2 2" xfId="22197" xr:uid="{00000000-0005-0000-0000-0000511A0000}"/>
    <cellStyle name="Entrée 9 2 2 3" xfId="15595" xr:uid="{00000000-0005-0000-0000-0000521A0000}"/>
    <cellStyle name="Entrée 9 2 3" xfId="12925" xr:uid="{00000000-0005-0000-0000-0000531A0000}"/>
    <cellStyle name="Entrée 9 3" xfId="5103" xr:uid="{00000000-0005-0000-0000-0000541A0000}"/>
    <cellStyle name="Entrée 9 3 2" xfId="7515" xr:uid="{00000000-0005-0000-0000-0000551A0000}"/>
    <cellStyle name="Entrée 9 3 2 2" xfId="18000" xr:uid="{00000000-0005-0000-0000-0000561A0000}"/>
    <cellStyle name="Entrée 9 3 3" xfId="15594" xr:uid="{00000000-0005-0000-0000-0000571A0000}"/>
    <cellStyle name="Entrée 9 4" xfId="12924" xr:uid="{00000000-0005-0000-0000-0000581A0000}"/>
    <cellStyle name="Entrée_Budget and financial Template SOGC Feb 17" xfId="2032" xr:uid="{00000000-0005-0000-0000-0000591A0000}"/>
    <cellStyle name="Euro" xfId="2033" xr:uid="{00000000-0005-0000-0000-00005A1A0000}"/>
    <cellStyle name="Euro 2" xfId="2034" xr:uid="{00000000-0005-0000-0000-00005B1A0000}"/>
    <cellStyle name="Euro 2 2" xfId="8064" xr:uid="{00000000-0005-0000-0000-00005C1A0000}"/>
    <cellStyle name="Euro 3" xfId="2035" xr:uid="{00000000-0005-0000-0000-00005D1A0000}"/>
    <cellStyle name="Euro 3 2" xfId="8065" xr:uid="{00000000-0005-0000-0000-00005E1A0000}"/>
    <cellStyle name="Euro 4" xfId="8063" xr:uid="{00000000-0005-0000-0000-00005F1A0000}"/>
    <cellStyle name="Explanatory Text 2" xfId="2036" xr:uid="{00000000-0005-0000-0000-0000601A0000}"/>
    <cellStyle name="Explanatory Text 3" xfId="2037" xr:uid="{00000000-0005-0000-0000-0000611A0000}"/>
    <cellStyle name="Explanatory Text 4" xfId="2038" xr:uid="{00000000-0005-0000-0000-0000621A0000}"/>
    <cellStyle name="Explanatory Text 5" xfId="2039" xr:uid="{00000000-0005-0000-0000-0000631A0000}"/>
    <cellStyle name="Explanatory Text 6" xfId="2040" xr:uid="{00000000-0005-0000-0000-0000641A0000}"/>
    <cellStyle name="Explanatory Text 7" xfId="2041" xr:uid="{00000000-0005-0000-0000-0000651A0000}"/>
    <cellStyle name="Explanatory Text 8" xfId="2042" xr:uid="{00000000-0005-0000-0000-0000661A0000}"/>
    <cellStyle name="Explanatory Text 9" xfId="2043" xr:uid="{00000000-0005-0000-0000-0000671A0000}"/>
    <cellStyle name="FRxAmtStyle" xfId="2044" xr:uid="{00000000-0005-0000-0000-0000681A0000}"/>
    <cellStyle name="FRxAmtStyle 2" xfId="2045" xr:uid="{00000000-0005-0000-0000-0000691A0000}"/>
    <cellStyle name="FRxAmtStyle 3" xfId="2046" xr:uid="{00000000-0005-0000-0000-00006A1A0000}"/>
    <cellStyle name="FRxAmtStyle 4" xfId="2047" xr:uid="{00000000-0005-0000-0000-00006B1A0000}"/>
    <cellStyle name="FRxAmtStyle_Contribution Revenue - Mktg" xfId="2048" xr:uid="{00000000-0005-0000-0000-00006C1A0000}"/>
    <cellStyle name="FRxCurrStyle" xfId="2049" xr:uid="{00000000-0005-0000-0000-00006D1A0000}"/>
    <cellStyle name="FRxCurrStyle 2" xfId="2050" xr:uid="{00000000-0005-0000-0000-00006E1A0000}"/>
    <cellStyle name="FRxCurrStyle 3" xfId="2051" xr:uid="{00000000-0005-0000-0000-00006F1A0000}"/>
    <cellStyle name="FRxCurrStyle 4" xfId="2052" xr:uid="{00000000-0005-0000-0000-0000701A0000}"/>
    <cellStyle name="FRxPcntStyle" xfId="2053" xr:uid="{00000000-0005-0000-0000-0000711A0000}"/>
    <cellStyle name="FRxPcntStyle 2" xfId="2054" xr:uid="{00000000-0005-0000-0000-0000721A0000}"/>
    <cellStyle name="FRxPcntStyle 3" xfId="2055" xr:uid="{00000000-0005-0000-0000-0000731A0000}"/>
    <cellStyle name="FRxPcntStyle 4" xfId="2056" xr:uid="{00000000-0005-0000-0000-0000741A0000}"/>
    <cellStyle name="FRxPcntStyle_Contribution Revenue - Mktg" xfId="2057" xr:uid="{00000000-0005-0000-0000-0000751A0000}"/>
    <cellStyle name="Geneva" xfId="2058" xr:uid="{00000000-0005-0000-0000-0000761A0000}"/>
    <cellStyle name="Geneva 2" xfId="2059" xr:uid="{00000000-0005-0000-0000-0000771A0000}"/>
    <cellStyle name="Geneva 2 2" xfId="2060" xr:uid="{00000000-0005-0000-0000-0000781A0000}"/>
    <cellStyle name="Good 2" xfId="2061" xr:uid="{00000000-0005-0000-0000-0000791A0000}"/>
    <cellStyle name="Good 3" xfId="2062" xr:uid="{00000000-0005-0000-0000-00007A1A0000}"/>
    <cellStyle name="Good 4" xfId="2063" xr:uid="{00000000-0005-0000-0000-00007B1A0000}"/>
    <cellStyle name="Good 5" xfId="2064" xr:uid="{00000000-0005-0000-0000-00007C1A0000}"/>
    <cellStyle name="Good 6" xfId="2065" xr:uid="{00000000-0005-0000-0000-00007D1A0000}"/>
    <cellStyle name="Good 7" xfId="2066" xr:uid="{00000000-0005-0000-0000-00007E1A0000}"/>
    <cellStyle name="Good 8" xfId="2067" xr:uid="{00000000-0005-0000-0000-00007F1A0000}"/>
    <cellStyle name="Good 9" xfId="2068" xr:uid="{00000000-0005-0000-0000-0000801A0000}"/>
    <cellStyle name="Heading 1 2" xfId="2069" xr:uid="{00000000-0005-0000-0000-0000811A0000}"/>
    <cellStyle name="Heading 1 3" xfId="2070" xr:uid="{00000000-0005-0000-0000-0000821A0000}"/>
    <cellStyle name="Heading 1 4" xfId="2071" xr:uid="{00000000-0005-0000-0000-0000831A0000}"/>
    <cellStyle name="Heading 1 5" xfId="2072" xr:uid="{00000000-0005-0000-0000-0000841A0000}"/>
    <cellStyle name="Heading 1 6" xfId="2073" xr:uid="{00000000-0005-0000-0000-0000851A0000}"/>
    <cellStyle name="Heading 1 7" xfId="2074" xr:uid="{00000000-0005-0000-0000-0000861A0000}"/>
    <cellStyle name="Heading 1 8" xfId="2075" xr:uid="{00000000-0005-0000-0000-0000871A0000}"/>
    <cellStyle name="Heading 1 9" xfId="2076" xr:uid="{00000000-0005-0000-0000-0000881A0000}"/>
    <cellStyle name="Heading 2 2" xfId="2077" xr:uid="{00000000-0005-0000-0000-0000891A0000}"/>
    <cellStyle name="Heading 2 3" xfId="2078" xr:uid="{00000000-0005-0000-0000-00008A1A0000}"/>
    <cellStyle name="Heading 2 4" xfId="2079" xr:uid="{00000000-0005-0000-0000-00008B1A0000}"/>
    <cellStyle name="Heading 2 5" xfId="2080" xr:uid="{00000000-0005-0000-0000-00008C1A0000}"/>
    <cellStyle name="Heading 2 6" xfId="2081" xr:uid="{00000000-0005-0000-0000-00008D1A0000}"/>
    <cellStyle name="Heading 2 7" xfId="2082" xr:uid="{00000000-0005-0000-0000-00008E1A0000}"/>
    <cellStyle name="Heading 2 8" xfId="2083" xr:uid="{00000000-0005-0000-0000-00008F1A0000}"/>
    <cellStyle name="Heading 2 9" xfId="2084" xr:uid="{00000000-0005-0000-0000-0000901A0000}"/>
    <cellStyle name="Heading 3 2" xfId="2085" xr:uid="{00000000-0005-0000-0000-0000911A0000}"/>
    <cellStyle name="Heading 3 2 2" xfId="2086" xr:uid="{00000000-0005-0000-0000-0000921A0000}"/>
    <cellStyle name="Heading 3 2 2 2" xfId="2087" xr:uid="{00000000-0005-0000-0000-0000931A0000}"/>
    <cellStyle name="Heading 3 2 2 2 2" xfId="12928" xr:uid="{00000000-0005-0000-0000-0000941A0000}"/>
    <cellStyle name="Heading 3 2 2 3" xfId="12927" xr:uid="{00000000-0005-0000-0000-0000951A0000}"/>
    <cellStyle name="Heading 3 2 3" xfId="12926" xr:uid="{00000000-0005-0000-0000-0000961A0000}"/>
    <cellStyle name="Heading 3 3" xfId="2088" xr:uid="{00000000-0005-0000-0000-0000971A0000}"/>
    <cellStyle name="Heading 3 3 2" xfId="2089" xr:uid="{00000000-0005-0000-0000-0000981A0000}"/>
    <cellStyle name="Heading 3 3 2 2" xfId="2090" xr:uid="{00000000-0005-0000-0000-0000991A0000}"/>
    <cellStyle name="Heading 3 3 2 2 2" xfId="12931" xr:uid="{00000000-0005-0000-0000-00009A1A0000}"/>
    <cellStyle name="Heading 3 3 2 3" xfId="12930" xr:uid="{00000000-0005-0000-0000-00009B1A0000}"/>
    <cellStyle name="Heading 3 3 3" xfId="12929" xr:uid="{00000000-0005-0000-0000-00009C1A0000}"/>
    <cellStyle name="Heading 3 4" xfId="2091" xr:uid="{00000000-0005-0000-0000-00009D1A0000}"/>
    <cellStyle name="Heading 3 4 2" xfId="2092" xr:uid="{00000000-0005-0000-0000-00009E1A0000}"/>
    <cellStyle name="Heading 3 4 2 2" xfId="2093" xr:uid="{00000000-0005-0000-0000-00009F1A0000}"/>
    <cellStyle name="Heading 3 4 2 2 2" xfId="12934" xr:uid="{00000000-0005-0000-0000-0000A01A0000}"/>
    <cellStyle name="Heading 3 4 2 3" xfId="12933" xr:uid="{00000000-0005-0000-0000-0000A11A0000}"/>
    <cellStyle name="Heading 3 4 3" xfId="12932" xr:uid="{00000000-0005-0000-0000-0000A21A0000}"/>
    <cellStyle name="Heading 3 5" xfId="2094" xr:uid="{00000000-0005-0000-0000-0000A31A0000}"/>
    <cellStyle name="Heading 3 5 2" xfId="2095" xr:uid="{00000000-0005-0000-0000-0000A41A0000}"/>
    <cellStyle name="Heading 3 5 2 2" xfId="2096" xr:uid="{00000000-0005-0000-0000-0000A51A0000}"/>
    <cellStyle name="Heading 3 5 2 2 2" xfId="12937" xr:uid="{00000000-0005-0000-0000-0000A61A0000}"/>
    <cellStyle name="Heading 3 5 2 3" xfId="12936" xr:uid="{00000000-0005-0000-0000-0000A71A0000}"/>
    <cellStyle name="Heading 3 5 3" xfId="12935" xr:uid="{00000000-0005-0000-0000-0000A81A0000}"/>
    <cellStyle name="Heading 3 6" xfId="2097" xr:uid="{00000000-0005-0000-0000-0000A91A0000}"/>
    <cellStyle name="Heading 3 6 2" xfId="2098" xr:uid="{00000000-0005-0000-0000-0000AA1A0000}"/>
    <cellStyle name="Heading 3 6 2 2" xfId="2099" xr:uid="{00000000-0005-0000-0000-0000AB1A0000}"/>
    <cellStyle name="Heading 3 6 2 2 2" xfId="12940" xr:uid="{00000000-0005-0000-0000-0000AC1A0000}"/>
    <cellStyle name="Heading 3 6 2 3" xfId="12939" xr:uid="{00000000-0005-0000-0000-0000AD1A0000}"/>
    <cellStyle name="Heading 3 6 3" xfId="12938" xr:uid="{00000000-0005-0000-0000-0000AE1A0000}"/>
    <cellStyle name="Heading 3 7" xfId="2100" xr:uid="{00000000-0005-0000-0000-0000AF1A0000}"/>
    <cellStyle name="Heading 3 7 2" xfId="2101" xr:uid="{00000000-0005-0000-0000-0000B01A0000}"/>
    <cellStyle name="Heading 3 7 2 2" xfId="2102" xr:uid="{00000000-0005-0000-0000-0000B11A0000}"/>
    <cellStyle name="Heading 3 7 2 2 2" xfId="12943" xr:uid="{00000000-0005-0000-0000-0000B21A0000}"/>
    <cellStyle name="Heading 3 7 2 3" xfId="12942" xr:uid="{00000000-0005-0000-0000-0000B31A0000}"/>
    <cellStyle name="Heading 3 7 3" xfId="12941" xr:uid="{00000000-0005-0000-0000-0000B41A0000}"/>
    <cellStyle name="Heading 3 8" xfId="2103" xr:uid="{00000000-0005-0000-0000-0000B51A0000}"/>
    <cellStyle name="Heading 3 8 2" xfId="2104" xr:uid="{00000000-0005-0000-0000-0000B61A0000}"/>
    <cellStyle name="Heading 3 8 2 2" xfId="2105" xr:uid="{00000000-0005-0000-0000-0000B71A0000}"/>
    <cellStyle name="Heading 3 8 2 2 2" xfId="12946" xr:uid="{00000000-0005-0000-0000-0000B81A0000}"/>
    <cellStyle name="Heading 3 8 2 3" xfId="12945" xr:uid="{00000000-0005-0000-0000-0000B91A0000}"/>
    <cellStyle name="Heading 3 8 3" xfId="12944" xr:uid="{00000000-0005-0000-0000-0000BA1A0000}"/>
    <cellStyle name="Heading 3 9" xfId="2106" xr:uid="{00000000-0005-0000-0000-0000BB1A0000}"/>
    <cellStyle name="Heading 3 9 2" xfId="2107" xr:uid="{00000000-0005-0000-0000-0000BC1A0000}"/>
    <cellStyle name="Heading 3 9 2 2" xfId="2108" xr:uid="{00000000-0005-0000-0000-0000BD1A0000}"/>
    <cellStyle name="Heading 3 9 2 2 2" xfId="12949" xr:uid="{00000000-0005-0000-0000-0000BE1A0000}"/>
    <cellStyle name="Heading 3 9 2 3" xfId="12948" xr:uid="{00000000-0005-0000-0000-0000BF1A0000}"/>
    <cellStyle name="Heading 3 9 3" xfId="12947" xr:uid="{00000000-0005-0000-0000-0000C01A0000}"/>
    <cellStyle name="Heading 4 2" xfId="2109" xr:uid="{00000000-0005-0000-0000-0000C11A0000}"/>
    <cellStyle name="Heading 4 3" xfId="2110" xr:uid="{00000000-0005-0000-0000-0000C21A0000}"/>
    <cellStyle name="Heading 4 4" xfId="2111" xr:uid="{00000000-0005-0000-0000-0000C31A0000}"/>
    <cellStyle name="Heading 4 5" xfId="2112" xr:uid="{00000000-0005-0000-0000-0000C41A0000}"/>
    <cellStyle name="Heading 4 6" xfId="2113" xr:uid="{00000000-0005-0000-0000-0000C51A0000}"/>
    <cellStyle name="Heading 4 7" xfId="2114" xr:uid="{00000000-0005-0000-0000-0000C61A0000}"/>
    <cellStyle name="Heading 4 8" xfId="2115" xr:uid="{00000000-0005-0000-0000-0000C71A0000}"/>
    <cellStyle name="Heading 4 9" xfId="2116" xr:uid="{00000000-0005-0000-0000-0000C81A0000}"/>
    <cellStyle name="Hyperlink 2" xfId="2117" xr:uid="{00000000-0005-0000-0000-0000C91A0000}"/>
    <cellStyle name="Hyperlink 2 2" xfId="2118" xr:uid="{00000000-0005-0000-0000-0000CA1A0000}"/>
    <cellStyle name="Hyperlink 3" xfId="2119" xr:uid="{00000000-0005-0000-0000-0000CB1A0000}"/>
    <cellStyle name="Incorrecto" xfId="2120" xr:uid="{00000000-0005-0000-0000-0000CC1A0000}"/>
    <cellStyle name="Incorrecto 2" xfId="2121" xr:uid="{00000000-0005-0000-0000-0000CD1A0000}"/>
    <cellStyle name="Input 2" xfId="2122" xr:uid="{00000000-0005-0000-0000-0000CE1A0000}"/>
    <cellStyle name="Input 2 2" xfId="2123" xr:uid="{00000000-0005-0000-0000-0000CF1A0000}"/>
    <cellStyle name="Input 2 2 2" xfId="2124" xr:uid="{00000000-0005-0000-0000-0000D01A0000}"/>
    <cellStyle name="Input 2 2 2 2" xfId="2125" xr:uid="{00000000-0005-0000-0000-0000D11A0000}"/>
    <cellStyle name="Input 2 2 2 2 2" xfId="2126" xr:uid="{00000000-0005-0000-0000-0000D21A0000}"/>
    <cellStyle name="Input 2 2 2 2 2 2" xfId="2127" xr:uid="{00000000-0005-0000-0000-0000D31A0000}"/>
    <cellStyle name="Input 2 2 2 2 2 2 2" xfId="2128" xr:uid="{00000000-0005-0000-0000-0000D41A0000}"/>
    <cellStyle name="Input 2 2 2 2 2 2 2 2" xfId="5111" xr:uid="{00000000-0005-0000-0000-0000D51A0000}"/>
    <cellStyle name="Input 2 2 2 2 2 2 2 2 2" xfId="9146" xr:uid="{00000000-0005-0000-0000-0000D61A0000}"/>
    <cellStyle name="Input 2 2 2 2 2 2 2 2 2 2" xfId="19440" xr:uid="{00000000-0005-0000-0000-0000D71A0000}"/>
    <cellStyle name="Input 2 2 2 2 2 2 2 2 3" xfId="15602" xr:uid="{00000000-0005-0000-0000-0000D81A0000}"/>
    <cellStyle name="Input 2 2 2 2 2 2 2 3" xfId="12956" xr:uid="{00000000-0005-0000-0000-0000D91A0000}"/>
    <cellStyle name="Input 2 2 2 2 2 2 3" xfId="5110" xr:uid="{00000000-0005-0000-0000-0000DA1A0000}"/>
    <cellStyle name="Input 2 2 2 2 2 2 3 2" xfId="10617" xr:uid="{00000000-0005-0000-0000-0000DB1A0000}"/>
    <cellStyle name="Input 2 2 2 2 2 2 3 2 2" xfId="20882" xr:uid="{00000000-0005-0000-0000-0000DC1A0000}"/>
    <cellStyle name="Input 2 2 2 2 2 2 3 3" xfId="15601" xr:uid="{00000000-0005-0000-0000-0000DD1A0000}"/>
    <cellStyle name="Input 2 2 2 2 2 2 4" xfId="12955" xr:uid="{00000000-0005-0000-0000-0000DE1A0000}"/>
    <cellStyle name="Input 2 2 2 2 2 3" xfId="2129" xr:uid="{00000000-0005-0000-0000-0000DF1A0000}"/>
    <cellStyle name="Input 2 2 2 2 2 3 2" xfId="5112" xr:uid="{00000000-0005-0000-0000-0000E01A0000}"/>
    <cellStyle name="Input 2 2 2 2 2 3 2 2" xfId="7520" xr:uid="{00000000-0005-0000-0000-0000E11A0000}"/>
    <cellStyle name="Input 2 2 2 2 2 3 2 2 2" xfId="18005" xr:uid="{00000000-0005-0000-0000-0000E21A0000}"/>
    <cellStyle name="Input 2 2 2 2 2 3 2 3" xfId="15603" xr:uid="{00000000-0005-0000-0000-0000E31A0000}"/>
    <cellStyle name="Input 2 2 2 2 2 3 3" xfId="12957" xr:uid="{00000000-0005-0000-0000-0000E41A0000}"/>
    <cellStyle name="Input 2 2 2 2 2 4" xfId="2130" xr:uid="{00000000-0005-0000-0000-0000E51A0000}"/>
    <cellStyle name="Input 2 2 2 2 2 4 2" xfId="6709" xr:uid="{00000000-0005-0000-0000-0000E61A0000}"/>
    <cellStyle name="Input 2 2 2 2 2 4 2 2" xfId="11737" xr:uid="{00000000-0005-0000-0000-0000E71A0000}"/>
    <cellStyle name="Input 2 2 2 2 2 4 2 2 2" xfId="22001" xr:uid="{00000000-0005-0000-0000-0000E81A0000}"/>
    <cellStyle name="Input 2 2 2 2 2 4 2 3" xfId="17198" xr:uid="{00000000-0005-0000-0000-0000E91A0000}"/>
    <cellStyle name="Input 2 2 2 2 2 4 3" xfId="12958" xr:uid="{00000000-0005-0000-0000-0000EA1A0000}"/>
    <cellStyle name="Input 2 2 2 2 2 5" xfId="5109" xr:uid="{00000000-0005-0000-0000-0000EB1A0000}"/>
    <cellStyle name="Input 2 2 2 2 2 5 2" xfId="10618" xr:uid="{00000000-0005-0000-0000-0000EC1A0000}"/>
    <cellStyle name="Input 2 2 2 2 2 5 2 2" xfId="20883" xr:uid="{00000000-0005-0000-0000-0000ED1A0000}"/>
    <cellStyle name="Input 2 2 2 2 2 5 3" xfId="15600" xr:uid="{00000000-0005-0000-0000-0000EE1A0000}"/>
    <cellStyle name="Input 2 2 2 2 2 6" xfId="12954" xr:uid="{00000000-0005-0000-0000-0000EF1A0000}"/>
    <cellStyle name="Input 2 2 2 2 3" xfId="2131" xr:uid="{00000000-0005-0000-0000-0000F01A0000}"/>
    <cellStyle name="Input 2 2 2 2 3 2" xfId="2132" xr:uid="{00000000-0005-0000-0000-0000F11A0000}"/>
    <cellStyle name="Input 2 2 2 2 3 2 2" xfId="5114" xr:uid="{00000000-0005-0000-0000-0000F21A0000}"/>
    <cellStyle name="Input 2 2 2 2 3 2 2 2" xfId="10619" xr:uid="{00000000-0005-0000-0000-0000F31A0000}"/>
    <cellStyle name="Input 2 2 2 2 3 2 2 2 2" xfId="20884" xr:uid="{00000000-0005-0000-0000-0000F41A0000}"/>
    <cellStyle name="Input 2 2 2 2 3 2 2 3" xfId="15605" xr:uid="{00000000-0005-0000-0000-0000F51A0000}"/>
    <cellStyle name="Input 2 2 2 2 3 2 3" xfId="12960" xr:uid="{00000000-0005-0000-0000-0000F61A0000}"/>
    <cellStyle name="Input 2 2 2 2 3 3" xfId="5113" xr:uid="{00000000-0005-0000-0000-0000F71A0000}"/>
    <cellStyle name="Input 2 2 2 2 3 3 2" xfId="11932" xr:uid="{00000000-0005-0000-0000-0000F81A0000}"/>
    <cellStyle name="Input 2 2 2 2 3 3 2 2" xfId="22195" xr:uid="{00000000-0005-0000-0000-0000F91A0000}"/>
    <cellStyle name="Input 2 2 2 2 3 3 3" xfId="15604" xr:uid="{00000000-0005-0000-0000-0000FA1A0000}"/>
    <cellStyle name="Input 2 2 2 2 3 4" xfId="12959" xr:uid="{00000000-0005-0000-0000-0000FB1A0000}"/>
    <cellStyle name="Input 2 2 2 2 4" xfId="2133" xr:uid="{00000000-0005-0000-0000-0000FC1A0000}"/>
    <cellStyle name="Input 2 2 2 2 4 2" xfId="5115" xr:uid="{00000000-0005-0000-0000-0000FD1A0000}"/>
    <cellStyle name="Input 2 2 2 2 4 2 2" xfId="7517" xr:uid="{00000000-0005-0000-0000-0000FE1A0000}"/>
    <cellStyle name="Input 2 2 2 2 4 2 2 2" xfId="18002" xr:uid="{00000000-0005-0000-0000-0000FF1A0000}"/>
    <cellStyle name="Input 2 2 2 2 4 2 3" xfId="15606" xr:uid="{00000000-0005-0000-0000-0000001B0000}"/>
    <cellStyle name="Input 2 2 2 2 4 3" xfId="12961" xr:uid="{00000000-0005-0000-0000-0000011B0000}"/>
    <cellStyle name="Input 2 2 2 2 5" xfId="2134" xr:uid="{00000000-0005-0000-0000-0000021B0000}"/>
    <cellStyle name="Input 2 2 2 2 5 2" xfId="6710" xr:uid="{00000000-0005-0000-0000-0000031B0000}"/>
    <cellStyle name="Input 2 2 2 2 5 2 2" xfId="10951" xr:uid="{00000000-0005-0000-0000-0000041B0000}"/>
    <cellStyle name="Input 2 2 2 2 5 2 2 2" xfId="21216" xr:uid="{00000000-0005-0000-0000-0000051B0000}"/>
    <cellStyle name="Input 2 2 2 2 5 2 3" xfId="17199" xr:uid="{00000000-0005-0000-0000-0000061B0000}"/>
    <cellStyle name="Input 2 2 2 2 5 3" xfId="12962" xr:uid="{00000000-0005-0000-0000-0000071B0000}"/>
    <cellStyle name="Input 2 2 2 2 6" xfId="5108" xr:uid="{00000000-0005-0000-0000-0000081B0000}"/>
    <cellStyle name="Input 2 2 2 2 6 2" xfId="9145" xr:uid="{00000000-0005-0000-0000-0000091B0000}"/>
    <cellStyle name="Input 2 2 2 2 6 2 2" xfId="19439" xr:uid="{00000000-0005-0000-0000-00000A1B0000}"/>
    <cellStyle name="Input 2 2 2 2 6 3" xfId="15599" xr:uid="{00000000-0005-0000-0000-00000B1B0000}"/>
    <cellStyle name="Input 2 2 2 2 7" xfId="12953" xr:uid="{00000000-0005-0000-0000-00000C1B0000}"/>
    <cellStyle name="Input 2 2 2 3" xfId="2135" xr:uid="{00000000-0005-0000-0000-00000D1B0000}"/>
    <cellStyle name="Input 2 2 2 3 2" xfId="2136" xr:uid="{00000000-0005-0000-0000-00000E1B0000}"/>
    <cellStyle name="Input 2 2 2 3 2 2" xfId="2137" xr:uid="{00000000-0005-0000-0000-00000F1B0000}"/>
    <cellStyle name="Input 2 2 2 3 2 2 2" xfId="5118" xr:uid="{00000000-0005-0000-0000-0000101B0000}"/>
    <cellStyle name="Input 2 2 2 3 2 2 2 2" xfId="11649" xr:uid="{00000000-0005-0000-0000-0000111B0000}"/>
    <cellStyle name="Input 2 2 2 3 2 2 2 2 2" xfId="21914" xr:uid="{00000000-0005-0000-0000-0000121B0000}"/>
    <cellStyle name="Input 2 2 2 3 2 2 2 3" xfId="15609" xr:uid="{00000000-0005-0000-0000-0000131B0000}"/>
    <cellStyle name="Input 2 2 2 3 2 2 3" xfId="12965" xr:uid="{00000000-0005-0000-0000-0000141B0000}"/>
    <cellStyle name="Input 2 2 2 3 2 3" xfId="5117" xr:uid="{00000000-0005-0000-0000-0000151B0000}"/>
    <cellStyle name="Input 2 2 2 3 2 3 2" xfId="9147" xr:uid="{00000000-0005-0000-0000-0000161B0000}"/>
    <cellStyle name="Input 2 2 2 3 2 3 2 2" xfId="19441" xr:uid="{00000000-0005-0000-0000-0000171B0000}"/>
    <cellStyle name="Input 2 2 2 3 2 3 3" xfId="15608" xr:uid="{00000000-0005-0000-0000-0000181B0000}"/>
    <cellStyle name="Input 2 2 2 3 2 4" xfId="12964" xr:uid="{00000000-0005-0000-0000-0000191B0000}"/>
    <cellStyle name="Input 2 2 2 3 3" xfId="2138" xr:uid="{00000000-0005-0000-0000-00001A1B0000}"/>
    <cellStyle name="Input 2 2 2 3 3 2" xfId="5119" xr:uid="{00000000-0005-0000-0000-00001B1B0000}"/>
    <cellStyle name="Input 2 2 2 3 3 2 2" xfId="7519" xr:uid="{00000000-0005-0000-0000-00001C1B0000}"/>
    <cellStyle name="Input 2 2 2 3 3 2 2 2" xfId="18004" xr:uid="{00000000-0005-0000-0000-00001D1B0000}"/>
    <cellStyle name="Input 2 2 2 3 3 2 3" xfId="15610" xr:uid="{00000000-0005-0000-0000-00001E1B0000}"/>
    <cellStyle name="Input 2 2 2 3 3 3" xfId="12966" xr:uid="{00000000-0005-0000-0000-00001F1B0000}"/>
    <cellStyle name="Input 2 2 2 3 4" xfId="2139" xr:uid="{00000000-0005-0000-0000-0000201B0000}"/>
    <cellStyle name="Input 2 2 2 3 4 2" xfId="6711" xr:uid="{00000000-0005-0000-0000-0000211B0000}"/>
    <cellStyle name="Input 2 2 2 3 4 2 2" xfId="9728" xr:uid="{00000000-0005-0000-0000-0000221B0000}"/>
    <cellStyle name="Input 2 2 2 3 4 2 2 2" xfId="19994" xr:uid="{00000000-0005-0000-0000-0000231B0000}"/>
    <cellStyle name="Input 2 2 2 3 4 2 3" xfId="17200" xr:uid="{00000000-0005-0000-0000-0000241B0000}"/>
    <cellStyle name="Input 2 2 2 3 4 3" xfId="12967" xr:uid="{00000000-0005-0000-0000-0000251B0000}"/>
    <cellStyle name="Input 2 2 2 3 5" xfId="5116" xr:uid="{00000000-0005-0000-0000-0000261B0000}"/>
    <cellStyle name="Input 2 2 2 3 5 2" xfId="11931" xr:uid="{00000000-0005-0000-0000-0000271B0000}"/>
    <cellStyle name="Input 2 2 2 3 5 2 2" xfId="22194" xr:uid="{00000000-0005-0000-0000-0000281B0000}"/>
    <cellStyle name="Input 2 2 2 3 5 3" xfId="15607" xr:uid="{00000000-0005-0000-0000-0000291B0000}"/>
    <cellStyle name="Input 2 2 2 3 6" xfId="12963" xr:uid="{00000000-0005-0000-0000-00002A1B0000}"/>
    <cellStyle name="Input 2 2 2 4" xfId="2140" xr:uid="{00000000-0005-0000-0000-00002B1B0000}"/>
    <cellStyle name="Input 2 2 2 4 2" xfId="2141" xr:uid="{00000000-0005-0000-0000-00002C1B0000}"/>
    <cellStyle name="Input 2 2 2 4 2 2" xfId="5121" xr:uid="{00000000-0005-0000-0000-00002D1B0000}"/>
    <cellStyle name="Input 2 2 2 4 2 2 2" xfId="10616" xr:uid="{00000000-0005-0000-0000-00002E1B0000}"/>
    <cellStyle name="Input 2 2 2 4 2 2 2 2" xfId="20881" xr:uid="{00000000-0005-0000-0000-00002F1B0000}"/>
    <cellStyle name="Input 2 2 2 4 2 2 3" xfId="15612" xr:uid="{00000000-0005-0000-0000-0000301B0000}"/>
    <cellStyle name="Input 2 2 2 4 2 3" xfId="12969" xr:uid="{00000000-0005-0000-0000-0000311B0000}"/>
    <cellStyle name="Input 2 2 2 4 3" xfId="5120" xr:uid="{00000000-0005-0000-0000-0000321B0000}"/>
    <cellStyle name="Input 2 2 2 4 3 2" xfId="11930" xr:uid="{00000000-0005-0000-0000-0000331B0000}"/>
    <cellStyle name="Input 2 2 2 4 3 2 2" xfId="22193" xr:uid="{00000000-0005-0000-0000-0000341B0000}"/>
    <cellStyle name="Input 2 2 2 4 3 3" xfId="15611" xr:uid="{00000000-0005-0000-0000-0000351B0000}"/>
    <cellStyle name="Input 2 2 2 4 4" xfId="12968" xr:uid="{00000000-0005-0000-0000-0000361B0000}"/>
    <cellStyle name="Input 2 2 2 5" xfId="2142" xr:uid="{00000000-0005-0000-0000-0000371B0000}"/>
    <cellStyle name="Input 2 2 2 5 2" xfId="5122" xr:uid="{00000000-0005-0000-0000-0000381B0000}"/>
    <cellStyle name="Input 2 2 2 5 2 2" xfId="7518" xr:uid="{00000000-0005-0000-0000-0000391B0000}"/>
    <cellStyle name="Input 2 2 2 5 2 2 2" xfId="18003" xr:uid="{00000000-0005-0000-0000-00003A1B0000}"/>
    <cellStyle name="Input 2 2 2 5 2 3" xfId="15613" xr:uid="{00000000-0005-0000-0000-00003B1B0000}"/>
    <cellStyle name="Input 2 2 2 5 3" xfId="12970" xr:uid="{00000000-0005-0000-0000-00003C1B0000}"/>
    <cellStyle name="Input 2 2 2 6" xfId="2143" xr:uid="{00000000-0005-0000-0000-00003D1B0000}"/>
    <cellStyle name="Input 2 2 2 6 2" xfId="6712" xr:uid="{00000000-0005-0000-0000-00003E1B0000}"/>
    <cellStyle name="Input 2 2 2 6 2 2" xfId="9729" xr:uid="{00000000-0005-0000-0000-00003F1B0000}"/>
    <cellStyle name="Input 2 2 2 6 2 2 2" xfId="19995" xr:uid="{00000000-0005-0000-0000-0000401B0000}"/>
    <cellStyle name="Input 2 2 2 6 2 3" xfId="17201" xr:uid="{00000000-0005-0000-0000-0000411B0000}"/>
    <cellStyle name="Input 2 2 2 6 3" xfId="12971" xr:uid="{00000000-0005-0000-0000-0000421B0000}"/>
    <cellStyle name="Input 2 2 2 7" xfId="5107" xr:uid="{00000000-0005-0000-0000-0000431B0000}"/>
    <cellStyle name="Input 2 2 2 7 2" xfId="11933" xr:uid="{00000000-0005-0000-0000-0000441B0000}"/>
    <cellStyle name="Input 2 2 2 7 2 2" xfId="22196" xr:uid="{00000000-0005-0000-0000-0000451B0000}"/>
    <cellStyle name="Input 2 2 2 7 3" xfId="15598" xr:uid="{00000000-0005-0000-0000-0000461B0000}"/>
    <cellStyle name="Input 2 2 2 8" xfId="12952" xr:uid="{00000000-0005-0000-0000-0000471B0000}"/>
    <cellStyle name="Input 2 2 3" xfId="2144" xr:uid="{00000000-0005-0000-0000-0000481B0000}"/>
    <cellStyle name="Input 2 2 3 2" xfId="2145" xr:uid="{00000000-0005-0000-0000-0000491B0000}"/>
    <cellStyle name="Input 2 2 3 2 2" xfId="2146" xr:uid="{00000000-0005-0000-0000-00004A1B0000}"/>
    <cellStyle name="Input 2 2 3 2 2 2" xfId="5125" xr:uid="{00000000-0005-0000-0000-00004B1B0000}"/>
    <cellStyle name="Input 2 2 3 2 2 2 2" xfId="9149" xr:uid="{00000000-0005-0000-0000-00004C1B0000}"/>
    <cellStyle name="Input 2 2 3 2 2 2 2 2" xfId="19443" xr:uid="{00000000-0005-0000-0000-00004D1B0000}"/>
    <cellStyle name="Input 2 2 3 2 2 2 3" xfId="15616" xr:uid="{00000000-0005-0000-0000-00004E1B0000}"/>
    <cellStyle name="Input 2 2 3 2 2 3" xfId="12974" xr:uid="{00000000-0005-0000-0000-00004F1B0000}"/>
    <cellStyle name="Input 2 2 3 2 3" xfId="5124" xr:uid="{00000000-0005-0000-0000-0000501B0000}"/>
    <cellStyle name="Input 2 2 3 2 3 2" xfId="9148" xr:uid="{00000000-0005-0000-0000-0000511B0000}"/>
    <cellStyle name="Input 2 2 3 2 3 2 2" xfId="19442" xr:uid="{00000000-0005-0000-0000-0000521B0000}"/>
    <cellStyle name="Input 2 2 3 2 3 3" xfId="15615" xr:uid="{00000000-0005-0000-0000-0000531B0000}"/>
    <cellStyle name="Input 2 2 3 2 4" xfId="12973" xr:uid="{00000000-0005-0000-0000-0000541B0000}"/>
    <cellStyle name="Input 2 2 3 3" xfId="2147" xr:uid="{00000000-0005-0000-0000-0000551B0000}"/>
    <cellStyle name="Input 2 2 3 3 2" xfId="5126" xr:uid="{00000000-0005-0000-0000-0000561B0000}"/>
    <cellStyle name="Input 2 2 3 3 2 2" xfId="9150" xr:uid="{00000000-0005-0000-0000-0000571B0000}"/>
    <cellStyle name="Input 2 2 3 3 2 2 2" xfId="19444" xr:uid="{00000000-0005-0000-0000-0000581B0000}"/>
    <cellStyle name="Input 2 2 3 3 2 3" xfId="15617" xr:uid="{00000000-0005-0000-0000-0000591B0000}"/>
    <cellStyle name="Input 2 2 3 3 3" xfId="12975" xr:uid="{00000000-0005-0000-0000-00005A1B0000}"/>
    <cellStyle name="Input 2 2 3 4" xfId="2148" xr:uid="{00000000-0005-0000-0000-00005B1B0000}"/>
    <cellStyle name="Input 2 2 3 4 2" xfId="6713" xr:uid="{00000000-0005-0000-0000-00005C1B0000}"/>
    <cellStyle name="Input 2 2 3 4 2 2" xfId="9730" xr:uid="{00000000-0005-0000-0000-00005D1B0000}"/>
    <cellStyle name="Input 2 2 3 4 2 2 2" xfId="19996" xr:uid="{00000000-0005-0000-0000-00005E1B0000}"/>
    <cellStyle name="Input 2 2 3 4 2 3" xfId="17202" xr:uid="{00000000-0005-0000-0000-00005F1B0000}"/>
    <cellStyle name="Input 2 2 3 4 3" xfId="12976" xr:uid="{00000000-0005-0000-0000-0000601B0000}"/>
    <cellStyle name="Input 2 2 3 5" xfId="5123" xr:uid="{00000000-0005-0000-0000-0000611B0000}"/>
    <cellStyle name="Input 2 2 3 5 2" xfId="11929" xr:uid="{00000000-0005-0000-0000-0000621B0000}"/>
    <cellStyle name="Input 2 2 3 5 2 2" xfId="22192" xr:uid="{00000000-0005-0000-0000-0000631B0000}"/>
    <cellStyle name="Input 2 2 3 5 3" xfId="15614" xr:uid="{00000000-0005-0000-0000-0000641B0000}"/>
    <cellStyle name="Input 2 2 3 6" xfId="12972" xr:uid="{00000000-0005-0000-0000-0000651B0000}"/>
    <cellStyle name="Input 2 2 4" xfId="2149" xr:uid="{00000000-0005-0000-0000-0000661B0000}"/>
    <cellStyle name="Input 2 2 4 2" xfId="2150" xr:uid="{00000000-0005-0000-0000-0000671B0000}"/>
    <cellStyle name="Input 2 2 4 2 2" xfId="5128" xr:uid="{00000000-0005-0000-0000-0000681B0000}"/>
    <cellStyle name="Input 2 2 4 2 2 2" xfId="7536" xr:uid="{00000000-0005-0000-0000-0000691B0000}"/>
    <cellStyle name="Input 2 2 4 2 2 2 2" xfId="18021" xr:uid="{00000000-0005-0000-0000-00006A1B0000}"/>
    <cellStyle name="Input 2 2 4 2 2 3" xfId="15619" xr:uid="{00000000-0005-0000-0000-00006B1B0000}"/>
    <cellStyle name="Input 2 2 4 2 3" xfId="12978" xr:uid="{00000000-0005-0000-0000-00006C1B0000}"/>
    <cellStyle name="Input 2 2 4 3" xfId="5127" xr:uid="{00000000-0005-0000-0000-00006D1B0000}"/>
    <cellStyle name="Input 2 2 4 3 2" xfId="10622" xr:uid="{00000000-0005-0000-0000-00006E1B0000}"/>
    <cellStyle name="Input 2 2 4 3 2 2" xfId="20887" xr:uid="{00000000-0005-0000-0000-00006F1B0000}"/>
    <cellStyle name="Input 2 2 4 3 3" xfId="15618" xr:uid="{00000000-0005-0000-0000-0000701B0000}"/>
    <cellStyle name="Input 2 2 4 4" xfId="12977" xr:uid="{00000000-0005-0000-0000-0000711B0000}"/>
    <cellStyle name="Input 2 2 5" xfId="2151" xr:uid="{00000000-0005-0000-0000-0000721B0000}"/>
    <cellStyle name="Input 2 2 5 2" xfId="5129" xr:uid="{00000000-0005-0000-0000-0000731B0000}"/>
    <cellStyle name="Input 2 2 5 2 2" xfId="11928" xr:uid="{00000000-0005-0000-0000-0000741B0000}"/>
    <cellStyle name="Input 2 2 5 2 2 2" xfId="22191" xr:uid="{00000000-0005-0000-0000-0000751B0000}"/>
    <cellStyle name="Input 2 2 5 2 3" xfId="15620" xr:uid="{00000000-0005-0000-0000-0000761B0000}"/>
    <cellStyle name="Input 2 2 5 3" xfId="12979" xr:uid="{00000000-0005-0000-0000-0000771B0000}"/>
    <cellStyle name="Input 2 2 6" xfId="2152" xr:uid="{00000000-0005-0000-0000-0000781B0000}"/>
    <cellStyle name="Input 2 2 6 2" xfId="6714" xr:uid="{00000000-0005-0000-0000-0000791B0000}"/>
    <cellStyle name="Input 2 2 6 2 2" xfId="9731" xr:uid="{00000000-0005-0000-0000-00007A1B0000}"/>
    <cellStyle name="Input 2 2 6 2 2 2" xfId="19997" xr:uid="{00000000-0005-0000-0000-00007B1B0000}"/>
    <cellStyle name="Input 2 2 6 2 3" xfId="17203" xr:uid="{00000000-0005-0000-0000-00007C1B0000}"/>
    <cellStyle name="Input 2 2 6 3" xfId="12980" xr:uid="{00000000-0005-0000-0000-00007D1B0000}"/>
    <cellStyle name="Input 2 2 7" xfId="5106" xr:uid="{00000000-0005-0000-0000-00007E1B0000}"/>
    <cellStyle name="Input 2 2 7 2" xfId="7514" xr:uid="{00000000-0005-0000-0000-00007F1B0000}"/>
    <cellStyle name="Input 2 2 7 2 2" xfId="17999" xr:uid="{00000000-0005-0000-0000-0000801B0000}"/>
    <cellStyle name="Input 2 2 7 3" xfId="15597" xr:uid="{00000000-0005-0000-0000-0000811B0000}"/>
    <cellStyle name="Input 2 2 8" xfId="12951" xr:uid="{00000000-0005-0000-0000-0000821B0000}"/>
    <cellStyle name="Input 2 3" xfId="2153" xr:uid="{00000000-0005-0000-0000-0000831B0000}"/>
    <cellStyle name="Input 2 3 2" xfId="2154" xr:uid="{00000000-0005-0000-0000-0000841B0000}"/>
    <cellStyle name="Input 2 3 2 2" xfId="2155" xr:uid="{00000000-0005-0000-0000-0000851B0000}"/>
    <cellStyle name="Input 2 3 2 2 2" xfId="5132" xr:uid="{00000000-0005-0000-0000-0000861B0000}"/>
    <cellStyle name="Input 2 3 2 2 2 2" xfId="11927" xr:uid="{00000000-0005-0000-0000-0000871B0000}"/>
    <cellStyle name="Input 2 3 2 2 2 2 2" xfId="22190" xr:uid="{00000000-0005-0000-0000-0000881B0000}"/>
    <cellStyle name="Input 2 3 2 2 2 3" xfId="15623" xr:uid="{00000000-0005-0000-0000-0000891B0000}"/>
    <cellStyle name="Input 2 3 2 2 3" xfId="12983" xr:uid="{00000000-0005-0000-0000-00008A1B0000}"/>
    <cellStyle name="Input 2 3 2 3" xfId="5131" xr:uid="{00000000-0005-0000-0000-00008B1B0000}"/>
    <cellStyle name="Input 2 3 2 3 2" xfId="7521" xr:uid="{00000000-0005-0000-0000-00008C1B0000}"/>
    <cellStyle name="Input 2 3 2 3 2 2" xfId="18006" xr:uid="{00000000-0005-0000-0000-00008D1B0000}"/>
    <cellStyle name="Input 2 3 2 3 3" xfId="15622" xr:uid="{00000000-0005-0000-0000-00008E1B0000}"/>
    <cellStyle name="Input 2 3 2 4" xfId="12982" xr:uid="{00000000-0005-0000-0000-00008F1B0000}"/>
    <cellStyle name="Input 2 3 3" xfId="2156" xr:uid="{00000000-0005-0000-0000-0000901B0000}"/>
    <cellStyle name="Input 2 3 3 2" xfId="5133" xr:uid="{00000000-0005-0000-0000-0000911B0000}"/>
    <cellStyle name="Input 2 3 3 2 2" xfId="9151" xr:uid="{00000000-0005-0000-0000-0000921B0000}"/>
    <cellStyle name="Input 2 3 3 2 2 2" xfId="19445" xr:uid="{00000000-0005-0000-0000-0000931B0000}"/>
    <cellStyle name="Input 2 3 3 2 3" xfId="15624" xr:uid="{00000000-0005-0000-0000-0000941B0000}"/>
    <cellStyle name="Input 2 3 3 3" xfId="12984" xr:uid="{00000000-0005-0000-0000-0000951B0000}"/>
    <cellStyle name="Input 2 3 4" xfId="2157" xr:uid="{00000000-0005-0000-0000-0000961B0000}"/>
    <cellStyle name="Input 2 3 4 2" xfId="6715" xr:uid="{00000000-0005-0000-0000-0000971B0000}"/>
    <cellStyle name="Input 2 3 4 2 2" xfId="9732" xr:uid="{00000000-0005-0000-0000-0000981B0000}"/>
    <cellStyle name="Input 2 3 4 2 2 2" xfId="19998" xr:uid="{00000000-0005-0000-0000-0000991B0000}"/>
    <cellStyle name="Input 2 3 4 2 3" xfId="17204" xr:uid="{00000000-0005-0000-0000-00009A1B0000}"/>
    <cellStyle name="Input 2 3 4 3" xfId="12985" xr:uid="{00000000-0005-0000-0000-00009B1B0000}"/>
    <cellStyle name="Input 2 3 5" xfId="5130" xr:uid="{00000000-0005-0000-0000-00009C1B0000}"/>
    <cellStyle name="Input 2 3 5 2" xfId="10621" xr:uid="{00000000-0005-0000-0000-00009D1B0000}"/>
    <cellStyle name="Input 2 3 5 2 2" xfId="20886" xr:uid="{00000000-0005-0000-0000-00009E1B0000}"/>
    <cellStyle name="Input 2 3 5 3" xfId="15621" xr:uid="{00000000-0005-0000-0000-00009F1B0000}"/>
    <cellStyle name="Input 2 3 6" xfId="12981" xr:uid="{00000000-0005-0000-0000-0000A01B0000}"/>
    <cellStyle name="Input 2 4" xfId="2158" xr:uid="{00000000-0005-0000-0000-0000A11B0000}"/>
    <cellStyle name="Input 2 4 2" xfId="2159" xr:uid="{00000000-0005-0000-0000-0000A21B0000}"/>
    <cellStyle name="Input 2 4 2 2" xfId="2160" xr:uid="{00000000-0005-0000-0000-0000A31B0000}"/>
    <cellStyle name="Input 2 4 2 2 2" xfId="5136" xr:uid="{00000000-0005-0000-0000-0000A41B0000}"/>
    <cellStyle name="Input 2 4 2 2 2 2" xfId="11926" xr:uid="{00000000-0005-0000-0000-0000A51B0000}"/>
    <cellStyle name="Input 2 4 2 2 2 2 2" xfId="22189" xr:uid="{00000000-0005-0000-0000-0000A61B0000}"/>
    <cellStyle name="Input 2 4 2 2 2 3" xfId="15627" xr:uid="{00000000-0005-0000-0000-0000A71B0000}"/>
    <cellStyle name="Input 2 4 2 2 3" xfId="12988" xr:uid="{00000000-0005-0000-0000-0000A81B0000}"/>
    <cellStyle name="Input 2 4 2 3" xfId="5135" xr:uid="{00000000-0005-0000-0000-0000A91B0000}"/>
    <cellStyle name="Input 2 4 2 3 2" xfId="7523" xr:uid="{00000000-0005-0000-0000-0000AA1B0000}"/>
    <cellStyle name="Input 2 4 2 3 2 2" xfId="18008" xr:uid="{00000000-0005-0000-0000-0000AB1B0000}"/>
    <cellStyle name="Input 2 4 2 3 3" xfId="15626" xr:uid="{00000000-0005-0000-0000-0000AC1B0000}"/>
    <cellStyle name="Input 2 4 2 4" xfId="12987" xr:uid="{00000000-0005-0000-0000-0000AD1B0000}"/>
    <cellStyle name="Input 2 4 3" xfId="2161" xr:uid="{00000000-0005-0000-0000-0000AE1B0000}"/>
    <cellStyle name="Input 2 4 3 2" xfId="5137" xr:uid="{00000000-0005-0000-0000-0000AF1B0000}"/>
    <cellStyle name="Input 2 4 3 2 2" xfId="9152" xr:uid="{00000000-0005-0000-0000-0000B01B0000}"/>
    <cellStyle name="Input 2 4 3 2 2 2" xfId="19446" xr:uid="{00000000-0005-0000-0000-0000B11B0000}"/>
    <cellStyle name="Input 2 4 3 2 3" xfId="15628" xr:uid="{00000000-0005-0000-0000-0000B21B0000}"/>
    <cellStyle name="Input 2 4 3 3" xfId="12989" xr:uid="{00000000-0005-0000-0000-0000B31B0000}"/>
    <cellStyle name="Input 2 4 4" xfId="2162" xr:uid="{00000000-0005-0000-0000-0000B41B0000}"/>
    <cellStyle name="Input 2 4 4 2" xfId="6716" xr:uid="{00000000-0005-0000-0000-0000B51B0000}"/>
    <cellStyle name="Input 2 4 4 2 2" xfId="9733" xr:uid="{00000000-0005-0000-0000-0000B61B0000}"/>
    <cellStyle name="Input 2 4 4 2 2 2" xfId="19999" xr:uid="{00000000-0005-0000-0000-0000B71B0000}"/>
    <cellStyle name="Input 2 4 4 2 3" xfId="17205" xr:uid="{00000000-0005-0000-0000-0000B81B0000}"/>
    <cellStyle name="Input 2 4 4 3" xfId="12990" xr:uid="{00000000-0005-0000-0000-0000B91B0000}"/>
    <cellStyle name="Input 2 4 5" xfId="5134" xr:uid="{00000000-0005-0000-0000-0000BA1B0000}"/>
    <cellStyle name="Input 2 4 5 2" xfId="10623" xr:uid="{00000000-0005-0000-0000-0000BB1B0000}"/>
    <cellStyle name="Input 2 4 5 2 2" xfId="20888" xr:uid="{00000000-0005-0000-0000-0000BC1B0000}"/>
    <cellStyle name="Input 2 4 5 3" xfId="15625" xr:uid="{00000000-0005-0000-0000-0000BD1B0000}"/>
    <cellStyle name="Input 2 4 6" xfId="12986" xr:uid="{00000000-0005-0000-0000-0000BE1B0000}"/>
    <cellStyle name="Input 2 5" xfId="2163" xr:uid="{00000000-0005-0000-0000-0000BF1B0000}"/>
    <cellStyle name="Input 2 5 2" xfId="2164" xr:uid="{00000000-0005-0000-0000-0000C01B0000}"/>
    <cellStyle name="Input 2 5 2 2" xfId="5139" xr:uid="{00000000-0005-0000-0000-0000C11B0000}"/>
    <cellStyle name="Input 2 5 2 2 2" xfId="11925" xr:uid="{00000000-0005-0000-0000-0000C21B0000}"/>
    <cellStyle name="Input 2 5 2 2 2 2" xfId="22188" xr:uid="{00000000-0005-0000-0000-0000C31B0000}"/>
    <cellStyle name="Input 2 5 2 2 3" xfId="15630" xr:uid="{00000000-0005-0000-0000-0000C41B0000}"/>
    <cellStyle name="Input 2 5 2 3" xfId="12992" xr:uid="{00000000-0005-0000-0000-0000C51B0000}"/>
    <cellStyle name="Input 2 5 3" xfId="5138" xr:uid="{00000000-0005-0000-0000-0000C61B0000}"/>
    <cellStyle name="Input 2 5 3 2" xfId="7522" xr:uid="{00000000-0005-0000-0000-0000C71B0000}"/>
    <cellStyle name="Input 2 5 3 2 2" xfId="18007" xr:uid="{00000000-0005-0000-0000-0000C81B0000}"/>
    <cellStyle name="Input 2 5 3 3" xfId="15629" xr:uid="{00000000-0005-0000-0000-0000C91B0000}"/>
    <cellStyle name="Input 2 5 4" xfId="12991" xr:uid="{00000000-0005-0000-0000-0000CA1B0000}"/>
    <cellStyle name="Input 2 6" xfId="2165" xr:uid="{00000000-0005-0000-0000-0000CB1B0000}"/>
    <cellStyle name="Input 2 6 2" xfId="5140" xr:uid="{00000000-0005-0000-0000-0000CC1B0000}"/>
    <cellStyle name="Input 2 6 2 2" xfId="11650" xr:uid="{00000000-0005-0000-0000-0000CD1B0000}"/>
    <cellStyle name="Input 2 6 2 2 2" xfId="21915" xr:uid="{00000000-0005-0000-0000-0000CE1B0000}"/>
    <cellStyle name="Input 2 6 2 3" xfId="15631" xr:uid="{00000000-0005-0000-0000-0000CF1B0000}"/>
    <cellStyle name="Input 2 6 3" xfId="12993" xr:uid="{00000000-0005-0000-0000-0000D01B0000}"/>
    <cellStyle name="Input 2 7" xfId="2166" xr:uid="{00000000-0005-0000-0000-0000D11B0000}"/>
    <cellStyle name="Input 2 7 2" xfId="6717" xr:uid="{00000000-0005-0000-0000-0000D21B0000}"/>
    <cellStyle name="Input 2 7 2 2" xfId="10980" xr:uid="{00000000-0005-0000-0000-0000D31B0000}"/>
    <cellStyle name="Input 2 7 2 2 2" xfId="21245" xr:uid="{00000000-0005-0000-0000-0000D41B0000}"/>
    <cellStyle name="Input 2 7 2 3" xfId="17206" xr:uid="{00000000-0005-0000-0000-0000D51B0000}"/>
    <cellStyle name="Input 2 7 3" xfId="12994" xr:uid="{00000000-0005-0000-0000-0000D61B0000}"/>
    <cellStyle name="Input 2 8" xfId="5105" xr:uid="{00000000-0005-0000-0000-0000D71B0000}"/>
    <cellStyle name="Input 2 8 2" xfId="9144" xr:uid="{00000000-0005-0000-0000-0000D81B0000}"/>
    <cellStyle name="Input 2 8 2 2" xfId="19438" xr:uid="{00000000-0005-0000-0000-0000D91B0000}"/>
    <cellStyle name="Input 2 8 3" xfId="15596" xr:uid="{00000000-0005-0000-0000-0000DA1B0000}"/>
    <cellStyle name="Input 2 9" xfId="12950" xr:uid="{00000000-0005-0000-0000-0000DB1B0000}"/>
    <cellStyle name="Input 3" xfId="2167" xr:uid="{00000000-0005-0000-0000-0000DC1B0000}"/>
    <cellStyle name="Input 3 2" xfId="2168" xr:uid="{00000000-0005-0000-0000-0000DD1B0000}"/>
    <cellStyle name="Input 3 2 2" xfId="2169" xr:uid="{00000000-0005-0000-0000-0000DE1B0000}"/>
    <cellStyle name="Input 3 2 2 2" xfId="2170" xr:uid="{00000000-0005-0000-0000-0000DF1B0000}"/>
    <cellStyle name="Input 3 2 2 2 2" xfId="2171" xr:uid="{00000000-0005-0000-0000-0000E01B0000}"/>
    <cellStyle name="Input 3 2 2 2 2 2" xfId="2172" xr:uid="{00000000-0005-0000-0000-0000E11B0000}"/>
    <cellStyle name="Input 3 2 2 2 2 2 2" xfId="2173" xr:uid="{00000000-0005-0000-0000-0000E21B0000}"/>
    <cellStyle name="Input 3 2 2 2 2 2 2 2" xfId="5147" xr:uid="{00000000-0005-0000-0000-0000E31B0000}"/>
    <cellStyle name="Input 3 2 2 2 2 2 2 2 2" xfId="11923" xr:uid="{00000000-0005-0000-0000-0000E41B0000}"/>
    <cellStyle name="Input 3 2 2 2 2 2 2 2 2 2" xfId="22186" xr:uid="{00000000-0005-0000-0000-0000E51B0000}"/>
    <cellStyle name="Input 3 2 2 2 2 2 2 2 3" xfId="15638" xr:uid="{00000000-0005-0000-0000-0000E61B0000}"/>
    <cellStyle name="Input 3 2 2 2 2 2 2 3" xfId="13001" xr:uid="{00000000-0005-0000-0000-0000E71B0000}"/>
    <cellStyle name="Input 3 2 2 2 2 2 3" xfId="5146" xr:uid="{00000000-0005-0000-0000-0000E81B0000}"/>
    <cellStyle name="Input 3 2 2 2 2 2 3 2" xfId="7524" xr:uid="{00000000-0005-0000-0000-0000E91B0000}"/>
    <cellStyle name="Input 3 2 2 2 2 2 3 2 2" xfId="18009" xr:uid="{00000000-0005-0000-0000-0000EA1B0000}"/>
    <cellStyle name="Input 3 2 2 2 2 2 3 3" xfId="15637" xr:uid="{00000000-0005-0000-0000-0000EB1B0000}"/>
    <cellStyle name="Input 3 2 2 2 2 2 4" xfId="13000" xr:uid="{00000000-0005-0000-0000-0000EC1B0000}"/>
    <cellStyle name="Input 3 2 2 2 2 3" xfId="2174" xr:uid="{00000000-0005-0000-0000-0000ED1B0000}"/>
    <cellStyle name="Input 3 2 2 2 2 3 2" xfId="5148" xr:uid="{00000000-0005-0000-0000-0000EE1B0000}"/>
    <cellStyle name="Input 3 2 2 2 2 3 2 2" xfId="10625" xr:uid="{00000000-0005-0000-0000-0000EF1B0000}"/>
    <cellStyle name="Input 3 2 2 2 2 3 2 2 2" xfId="20890" xr:uid="{00000000-0005-0000-0000-0000F01B0000}"/>
    <cellStyle name="Input 3 2 2 2 2 3 2 3" xfId="15639" xr:uid="{00000000-0005-0000-0000-0000F11B0000}"/>
    <cellStyle name="Input 3 2 2 2 2 3 3" xfId="13002" xr:uid="{00000000-0005-0000-0000-0000F21B0000}"/>
    <cellStyle name="Input 3 2 2 2 2 4" xfId="2175" xr:uid="{00000000-0005-0000-0000-0000F31B0000}"/>
    <cellStyle name="Input 3 2 2 2 2 4 2" xfId="6718" xr:uid="{00000000-0005-0000-0000-0000F41B0000}"/>
    <cellStyle name="Input 3 2 2 2 2 4 2 2" xfId="10979" xr:uid="{00000000-0005-0000-0000-0000F51B0000}"/>
    <cellStyle name="Input 3 2 2 2 2 4 2 2 2" xfId="21244" xr:uid="{00000000-0005-0000-0000-0000F61B0000}"/>
    <cellStyle name="Input 3 2 2 2 2 4 2 3" xfId="17207" xr:uid="{00000000-0005-0000-0000-0000F71B0000}"/>
    <cellStyle name="Input 3 2 2 2 2 4 3" xfId="13003" xr:uid="{00000000-0005-0000-0000-0000F81B0000}"/>
    <cellStyle name="Input 3 2 2 2 2 5" xfId="5145" xr:uid="{00000000-0005-0000-0000-0000F91B0000}"/>
    <cellStyle name="Input 3 2 2 2 2 5 2" xfId="9154" xr:uid="{00000000-0005-0000-0000-0000FA1B0000}"/>
    <cellStyle name="Input 3 2 2 2 2 5 2 2" xfId="19448" xr:uid="{00000000-0005-0000-0000-0000FB1B0000}"/>
    <cellStyle name="Input 3 2 2 2 2 5 3" xfId="15636" xr:uid="{00000000-0005-0000-0000-0000FC1B0000}"/>
    <cellStyle name="Input 3 2 2 2 2 6" xfId="12999" xr:uid="{00000000-0005-0000-0000-0000FD1B0000}"/>
    <cellStyle name="Input 3 2 2 2 3" xfId="2176" xr:uid="{00000000-0005-0000-0000-0000FE1B0000}"/>
    <cellStyle name="Input 3 2 2 2 3 2" xfId="2177" xr:uid="{00000000-0005-0000-0000-0000FF1B0000}"/>
    <cellStyle name="Input 3 2 2 2 3 2 2" xfId="5150" xr:uid="{00000000-0005-0000-0000-0000001C0000}"/>
    <cellStyle name="Input 3 2 2 2 3 2 2 2" xfId="7526" xr:uid="{00000000-0005-0000-0000-0000011C0000}"/>
    <cellStyle name="Input 3 2 2 2 3 2 2 2 2" xfId="18011" xr:uid="{00000000-0005-0000-0000-0000021C0000}"/>
    <cellStyle name="Input 3 2 2 2 3 2 2 3" xfId="15641" xr:uid="{00000000-0005-0000-0000-0000031C0000}"/>
    <cellStyle name="Input 3 2 2 2 3 2 3" xfId="13005" xr:uid="{00000000-0005-0000-0000-0000041C0000}"/>
    <cellStyle name="Input 3 2 2 2 3 3" xfId="5149" xr:uid="{00000000-0005-0000-0000-0000051C0000}"/>
    <cellStyle name="Input 3 2 2 2 3 3 2" xfId="10624" xr:uid="{00000000-0005-0000-0000-0000061C0000}"/>
    <cellStyle name="Input 3 2 2 2 3 3 2 2" xfId="20889" xr:uid="{00000000-0005-0000-0000-0000071C0000}"/>
    <cellStyle name="Input 3 2 2 2 3 3 3" xfId="15640" xr:uid="{00000000-0005-0000-0000-0000081C0000}"/>
    <cellStyle name="Input 3 2 2 2 3 4" xfId="13004" xr:uid="{00000000-0005-0000-0000-0000091C0000}"/>
    <cellStyle name="Input 3 2 2 2 4" xfId="2178" xr:uid="{00000000-0005-0000-0000-00000A1C0000}"/>
    <cellStyle name="Input 3 2 2 2 4 2" xfId="5151" xr:uid="{00000000-0005-0000-0000-00000B1C0000}"/>
    <cellStyle name="Input 3 2 2 2 4 2 2" xfId="11922" xr:uid="{00000000-0005-0000-0000-00000C1C0000}"/>
    <cellStyle name="Input 3 2 2 2 4 2 2 2" xfId="22185" xr:uid="{00000000-0005-0000-0000-00000D1C0000}"/>
    <cellStyle name="Input 3 2 2 2 4 2 3" xfId="15642" xr:uid="{00000000-0005-0000-0000-00000E1C0000}"/>
    <cellStyle name="Input 3 2 2 2 4 3" xfId="13006" xr:uid="{00000000-0005-0000-0000-00000F1C0000}"/>
    <cellStyle name="Input 3 2 2 2 5" xfId="2179" xr:uid="{00000000-0005-0000-0000-0000101C0000}"/>
    <cellStyle name="Input 3 2 2 2 5 2" xfId="6719" xr:uid="{00000000-0005-0000-0000-0000111C0000}"/>
    <cellStyle name="Input 3 2 2 2 5 2 2" xfId="9734" xr:uid="{00000000-0005-0000-0000-0000121C0000}"/>
    <cellStyle name="Input 3 2 2 2 5 2 2 2" xfId="20000" xr:uid="{00000000-0005-0000-0000-0000131C0000}"/>
    <cellStyle name="Input 3 2 2 2 5 2 3" xfId="17208" xr:uid="{00000000-0005-0000-0000-0000141C0000}"/>
    <cellStyle name="Input 3 2 2 2 5 3" xfId="13007" xr:uid="{00000000-0005-0000-0000-0000151C0000}"/>
    <cellStyle name="Input 3 2 2 2 6" xfId="5144" xr:uid="{00000000-0005-0000-0000-0000161C0000}"/>
    <cellStyle name="Input 3 2 2 2 6 2" xfId="11924" xr:uid="{00000000-0005-0000-0000-0000171C0000}"/>
    <cellStyle name="Input 3 2 2 2 6 2 2" xfId="22187" xr:uid="{00000000-0005-0000-0000-0000181C0000}"/>
    <cellStyle name="Input 3 2 2 2 6 3" xfId="15635" xr:uid="{00000000-0005-0000-0000-0000191C0000}"/>
    <cellStyle name="Input 3 2 2 2 7" xfId="12998" xr:uid="{00000000-0005-0000-0000-00001A1C0000}"/>
    <cellStyle name="Input 3 2 2 3" xfId="2180" xr:uid="{00000000-0005-0000-0000-00001B1C0000}"/>
    <cellStyle name="Input 3 2 2 3 2" xfId="2181" xr:uid="{00000000-0005-0000-0000-00001C1C0000}"/>
    <cellStyle name="Input 3 2 2 3 2 2" xfId="2182" xr:uid="{00000000-0005-0000-0000-00001D1C0000}"/>
    <cellStyle name="Input 3 2 2 3 2 2 2" xfId="5154" xr:uid="{00000000-0005-0000-0000-00001E1C0000}"/>
    <cellStyle name="Input 3 2 2 3 2 2 2 2" xfId="11921" xr:uid="{00000000-0005-0000-0000-00001F1C0000}"/>
    <cellStyle name="Input 3 2 2 3 2 2 2 2 2" xfId="22184" xr:uid="{00000000-0005-0000-0000-0000201C0000}"/>
    <cellStyle name="Input 3 2 2 3 2 2 2 3" xfId="15645" xr:uid="{00000000-0005-0000-0000-0000211C0000}"/>
    <cellStyle name="Input 3 2 2 3 2 2 3" xfId="13010" xr:uid="{00000000-0005-0000-0000-0000221C0000}"/>
    <cellStyle name="Input 3 2 2 3 2 3" xfId="5153" xr:uid="{00000000-0005-0000-0000-0000231C0000}"/>
    <cellStyle name="Input 3 2 2 3 2 3 2" xfId="7525" xr:uid="{00000000-0005-0000-0000-0000241C0000}"/>
    <cellStyle name="Input 3 2 2 3 2 3 2 2" xfId="18010" xr:uid="{00000000-0005-0000-0000-0000251C0000}"/>
    <cellStyle name="Input 3 2 2 3 2 3 3" xfId="15644" xr:uid="{00000000-0005-0000-0000-0000261C0000}"/>
    <cellStyle name="Input 3 2 2 3 2 4" xfId="13009" xr:uid="{00000000-0005-0000-0000-0000271C0000}"/>
    <cellStyle name="Input 3 2 2 3 3" xfId="2183" xr:uid="{00000000-0005-0000-0000-0000281C0000}"/>
    <cellStyle name="Input 3 2 2 3 3 2" xfId="5155" xr:uid="{00000000-0005-0000-0000-0000291C0000}"/>
    <cellStyle name="Input 3 2 2 3 3 2 2" xfId="10626" xr:uid="{00000000-0005-0000-0000-00002A1C0000}"/>
    <cellStyle name="Input 3 2 2 3 3 2 2 2" xfId="20891" xr:uid="{00000000-0005-0000-0000-00002B1C0000}"/>
    <cellStyle name="Input 3 2 2 3 3 2 3" xfId="15646" xr:uid="{00000000-0005-0000-0000-00002C1C0000}"/>
    <cellStyle name="Input 3 2 2 3 3 3" xfId="13011" xr:uid="{00000000-0005-0000-0000-00002D1C0000}"/>
    <cellStyle name="Input 3 2 2 3 4" xfId="2184" xr:uid="{00000000-0005-0000-0000-00002E1C0000}"/>
    <cellStyle name="Input 3 2 2 3 4 2" xfId="6720" xr:uid="{00000000-0005-0000-0000-00002F1C0000}"/>
    <cellStyle name="Input 3 2 2 3 4 2 2" xfId="10981" xr:uid="{00000000-0005-0000-0000-0000301C0000}"/>
    <cellStyle name="Input 3 2 2 3 4 2 2 2" xfId="21246" xr:uid="{00000000-0005-0000-0000-0000311C0000}"/>
    <cellStyle name="Input 3 2 2 3 4 2 3" xfId="17209" xr:uid="{00000000-0005-0000-0000-0000321C0000}"/>
    <cellStyle name="Input 3 2 2 3 4 3" xfId="13012" xr:uid="{00000000-0005-0000-0000-0000331C0000}"/>
    <cellStyle name="Input 3 2 2 3 5" xfId="5152" xr:uid="{00000000-0005-0000-0000-0000341C0000}"/>
    <cellStyle name="Input 3 2 2 3 5 2" xfId="9155" xr:uid="{00000000-0005-0000-0000-0000351C0000}"/>
    <cellStyle name="Input 3 2 2 3 5 2 2" xfId="19449" xr:uid="{00000000-0005-0000-0000-0000361C0000}"/>
    <cellStyle name="Input 3 2 2 3 5 3" xfId="15643" xr:uid="{00000000-0005-0000-0000-0000371C0000}"/>
    <cellStyle name="Input 3 2 2 3 6" xfId="13008" xr:uid="{00000000-0005-0000-0000-0000381C0000}"/>
    <cellStyle name="Input 3 2 2 4" xfId="2185" xr:uid="{00000000-0005-0000-0000-0000391C0000}"/>
    <cellStyle name="Input 3 2 2 4 2" xfId="2186" xr:uid="{00000000-0005-0000-0000-00003A1C0000}"/>
    <cellStyle name="Input 3 2 2 4 2 2" xfId="5157" xr:uid="{00000000-0005-0000-0000-00003B1C0000}"/>
    <cellStyle name="Input 3 2 2 4 2 2 2" xfId="11651" xr:uid="{00000000-0005-0000-0000-00003C1C0000}"/>
    <cellStyle name="Input 3 2 2 4 2 2 2 2" xfId="21916" xr:uid="{00000000-0005-0000-0000-00003D1C0000}"/>
    <cellStyle name="Input 3 2 2 4 2 2 3" xfId="15648" xr:uid="{00000000-0005-0000-0000-00003E1C0000}"/>
    <cellStyle name="Input 3 2 2 4 2 3" xfId="13014" xr:uid="{00000000-0005-0000-0000-00003F1C0000}"/>
    <cellStyle name="Input 3 2 2 4 3" xfId="5156" xr:uid="{00000000-0005-0000-0000-0000401C0000}"/>
    <cellStyle name="Input 3 2 2 4 3 2" xfId="9156" xr:uid="{00000000-0005-0000-0000-0000411C0000}"/>
    <cellStyle name="Input 3 2 2 4 3 2 2" xfId="19450" xr:uid="{00000000-0005-0000-0000-0000421C0000}"/>
    <cellStyle name="Input 3 2 2 4 3 3" xfId="15647" xr:uid="{00000000-0005-0000-0000-0000431C0000}"/>
    <cellStyle name="Input 3 2 2 4 4" xfId="13013" xr:uid="{00000000-0005-0000-0000-0000441C0000}"/>
    <cellStyle name="Input 3 2 2 5" xfId="2187" xr:uid="{00000000-0005-0000-0000-0000451C0000}"/>
    <cellStyle name="Input 3 2 2 5 2" xfId="5158" xr:uid="{00000000-0005-0000-0000-0000461C0000}"/>
    <cellStyle name="Input 3 2 2 5 2 2" xfId="10591" xr:uid="{00000000-0005-0000-0000-0000471C0000}"/>
    <cellStyle name="Input 3 2 2 5 2 2 2" xfId="20856" xr:uid="{00000000-0005-0000-0000-0000481C0000}"/>
    <cellStyle name="Input 3 2 2 5 2 3" xfId="15649" xr:uid="{00000000-0005-0000-0000-0000491C0000}"/>
    <cellStyle name="Input 3 2 2 5 3" xfId="13015" xr:uid="{00000000-0005-0000-0000-00004A1C0000}"/>
    <cellStyle name="Input 3 2 2 6" xfId="2188" xr:uid="{00000000-0005-0000-0000-00004B1C0000}"/>
    <cellStyle name="Input 3 2 2 6 2" xfId="6721" xr:uid="{00000000-0005-0000-0000-00004C1C0000}"/>
    <cellStyle name="Input 3 2 2 6 2 2" xfId="9735" xr:uid="{00000000-0005-0000-0000-00004D1C0000}"/>
    <cellStyle name="Input 3 2 2 6 2 2 2" xfId="20001" xr:uid="{00000000-0005-0000-0000-00004E1C0000}"/>
    <cellStyle name="Input 3 2 2 6 2 3" xfId="17210" xr:uid="{00000000-0005-0000-0000-00004F1C0000}"/>
    <cellStyle name="Input 3 2 2 6 3" xfId="13016" xr:uid="{00000000-0005-0000-0000-0000501C0000}"/>
    <cellStyle name="Input 3 2 2 7" xfId="5143" xr:uid="{00000000-0005-0000-0000-0000511C0000}"/>
    <cellStyle name="Input 3 2 2 7 2" xfId="7527" xr:uid="{00000000-0005-0000-0000-0000521C0000}"/>
    <cellStyle name="Input 3 2 2 7 2 2" xfId="18012" xr:uid="{00000000-0005-0000-0000-0000531C0000}"/>
    <cellStyle name="Input 3 2 2 7 3" xfId="15634" xr:uid="{00000000-0005-0000-0000-0000541C0000}"/>
    <cellStyle name="Input 3 2 2 8" xfId="12997" xr:uid="{00000000-0005-0000-0000-0000551C0000}"/>
    <cellStyle name="Input 3 2 3" xfId="2189" xr:uid="{00000000-0005-0000-0000-0000561C0000}"/>
    <cellStyle name="Input 3 2 3 2" xfId="2190" xr:uid="{00000000-0005-0000-0000-0000571C0000}"/>
    <cellStyle name="Input 3 2 3 2 2" xfId="2191" xr:uid="{00000000-0005-0000-0000-0000581C0000}"/>
    <cellStyle name="Input 3 2 3 2 2 2" xfId="5161" xr:uid="{00000000-0005-0000-0000-0000591C0000}"/>
    <cellStyle name="Input 3 2 3 2 2 2 2" xfId="9157" xr:uid="{00000000-0005-0000-0000-00005A1C0000}"/>
    <cellStyle name="Input 3 2 3 2 2 2 2 2" xfId="19451" xr:uid="{00000000-0005-0000-0000-00005B1C0000}"/>
    <cellStyle name="Input 3 2 3 2 2 2 3" xfId="15652" xr:uid="{00000000-0005-0000-0000-00005C1C0000}"/>
    <cellStyle name="Input 3 2 3 2 2 3" xfId="13019" xr:uid="{00000000-0005-0000-0000-00005D1C0000}"/>
    <cellStyle name="Input 3 2 3 2 3" xfId="5160" xr:uid="{00000000-0005-0000-0000-00005E1C0000}"/>
    <cellStyle name="Input 3 2 3 2 3 2" xfId="11920" xr:uid="{00000000-0005-0000-0000-00005F1C0000}"/>
    <cellStyle name="Input 3 2 3 2 3 2 2" xfId="22183" xr:uid="{00000000-0005-0000-0000-0000601C0000}"/>
    <cellStyle name="Input 3 2 3 2 3 3" xfId="15651" xr:uid="{00000000-0005-0000-0000-0000611C0000}"/>
    <cellStyle name="Input 3 2 3 2 4" xfId="13018" xr:uid="{00000000-0005-0000-0000-0000621C0000}"/>
    <cellStyle name="Input 3 2 3 3" xfId="2192" xr:uid="{00000000-0005-0000-0000-0000631C0000}"/>
    <cellStyle name="Input 3 2 3 3 2" xfId="5162" xr:uid="{00000000-0005-0000-0000-0000641C0000}"/>
    <cellStyle name="Input 3 2 3 3 2 2" xfId="7528" xr:uid="{00000000-0005-0000-0000-0000651C0000}"/>
    <cellStyle name="Input 3 2 3 3 2 2 2" xfId="18013" xr:uid="{00000000-0005-0000-0000-0000661C0000}"/>
    <cellStyle name="Input 3 2 3 3 2 3" xfId="15653" xr:uid="{00000000-0005-0000-0000-0000671C0000}"/>
    <cellStyle name="Input 3 2 3 3 3" xfId="13020" xr:uid="{00000000-0005-0000-0000-0000681C0000}"/>
    <cellStyle name="Input 3 2 3 4" xfId="2193" xr:uid="{00000000-0005-0000-0000-0000691C0000}"/>
    <cellStyle name="Input 3 2 3 4 2" xfId="6722" xr:uid="{00000000-0005-0000-0000-00006A1C0000}"/>
    <cellStyle name="Input 3 2 3 4 2 2" xfId="11738" xr:uid="{00000000-0005-0000-0000-00006B1C0000}"/>
    <cellStyle name="Input 3 2 3 4 2 2 2" xfId="22002" xr:uid="{00000000-0005-0000-0000-00006C1C0000}"/>
    <cellStyle name="Input 3 2 3 4 2 3" xfId="17211" xr:uid="{00000000-0005-0000-0000-00006D1C0000}"/>
    <cellStyle name="Input 3 2 3 4 3" xfId="13021" xr:uid="{00000000-0005-0000-0000-00006E1C0000}"/>
    <cellStyle name="Input 3 2 3 5" xfId="5159" xr:uid="{00000000-0005-0000-0000-00006F1C0000}"/>
    <cellStyle name="Input 3 2 3 5 2" xfId="7535" xr:uid="{00000000-0005-0000-0000-0000701C0000}"/>
    <cellStyle name="Input 3 2 3 5 2 2" xfId="18020" xr:uid="{00000000-0005-0000-0000-0000711C0000}"/>
    <cellStyle name="Input 3 2 3 5 3" xfId="15650" xr:uid="{00000000-0005-0000-0000-0000721C0000}"/>
    <cellStyle name="Input 3 2 3 6" xfId="13017" xr:uid="{00000000-0005-0000-0000-0000731C0000}"/>
    <cellStyle name="Input 3 2 4" xfId="2194" xr:uid="{00000000-0005-0000-0000-0000741C0000}"/>
    <cellStyle name="Input 3 2 4 2" xfId="2195" xr:uid="{00000000-0005-0000-0000-0000751C0000}"/>
    <cellStyle name="Input 3 2 4 2 2" xfId="5164" xr:uid="{00000000-0005-0000-0000-0000761C0000}"/>
    <cellStyle name="Input 3 2 4 2 2 2" xfId="9158" xr:uid="{00000000-0005-0000-0000-0000771C0000}"/>
    <cellStyle name="Input 3 2 4 2 2 2 2" xfId="19452" xr:uid="{00000000-0005-0000-0000-0000781C0000}"/>
    <cellStyle name="Input 3 2 4 2 2 3" xfId="15655" xr:uid="{00000000-0005-0000-0000-0000791C0000}"/>
    <cellStyle name="Input 3 2 4 2 3" xfId="13023" xr:uid="{00000000-0005-0000-0000-00007A1C0000}"/>
    <cellStyle name="Input 3 2 4 3" xfId="5163" xr:uid="{00000000-0005-0000-0000-00007B1C0000}"/>
    <cellStyle name="Input 3 2 4 3 2" xfId="11919" xr:uid="{00000000-0005-0000-0000-00007C1C0000}"/>
    <cellStyle name="Input 3 2 4 3 2 2" xfId="22182" xr:uid="{00000000-0005-0000-0000-00007D1C0000}"/>
    <cellStyle name="Input 3 2 4 3 3" xfId="15654" xr:uid="{00000000-0005-0000-0000-00007E1C0000}"/>
    <cellStyle name="Input 3 2 4 4" xfId="13022" xr:uid="{00000000-0005-0000-0000-00007F1C0000}"/>
    <cellStyle name="Input 3 2 5" xfId="2196" xr:uid="{00000000-0005-0000-0000-0000801C0000}"/>
    <cellStyle name="Input 3 2 5 2" xfId="5165" xr:uid="{00000000-0005-0000-0000-0000811C0000}"/>
    <cellStyle name="Input 3 2 5 2 2" xfId="9159" xr:uid="{00000000-0005-0000-0000-0000821C0000}"/>
    <cellStyle name="Input 3 2 5 2 2 2" xfId="19453" xr:uid="{00000000-0005-0000-0000-0000831C0000}"/>
    <cellStyle name="Input 3 2 5 2 3" xfId="15656" xr:uid="{00000000-0005-0000-0000-0000841C0000}"/>
    <cellStyle name="Input 3 2 5 3" xfId="13024" xr:uid="{00000000-0005-0000-0000-0000851C0000}"/>
    <cellStyle name="Input 3 2 6" xfId="2197" xr:uid="{00000000-0005-0000-0000-0000861C0000}"/>
    <cellStyle name="Input 3 2 6 2" xfId="6723" xr:uid="{00000000-0005-0000-0000-0000871C0000}"/>
    <cellStyle name="Input 3 2 6 2 2" xfId="10978" xr:uid="{00000000-0005-0000-0000-0000881C0000}"/>
    <cellStyle name="Input 3 2 6 2 2 2" xfId="21243" xr:uid="{00000000-0005-0000-0000-0000891C0000}"/>
    <cellStyle name="Input 3 2 6 2 3" xfId="17212" xr:uid="{00000000-0005-0000-0000-00008A1C0000}"/>
    <cellStyle name="Input 3 2 6 3" xfId="13025" xr:uid="{00000000-0005-0000-0000-00008B1C0000}"/>
    <cellStyle name="Input 3 2 7" xfId="5142" xr:uid="{00000000-0005-0000-0000-00008C1C0000}"/>
    <cellStyle name="Input 3 2 7 2" xfId="9153" xr:uid="{00000000-0005-0000-0000-00008D1C0000}"/>
    <cellStyle name="Input 3 2 7 2 2" xfId="19447" xr:uid="{00000000-0005-0000-0000-00008E1C0000}"/>
    <cellStyle name="Input 3 2 7 3" xfId="15633" xr:uid="{00000000-0005-0000-0000-00008F1C0000}"/>
    <cellStyle name="Input 3 2 8" xfId="12996" xr:uid="{00000000-0005-0000-0000-0000901C0000}"/>
    <cellStyle name="Input 3 3" xfId="2198" xr:uid="{00000000-0005-0000-0000-0000911C0000}"/>
    <cellStyle name="Input 3 3 2" xfId="2199" xr:uid="{00000000-0005-0000-0000-0000921C0000}"/>
    <cellStyle name="Input 3 3 2 2" xfId="2200" xr:uid="{00000000-0005-0000-0000-0000931C0000}"/>
    <cellStyle name="Input 3 3 2 2 2" xfId="5168" xr:uid="{00000000-0005-0000-0000-0000941C0000}"/>
    <cellStyle name="Input 3 3 2 2 2 2" xfId="9160" xr:uid="{00000000-0005-0000-0000-0000951C0000}"/>
    <cellStyle name="Input 3 3 2 2 2 2 2" xfId="19454" xr:uid="{00000000-0005-0000-0000-0000961C0000}"/>
    <cellStyle name="Input 3 3 2 2 2 3" xfId="15659" xr:uid="{00000000-0005-0000-0000-0000971C0000}"/>
    <cellStyle name="Input 3 3 2 2 3" xfId="13028" xr:uid="{00000000-0005-0000-0000-0000981C0000}"/>
    <cellStyle name="Input 3 3 2 3" xfId="5167" xr:uid="{00000000-0005-0000-0000-0000991C0000}"/>
    <cellStyle name="Input 3 3 2 3 2" xfId="11918" xr:uid="{00000000-0005-0000-0000-00009A1C0000}"/>
    <cellStyle name="Input 3 3 2 3 2 2" xfId="22181" xr:uid="{00000000-0005-0000-0000-00009B1C0000}"/>
    <cellStyle name="Input 3 3 2 3 3" xfId="15658" xr:uid="{00000000-0005-0000-0000-00009C1C0000}"/>
    <cellStyle name="Input 3 3 2 4" xfId="13027" xr:uid="{00000000-0005-0000-0000-00009D1C0000}"/>
    <cellStyle name="Input 3 3 3" xfId="2201" xr:uid="{00000000-0005-0000-0000-00009E1C0000}"/>
    <cellStyle name="Input 3 3 3 2" xfId="5169" xr:uid="{00000000-0005-0000-0000-00009F1C0000}"/>
    <cellStyle name="Input 3 3 3 2 2" xfId="7529" xr:uid="{00000000-0005-0000-0000-0000A01C0000}"/>
    <cellStyle name="Input 3 3 3 2 2 2" xfId="18014" xr:uid="{00000000-0005-0000-0000-0000A11C0000}"/>
    <cellStyle name="Input 3 3 3 2 3" xfId="15660" xr:uid="{00000000-0005-0000-0000-0000A21C0000}"/>
    <cellStyle name="Input 3 3 3 3" xfId="13029" xr:uid="{00000000-0005-0000-0000-0000A31C0000}"/>
    <cellStyle name="Input 3 3 4" xfId="2202" xr:uid="{00000000-0005-0000-0000-0000A41C0000}"/>
    <cellStyle name="Input 3 3 4 2" xfId="6724" xr:uid="{00000000-0005-0000-0000-0000A51C0000}"/>
    <cellStyle name="Input 3 3 4 2 2" xfId="9736" xr:uid="{00000000-0005-0000-0000-0000A61C0000}"/>
    <cellStyle name="Input 3 3 4 2 2 2" xfId="20002" xr:uid="{00000000-0005-0000-0000-0000A71C0000}"/>
    <cellStyle name="Input 3 3 4 2 3" xfId="17213" xr:uid="{00000000-0005-0000-0000-0000A81C0000}"/>
    <cellStyle name="Input 3 3 4 3" xfId="13030" xr:uid="{00000000-0005-0000-0000-0000A91C0000}"/>
    <cellStyle name="Input 3 3 5" xfId="5166" xr:uid="{00000000-0005-0000-0000-0000AA1C0000}"/>
    <cellStyle name="Input 3 3 5 2" xfId="7530" xr:uid="{00000000-0005-0000-0000-0000AB1C0000}"/>
    <cellStyle name="Input 3 3 5 2 2" xfId="18015" xr:uid="{00000000-0005-0000-0000-0000AC1C0000}"/>
    <cellStyle name="Input 3 3 5 3" xfId="15657" xr:uid="{00000000-0005-0000-0000-0000AD1C0000}"/>
    <cellStyle name="Input 3 3 6" xfId="13026" xr:uid="{00000000-0005-0000-0000-0000AE1C0000}"/>
    <cellStyle name="Input 3 4" xfId="2203" xr:uid="{00000000-0005-0000-0000-0000AF1C0000}"/>
    <cellStyle name="Input 3 4 2" xfId="2204" xr:uid="{00000000-0005-0000-0000-0000B01C0000}"/>
    <cellStyle name="Input 3 4 2 2" xfId="2205" xr:uid="{00000000-0005-0000-0000-0000B11C0000}"/>
    <cellStyle name="Input 3 4 2 2 2" xfId="5172" xr:uid="{00000000-0005-0000-0000-0000B21C0000}"/>
    <cellStyle name="Input 3 4 2 2 2 2" xfId="9162" xr:uid="{00000000-0005-0000-0000-0000B31C0000}"/>
    <cellStyle name="Input 3 4 2 2 2 2 2" xfId="19456" xr:uid="{00000000-0005-0000-0000-0000B41C0000}"/>
    <cellStyle name="Input 3 4 2 2 2 3" xfId="15663" xr:uid="{00000000-0005-0000-0000-0000B51C0000}"/>
    <cellStyle name="Input 3 4 2 2 3" xfId="13033" xr:uid="{00000000-0005-0000-0000-0000B61C0000}"/>
    <cellStyle name="Input 3 4 2 3" xfId="5171" xr:uid="{00000000-0005-0000-0000-0000B71C0000}"/>
    <cellStyle name="Input 3 4 2 3 2" xfId="9161" xr:uid="{00000000-0005-0000-0000-0000B81C0000}"/>
    <cellStyle name="Input 3 4 2 3 2 2" xfId="19455" xr:uid="{00000000-0005-0000-0000-0000B91C0000}"/>
    <cellStyle name="Input 3 4 2 3 3" xfId="15662" xr:uid="{00000000-0005-0000-0000-0000BA1C0000}"/>
    <cellStyle name="Input 3 4 2 4" xfId="13032" xr:uid="{00000000-0005-0000-0000-0000BB1C0000}"/>
    <cellStyle name="Input 3 4 3" xfId="2206" xr:uid="{00000000-0005-0000-0000-0000BC1C0000}"/>
    <cellStyle name="Input 3 4 3 2" xfId="5173" xr:uid="{00000000-0005-0000-0000-0000BD1C0000}"/>
    <cellStyle name="Input 3 4 3 2 2" xfId="9163" xr:uid="{00000000-0005-0000-0000-0000BE1C0000}"/>
    <cellStyle name="Input 3 4 3 2 2 2" xfId="19457" xr:uid="{00000000-0005-0000-0000-0000BF1C0000}"/>
    <cellStyle name="Input 3 4 3 2 3" xfId="15664" xr:uid="{00000000-0005-0000-0000-0000C01C0000}"/>
    <cellStyle name="Input 3 4 3 3" xfId="13034" xr:uid="{00000000-0005-0000-0000-0000C11C0000}"/>
    <cellStyle name="Input 3 4 4" xfId="2207" xr:uid="{00000000-0005-0000-0000-0000C21C0000}"/>
    <cellStyle name="Input 3 4 4 2" xfId="6725" xr:uid="{00000000-0005-0000-0000-0000C31C0000}"/>
    <cellStyle name="Input 3 4 4 2 2" xfId="9737" xr:uid="{00000000-0005-0000-0000-0000C41C0000}"/>
    <cellStyle name="Input 3 4 4 2 2 2" xfId="20003" xr:uid="{00000000-0005-0000-0000-0000C51C0000}"/>
    <cellStyle name="Input 3 4 4 2 3" xfId="17214" xr:uid="{00000000-0005-0000-0000-0000C61C0000}"/>
    <cellStyle name="Input 3 4 4 3" xfId="13035" xr:uid="{00000000-0005-0000-0000-0000C71C0000}"/>
    <cellStyle name="Input 3 4 5" xfId="5170" xr:uid="{00000000-0005-0000-0000-0000C81C0000}"/>
    <cellStyle name="Input 3 4 5 2" xfId="11917" xr:uid="{00000000-0005-0000-0000-0000C91C0000}"/>
    <cellStyle name="Input 3 4 5 2 2" xfId="22180" xr:uid="{00000000-0005-0000-0000-0000CA1C0000}"/>
    <cellStyle name="Input 3 4 5 3" xfId="15661" xr:uid="{00000000-0005-0000-0000-0000CB1C0000}"/>
    <cellStyle name="Input 3 4 6" xfId="13031" xr:uid="{00000000-0005-0000-0000-0000CC1C0000}"/>
    <cellStyle name="Input 3 5" xfId="2208" xr:uid="{00000000-0005-0000-0000-0000CD1C0000}"/>
    <cellStyle name="Input 3 5 2" xfId="2209" xr:uid="{00000000-0005-0000-0000-0000CE1C0000}"/>
    <cellStyle name="Input 3 5 2 2" xfId="5175" xr:uid="{00000000-0005-0000-0000-0000CF1C0000}"/>
    <cellStyle name="Input 3 5 2 2 2" xfId="11916" xr:uid="{00000000-0005-0000-0000-0000D01C0000}"/>
    <cellStyle name="Input 3 5 2 2 2 2" xfId="22179" xr:uid="{00000000-0005-0000-0000-0000D11C0000}"/>
    <cellStyle name="Input 3 5 2 2 3" xfId="15666" xr:uid="{00000000-0005-0000-0000-0000D21C0000}"/>
    <cellStyle name="Input 3 5 2 3" xfId="13037" xr:uid="{00000000-0005-0000-0000-0000D31C0000}"/>
    <cellStyle name="Input 3 5 3" xfId="5174" xr:uid="{00000000-0005-0000-0000-0000D41C0000}"/>
    <cellStyle name="Input 3 5 3 2" xfId="7534" xr:uid="{00000000-0005-0000-0000-0000D51C0000}"/>
    <cellStyle name="Input 3 5 3 2 2" xfId="18019" xr:uid="{00000000-0005-0000-0000-0000D61C0000}"/>
    <cellStyle name="Input 3 5 3 3" xfId="15665" xr:uid="{00000000-0005-0000-0000-0000D71C0000}"/>
    <cellStyle name="Input 3 5 4" xfId="13036" xr:uid="{00000000-0005-0000-0000-0000D81C0000}"/>
    <cellStyle name="Input 3 6" xfId="2210" xr:uid="{00000000-0005-0000-0000-0000D91C0000}"/>
    <cellStyle name="Input 3 6 2" xfId="5176" xr:uid="{00000000-0005-0000-0000-0000DA1C0000}"/>
    <cellStyle name="Input 3 6 2 2" xfId="10633" xr:uid="{00000000-0005-0000-0000-0000DB1C0000}"/>
    <cellStyle name="Input 3 6 2 2 2" xfId="20898" xr:uid="{00000000-0005-0000-0000-0000DC1C0000}"/>
    <cellStyle name="Input 3 6 2 3" xfId="15667" xr:uid="{00000000-0005-0000-0000-0000DD1C0000}"/>
    <cellStyle name="Input 3 6 3" xfId="13038" xr:uid="{00000000-0005-0000-0000-0000DE1C0000}"/>
    <cellStyle name="Input 3 7" xfId="2211" xr:uid="{00000000-0005-0000-0000-0000DF1C0000}"/>
    <cellStyle name="Input 3 7 2" xfId="6726" xr:uid="{00000000-0005-0000-0000-0000E01C0000}"/>
    <cellStyle name="Input 3 7 2 2" xfId="10983" xr:uid="{00000000-0005-0000-0000-0000E11C0000}"/>
    <cellStyle name="Input 3 7 2 2 2" xfId="21248" xr:uid="{00000000-0005-0000-0000-0000E21C0000}"/>
    <cellStyle name="Input 3 7 2 3" xfId="17215" xr:uid="{00000000-0005-0000-0000-0000E31C0000}"/>
    <cellStyle name="Input 3 7 3" xfId="13039" xr:uid="{00000000-0005-0000-0000-0000E41C0000}"/>
    <cellStyle name="Input 3 8" xfId="5141" xr:uid="{00000000-0005-0000-0000-0000E51C0000}"/>
    <cellStyle name="Input 3 8 2" xfId="10620" xr:uid="{00000000-0005-0000-0000-0000E61C0000}"/>
    <cellStyle name="Input 3 8 2 2" xfId="20885" xr:uid="{00000000-0005-0000-0000-0000E71C0000}"/>
    <cellStyle name="Input 3 8 3" xfId="15632" xr:uid="{00000000-0005-0000-0000-0000E81C0000}"/>
    <cellStyle name="Input 3 9" xfId="12995" xr:uid="{00000000-0005-0000-0000-0000E91C0000}"/>
    <cellStyle name="Input 4" xfId="2212" xr:uid="{00000000-0005-0000-0000-0000EA1C0000}"/>
    <cellStyle name="Input 4 2" xfId="2213" xr:uid="{00000000-0005-0000-0000-0000EB1C0000}"/>
    <cellStyle name="Input 4 2 2" xfId="2214" xr:uid="{00000000-0005-0000-0000-0000EC1C0000}"/>
    <cellStyle name="Input 4 2 2 2" xfId="2215" xr:uid="{00000000-0005-0000-0000-0000ED1C0000}"/>
    <cellStyle name="Input 4 2 2 2 2" xfId="2216" xr:uid="{00000000-0005-0000-0000-0000EE1C0000}"/>
    <cellStyle name="Input 4 2 2 2 2 2" xfId="2217" xr:uid="{00000000-0005-0000-0000-0000EF1C0000}"/>
    <cellStyle name="Input 4 2 2 2 2 2 2" xfId="2218" xr:uid="{00000000-0005-0000-0000-0000F01C0000}"/>
    <cellStyle name="Input 4 2 2 2 2 2 2 2" xfId="5183" xr:uid="{00000000-0005-0000-0000-0000F11C0000}"/>
    <cellStyle name="Input 4 2 2 2 2 2 2 2 2" xfId="10634" xr:uid="{00000000-0005-0000-0000-0000F21C0000}"/>
    <cellStyle name="Input 4 2 2 2 2 2 2 2 2 2" xfId="20899" xr:uid="{00000000-0005-0000-0000-0000F31C0000}"/>
    <cellStyle name="Input 4 2 2 2 2 2 2 2 3" xfId="15674" xr:uid="{00000000-0005-0000-0000-0000F41C0000}"/>
    <cellStyle name="Input 4 2 2 2 2 2 2 3" xfId="13046" xr:uid="{00000000-0005-0000-0000-0000F51C0000}"/>
    <cellStyle name="Input 4 2 2 2 2 2 3" xfId="5182" xr:uid="{00000000-0005-0000-0000-0000F61C0000}"/>
    <cellStyle name="Input 4 2 2 2 2 2 3 2" xfId="11914" xr:uid="{00000000-0005-0000-0000-0000F71C0000}"/>
    <cellStyle name="Input 4 2 2 2 2 2 3 2 2" xfId="22177" xr:uid="{00000000-0005-0000-0000-0000F81C0000}"/>
    <cellStyle name="Input 4 2 2 2 2 2 3 3" xfId="15673" xr:uid="{00000000-0005-0000-0000-0000F91C0000}"/>
    <cellStyle name="Input 4 2 2 2 2 2 4" xfId="13045" xr:uid="{00000000-0005-0000-0000-0000FA1C0000}"/>
    <cellStyle name="Input 4 2 2 2 2 3" xfId="2219" xr:uid="{00000000-0005-0000-0000-0000FB1C0000}"/>
    <cellStyle name="Input 4 2 2 2 2 3 2" xfId="5184" xr:uid="{00000000-0005-0000-0000-0000FC1C0000}"/>
    <cellStyle name="Input 4 2 2 2 2 3 2 2" xfId="7532" xr:uid="{00000000-0005-0000-0000-0000FD1C0000}"/>
    <cellStyle name="Input 4 2 2 2 2 3 2 2 2" xfId="18017" xr:uid="{00000000-0005-0000-0000-0000FE1C0000}"/>
    <cellStyle name="Input 4 2 2 2 2 3 2 3" xfId="15675" xr:uid="{00000000-0005-0000-0000-0000FF1C0000}"/>
    <cellStyle name="Input 4 2 2 2 2 3 3" xfId="13047" xr:uid="{00000000-0005-0000-0000-0000001D0000}"/>
    <cellStyle name="Input 4 2 2 2 2 4" xfId="2220" xr:uid="{00000000-0005-0000-0000-0000011D0000}"/>
    <cellStyle name="Input 4 2 2 2 2 4 2" xfId="6727" xr:uid="{00000000-0005-0000-0000-0000021D0000}"/>
    <cellStyle name="Input 4 2 2 2 2 4 2 2" xfId="10982" xr:uid="{00000000-0005-0000-0000-0000031D0000}"/>
    <cellStyle name="Input 4 2 2 2 2 4 2 2 2" xfId="21247" xr:uid="{00000000-0005-0000-0000-0000041D0000}"/>
    <cellStyle name="Input 4 2 2 2 2 4 2 3" xfId="17216" xr:uid="{00000000-0005-0000-0000-0000051D0000}"/>
    <cellStyle name="Input 4 2 2 2 2 4 3" xfId="13048" xr:uid="{00000000-0005-0000-0000-0000061D0000}"/>
    <cellStyle name="Input 4 2 2 2 2 5" xfId="5181" xr:uid="{00000000-0005-0000-0000-0000071D0000}"/>
    <cellStyle name="Input 4 2 2 2 2 5 2" xfId="7533" xr:uid="{00000000-0005-0000-0000-0000081D0000}"/>
    <cellStyle name="Input 4 2 2 2 2 5 2 2" xfId="18018" xr:uid="{00000000-0005-0000-0000-0000091D0000}"/>
    <cellStyle name="Input 4 2 2 2 2 5 3" xfId="15672" xr:uid="{00000000-0005-0000-0000-00000A1D0000}"/>
    <cellStyle name="Input 4 2 2 2 2 6" xfId="13044" xr:uid="{00000000-0005-0000-0000-00000B1D0000}"/>
    <cellStyle name="Input 4 2 2 2 3" xfId="2221" xr:uid="{00000000-0005-0000-0000-00000C1D0000}"/>
    <cellStyle name="Input 4 2 2 2 3 2" xfId="2222" xr:uid="{00000000-0005-0000-0000-00000D1D0000}"/>
    <cellStyle name="Input 4 2 2 2 3 2 2" xfId="5186" xr:uid="{00000000-0005-0000-0000-00000E1D0000}"/>
    <cellStyle name="Input 4 2 2 2 3 2 2 2" xfId="9165" xr:uid="{00000000-0005-0000-0000-00000F1D0000}"/>
    <cellStyle name="Input 4 2 2 2 3 2 2 2 2" xfId="19459" xr:uid="{00000000-0005-0000-0000-0000101D0000}"/>
    <cellStyle name="Input 4 2 2 2 3 2 2 3" xfId="15677" xr:uid="{00000000-0005-0000-0000-0000111D0000}"/>
    <cellStyle name="Input 4 2 2 2 3 2 3" xfId="13050" xr:uid="{00000000-0005-0000-0000-0000121D0000}"/>
    <cellStyle name="Input 4 2 2 2 3 3" xfId="5185" xr:uid="{00000000-0005-0000-0000-0000131D0000}"/>
    <cellStyle name="Input 4 2 2 2 3 3 2" xfId="11913" xr:uid="{00000000-0005-0000-0000-0000141D0000}"/>
    <cellStyle name="Input 4 2 2 2 3 3 2 2" xfId="22176" xr:uid="{00000000-0005-0000-0000-0000151D0000}"/>
    <cellStyle name="Input 4 2 2 2 3 3 3" xfId="15676" xr:uid="{00000000-0005-0000-0000-0000161D0000}"/>
    <cellStyle name="Input 4 2 2 2 3 4" xfId="13049" xr:uid="{00000000-0005-0000-0000-0000171D0000}"/>
    <cellStyle name="Input 4 2 2 2 4" xfId="2223" xr:uid="{00000000-0005-0000-0000-0000181D0000}"/>
    <cellStyle name="Input 4 2 2 2 4 2" xfId="5187" xr:uid="{00000000-0005-0000-0000-0000191D0000}"/>
    <cellStyle name="Input 4 2 2 2 4 2 2" xfId="11652" xr:uid="{00000000-0005-0000-0000-00001A1D0000}"/>
    <cellStyle name="Input 4 2 2 2 4 2 2 2" xfId="21917" xr:uid="{00000000-0005-0000-0000-00001B1D0000}"/>
    <cellStyle name="Input 4 2 2 2 4 2 3" xfId="15678" xr:uid="{00000000-0005-0000-0000-00001C1D0000}"/>
    <cellStyle name="Input 4 2 2 2 4 3" xfId="13051" xr:uid="{00000000-0005-0000-0000-00001D1D0000}"/>
    <cellStyle name="Input 4 2 2 2 5" xfId="2224" xr:uid="{00000000-0005-0000-0000-00001E1D0000}"/>
    <cellStyle name="Input 4 2 2 2 5 2" xfId="6728" xr:uid="{00000000-0005-0000-0000-00001F1D0000}"/>
    <cellStyle name="Input 4 2 2 2 5 2 2" xfId="9738" xr:uid="{00000000-0005-0000-0000-0000201D0000}"/>
    <cellStyle name="Input 4 2 2 2 5 2 2 2" xfId="20004" xr:uid="{00000000-0005-0000-0000-0000211D0000}"/>
    <cellStyle name="Input 4 2 2 2 5 2 3" xfId="17217" xr:uid="{00000000-0005-0000-0000-0000221D0000}"/>
    <cellStyle name="Input 4 2 2 2 5 3" xfId="13052" xr:uid="{00000000-0005-0000-0000-0000231D0000}"/>
    <cellStyle name="Input 4 2 2 2 6" xfId="5180" xr:uid="{00000000-0005-0000-0000-0000241D0000}"/>
    <cellStyle name="Input 4 2 2 2 6 2" xfId="9164" xr:uid="{00000000-0005-0000-0000-0000251D0000}"/>
    <cellStyle name="Input 4 2 2 2 6 2 2" xfId="19458" xr:uid="{00000000-0005-0000-0000-0000261D0000}"/>
    <cellStyle name="Input 4 2 2 2 6 3" xfId="15671" xr:uid="{00000000-0005-0000-0000-0000271D0000}"/>
    <cellStyle name="Input 4 2 2 2 7" xfId="13043" xr:uid="{00000000-0005-0000-0000-0000281D0000}"/>
    <cellStyle name="Input 4 2 2 3" xfId="2225" xr:uid="{00000000-0005-0000-0000-0000291D0000}"/>
    <cellStyle name="Input 4 2 2 3 2" xfId="2226" xr:uid="{00000000-0005-0000-0000-00002A1D0000}"/>
    <cellStyle name="Input 4 2 2 3 2 2" xfId="2227" xr:uid="{00000000-0005-0000-0000-00002B1D0000}"/>
    <cellStyle name="Input 4 2 2 3 2 2 2" xfId="5190" xr:uid="{00000000-0005-0000-0000-00002C1D0000}"/>
    <cellStyle name="Input 4 2 2 3 2 2 2 2" xfId="9167" xr:uid="{00000000-0005-0000-0000-00002D1D0000}"/>
    <cellStyle name="Input 4 2 2 3 2 2 2 2 2" xfId="19461" xr:uid="{00000000-0005-0000-0000-00002E1D0000}"/>
    <cellStyle name="Input 4 2 2 3 2 2 2 3" xfId="15681" xr:uid="{00000000-0005-0000-0000-00002F1D0000}"/>
    <cellStyle name="Input 4 2 2 3 2 2 3" xfId="13055" xr:uid="{00000000-0005-0000-0000-0000301D0000}"/>
    <cellStyle name="Input 4 2 2 3 2 3" xfId="5189" xr:uid="{00000000-0005-0000-0000-0000311D0000}"/>
    <cellStyle name="Input 4 2 2 3 2 3 2" xfId="9166" xr:uid="{00000000-0005-0000-0000-0000321D0000}"/>
    <cellStyle name="Input 4 2 2 3 2 3 2 2" xfId="19460" xr:uid="{00000000-0005-0000-0000-0000331D0000}"/>
    <cellStyle name="Input 4 2 2 3 2 3 3" xfId="15680" xr:uid="{00000000-0005-0000-0000-0000341D0000}"/>
    <cellStyle name="Input 4 2 2 3 2 4" xfId="13054" xr:uid="{00000000-0005-0000-0000-0000351D0000}"/>
    <cellStyle name="Input 4 2 2 3 3" xfId="2228" xr:uid="{00000000-0005-0000-0000-0000361D0000}"/>
    <cellStyle name="Input 4 2 2 3 3 2" xfId="5191" xr:uid="{00000000-0005-0000-0000-0000371D0000}"/>
    <cellStyle name="Input 4 2 2 3 3 2 2" xfId="10636" xr:uid="{00000000-0005-0000-0000-0000381D0000}"/>
    <cellStyle name="Input 4 2 2 3 3 2 2 2" xfId="20901" xr:uid="{00000000-0005-0000-0000-0000391D0000}"/>
    <cellStyle name="Input 4 2 2 3 3 2 3" xfId="15682" xr:uid="{00000000-0005-0000-0000-00003A1D0000}"/>
    <cellStyle name="Input 4 2 2 3 3 3" xfId="13056" xr:uid="{00000000-0005-0000-0000-00003B1D0000}"/>
    <cellStyle name="Input 4 2 2 3 4" xfId="2229" xr:uid="{00000000-0005-0000-0000-00003C1D0000}"/>
    <cellStyle name="Input 4 2 2 3 4 2" xfId="6729" xr:uid="{00000000-0005-0000-0000-00003D1D0000}"/>
    <cellStyle name="Input 4 2 2 3 4 2 2" xfId="10984" xr:uid="{00000000-0005-0000-0000-00003E1D0000}"/>
    <cellStyle name="Input 4 2 2 3 4 2 2 2" xfId="21249" xr:uid="{00000000-0005-0000-0000-00003F1D0000}"/>
    <cellStyle name="Input 4 2 2 3 4 2 3" xfId="17218" xr:uid="{00000000-0005-0000-0000-0000401D0000}"/>
    <cellStyle name="Input 4 2 2 3 4 3" xfId="13057" xr:uid="{00000000-0005-0000-0000-0000411D0000}"/>
    <cellStyle name="Input 4 2 2 3 5" xfId="5188" xr:uid="{00000000-0005-0000-0000-0000421D0000}"/>
    <cellStyle name="Input 4 2 2 3 5 2" xfId="10631" xr:uid="{00000000-0005-0000-0000-0000431D0000}"/>
    <cellStyle name="Input 4 2 2 3 5 2 2" xfId="20896" xr:uid="{00000000-0005-0000-0000-0000441D0000}"/>
    <cellStyle name="Input 4 2 2 3 5 3" xfId="15679" xr:uid="{00000000-0005-0000-0000-0000451D0000}"/>
    <cellStyle name="Input 4 2 2 3 6" xfId="13053" xr:uid="{00000000-0005-0000-0000-0000461D0000}"/>
    <cellStyle name="Input 4 2 2 4" xfId="2230" xr:uid="{00000000-0005-0000-0000-0000471D0000}"/>
    <cellStyle name="Input 4 2 2 4 2" xfId="2231" xr:uid="{00000000-0005-0000-0000-0000481D0000}"/>
    <cellStyle name="Input 4 2 2 4 2 2" xfId="5193" xr:uid="{00000000-0005-0000-0000-0000491D0000}"/>
    <cellStyle name="Input 4 2 2 4 2 2 2" xfId="11912" xr:uid="{00000000-0005-0000-0000-00004A1D0000}"/>
    <cellStyle name="Input 4 2 2 4 2 2 2 2" xfId="22175" xr:uid="{00000000-0005-0000-0000-00004B1D0000}"/>
    <cellStyle name="Input 4 2 2 4 2 2 3" xfId="15684" xr:uid="{00000000-0005-0000-0000-00004C1D0000}"/>
    <cellStyle name="Input 4 2 2 4 2 3" xfId="13059" xr:uid="{00000000-0005-0000-0000-00004D1D0000}"/>
    <cellStyle name="Input 4 2 2 4 3" xfId="5192" xr:uid="{00000000-0005-0000-0000-00004E1D0000}"/>
    <cellStyle name="Input 4 2 2 4 3 2" xfId="7552" xr:uid="{00000000-0005-0000-0000-00004F1D0000}"/>
    <cellStyle name="Input 4 2 2 4 3 2 2" xfId="18037" xr:uid="{00000000-0005-0000-0000-0000501D0000}"/>
    <cellStyle name="Input 4 2 2 4 3 3" xfId="15683" xr:uid="{00000000-0005-0000-0000-0000511D0000}"/>
    <cellStyle name="Input 4 2 2 4 4" xfId="13058" xr:uid="{00000000-0005-0000-0000-0000521D0000}"/>
    <cellStyle name="Input 4 2 2 5" xfId="2232" xr:uid="{00000000-0005-0000-0000-0000531D0000}"/>
    <cellStyle name="Input 4 2 2 5 2" xfId="5194" xr:uid="{00000000-0005-0000-0000-0000541D0000}"/>
    <cellStyle name="Input 4 2 2 5 2 2" xfId="10635" xr:uid="{00000000-0005-0000-0000-0000551D0000}"/>
    <cellStyle name="Input 4 2 2 5 2 2 2" xfId="20900" xr:uid="{00000000-0005-0000-0000-0000561D0000}"/>
    <cellStyle name="Input 4 2 2 5 2 3" xfId="15685" xr:uid="{00000000-0005-0000-0000-0000571D0000}"/>
    <cellStyle name="Input 4 2 2 5 3" xfId="13060" xr:uid="{00000000-0005-0000-0000-0000581D0000}"/>
    <cellStyle name="Input 4 2 2 6" xfId="2233" xr:uid="{00000000-0005-0000-0000-0000591D0000}"/>
    <cellStyle name="Input 4 2 2 6 2" xfId="6730" xr:uid="{00000000-0005-0000-0000-00005A1D0000}"/>
    <cellStyle name="Input 4 2 2 6 2 2" xfId="9739" xr:uid="{00000000-0005-0000-0000-00005B1D0000}"/>
    <cellStyle name="Input 4 2 2 6 2 2 2" xfId="20005" xr:uid="{00000000-0005-0000-0000-00005C1D0000}"/>
    <cellStyle name="Input 4 2 2 6 2 3" xfId="17219" xr:uid="{00000000-0005-0000-0000-00005D1D0000}"/>
    <cellStyle name="Input 4 2 2 6 3" xfId="13061" xr:uid="{00000000-0005-0000-0000-00005E1D0000}"/>
    <cellStyle name="Input 4 2 2 7" xfId="5179" xr:uid="{00000000-0005-0000-0000-00005F1D0000}"/>
    <cellStyle name="Input 4 2 2 7 2" xfId="10632" xr:uid="{00000000-0005-0000-0000-0000601D0000}"/>
    <cellStyle name="Input 4 2 2 7 2 2" xfId="20897" xr:uid="{00000000-0005-0000-0000-0000611D0000}"/>
    <cellStyle name="Input 4 2 2 7 3" xfId="15670" xr:uid="{00000000-0005-0000-0000-0000621D0000}"/>
    <cellStyle name="Input 4 2 2 8" xfId="13042" xr:uid="{00000000-0005-0000-0000-0000631D0000}"/>
    <cellStyle name="Input 4 2 3" xfId="2234" xr:uid="{00000000-0005-0000-0000-0000641D0000}"/>
    <cellStyle name="Input 4 2 3 2" xfId="2235" xr:uid="{00000000-0005-0000-0000-0000651D0000}"/>
    <cellStyle name="Input 4 2 3 2 2" xfId="2236" xr:uid="{00000000-0005-0000-0000-0000661D0000}"/>
    <cellStyle name="Input 4 2 3 2 2 2" xfId="5197" xr:uid="{00000000-0005-0000-0000-0000671D0000}"/>
    <cellStyle name="Input 4 2 3 2 2 2 2" xfId="9168" xr:uid="{00000000-0005-0000-0000-0000681D0000}"/>
    <cellStyle name="Input 4 2 3 2 2 2 2 2" xfId="19462" xr:uid="{00000000-0005-0000-0000-0000691D0000}"/>
    <cellStyle name="Input 4 2 3 2 2 2 3" xfId="15688" xr:uid="{00000000-0005-0000-0000-00006A1D0000}"/>
    <cellStyle name="Input 4 2 3 2 2 3" xfId="13064" xr:uid="{00000000-0005-0000-0000-00006B1D0000}"/>
    <cellStyle name="Input 4 2 3 2 3" xfId="5196" xr:uid="{00000000-0005-0000-0000-00006C1D0000}"/>
    <cellStyle name="Input 4 2 3 2 3 2" xfId="11911" xr:uid="{00000000-0005-0000-0000-00006D1D0000}"/>
    <cellStyle name="Input 4 2 3 2 3 2 2" xfId="22174" xr:uid="{00000000-0005-0000-0000-00006E1D0000}"/>
    <cellStyle name="Input 4 2 3 2 3 3" xfId="15687" xr:uid="{00000000-0005-0000-0000-00006F1D0000}"/>
    <cellStyle name="Input 4 2 3 2 4" xfId="13063" xr:uid="{00000000-0005-0000-0000-0000701D0000}"/>
    <cellStyle name="Input 4 2 3 3" xfId="2237" xr:uid="{00000000-0005-0000-0000-0000711D0000}"/>
    <cellStyle name="Input 4 2 3 3 2" xfId="5198" xr:uid="{00000000-0005-0000-0000-0000721D0000}"/>
    <cellStyle name="Input 4 2 3 3 2 2" xfId="10637" xr:uid="{00000000-0005-0000-0000-0000731D0000}"/>
    <cellStyle name="Input 4 2 3 3 2 2 2" xfId="20902" xr:uid="{00000000-0005-0000-0000-0000741D0000}"/>
    <cellStyle name="Input 4 2 3 3 2 3" xfId="15689" xr:uid="{00000000-0005-0000-0000-0000751D0000}"/>
    <cellStyle name="Input 4 2 3 3 3" xfId="13065" xr:uid="{00000000-0005-0000-0000-0000761D0000}"/>
    <cellStyle name="Input 4 2 3 4" xfId="2238" xr:uid="{00000000-0005-0000-0000-0000771D0000}"/>
    <cellStyle name="Input 4 2 3 4 2" xfId="6731" xr:uid="{00000000-0005-0000-0000-0000781D0000}"/>
    <cellStyle name="Input 4 2 3 4 2 2" xfId="11739" xr:uid="{00000000-0005-0000-0000-0000791D0000}"/>
    <cellStyle name="Input 4 2 3 4 2 2 2" xfId="22003" xr:uid="{00000000-0005-0000-0000-00007A1D0000}"/>
    <cellStyle name="Input 4 2 3 4 2 3" xfId="17220" xr:uid="{00000000-0005-0000-0000-00007B1D0000}"/>
    <cellStyle name="Input 4 2 3 4 3" xfId="13066" xr:uid="{00000000-0005-0000-0000-00007C1D0000}"/>
    <cellStyle name="Input 4 2 3 5" xfId="5195" xr:uid="{00000000-0005-0000-0000-00007D1D0000}"/>
    <cellStyle name="Input 4 2 3 5 2" xfId="7537" xr:uid="{00000000-0005-0000-0000-00007E1D0000}"/>
    <cellStyle name="Input 4 2 3 5 2 2" xfId="18022" xr:uid="{00000000-0005-0000-0000-00007F1D0000}"/>
    <cellStyle name="Input 4 2 3 5 3" xfId="15686" xr:uid="{00000000-0005-0000-0000-0000801D0000}"/>
    <cellStyle name="Input 4 2 3 6" xfId="13062" xr:uid="{00000000-0005-0000-0000-0000811D0000}"/>
    <cellStyle name="Input 4 2 4" xfId="2239" xr:uid="{00000000-0005-0000-0000-0000821D0000}"/>
    <cellStyle name="Input 4 2 4 2" xfId="2240" xr:uid="{00000000-0005-0000-0000-0000831D0000}"/>
    <cellStyle name="Input 4 2 4 2 2" xfId="5200" xr:uid="{00000000-0005-0000-0000-0000841D0000}"/>
    <cellStyle name="Input 4 2 4 2 2 2" xfId="11910" xr:uid="{00000000-0005-0000-0000-0000851D0000}"/>
    <cellStyle name="Input 4 2 4 2 2 2 2" xfId="22173" xr:uid="{00000000-0005-0000-0000-0000861D0000}"/>
    <cellStyle name="Input 4 2 4 2 2 3" xfId="15691" xr:uid="{00000000-0005-0000-0000-0000871D0000}"/>
    <cellStyle name="Input 4 2 4 2 3" xfId="13068" xr:uid="{00000000-0005-0000-0000-0000881D0000}"/>
    <cellStyle name="Input 4 2 4 3" xfId="5199" xr:uid="{00000000-0005-0000-0000-0000891D0000}"/>
    <cellStyle name="Input 4 2 4 3 2" xfId="7539" xr:uid="{00000000-0005-0000-0000-00008A1D0000}"/>
    <cellStyle name="Input 4 2 4 3 2 2" xfId="18024" xr:uid="{00000000-0005-0000-0000-00008B1D0000}"/>
    <cellStyle name="Input 4 2 4 3 3" xfId="15690" xr:uid="{00000000-0005-0000-0000-00008C1D0000}"/>
    <cellStyle name="Input 4 2 4 4" xfId="13067" xr:uid="{00000000-0005-0000-0000-00008D1D0000}"/>
    <cellStyle name="Input 4 2 5" xfId="2241" xr:uid="{00000000-0005-0000-0000-00008E1D0000}"/>
    <cellStyle name="Input 4 2 5 2" xfId="5201" xr:uid="{00000000-0005-0000-0000-00008F1D0000}"/>
    <cellStyle name="Input 4 2 5 2 2" xfId="9169" xr:uid="{00000000-0005-0000-0000-0000901D0000}"/>
    <cellStyle name="Input 4 2 5 2 2 2" xfId="19463" xr:uid="{00000000-0005-0000-0000-0000911D0000}"/>
    <cellStyle name="Input 4 2 5 2 3" xfId="15692" xr:uid="{00000000-0005-0000-0000-0000921D0000}"/>
    <cellStyle name="Input 4 2 5 3" xfId="13069" xr:uid="{00000000-0005-0000-0000-0000931D0000}"/>
    <cellStyle name="Input 4 2 6" xfId="2242" xr:uid="{00000000-0005-0000-0000-0000941D0000}"/>
    <cellStyle name="Input 4 2 6 2" xfId="6732" xr:uid="{00000000-0005-0000-0000-0000951D0000}"/>
    <cellStyle name="Input 4 2 6 2 2" xfId="10977" xr:uid="{00000000-0005-0000-0000-0000961D0000}"/>
    <cellStyle name="Input 4 2 6 2 2 2" xfId="21242" xr:uid="{00000000-0005-0000-0000-0000971D0000}"/>
    <cellStyle name="Input 4 2 6 2 3" xfId="17221" xr:uid="{00000000-0005-0000-0000-0000981D0000}"/>
    <cellStyle name="Input 4 2 6 3" xfId="13070" xr:uid="{00000000-0005-0000-0000-0000991D0000}"/>
    <cellStyle name="Input 4 2 7" xfId="5178" xr:uid="{00000000-0005-0000-0000-00009A1D0000}"/>
    <cellStyle name="Input 4 2 7 2" xfId="11915" xr:uid="{00000000-0005-0000-0000-00009B1D0000}"/>
    <cellStyle name="Input 4 2 7 2 2" xfId="22178" xr:uid="{00000000-0005-0000-0000-00009C1D0000}"/>
    <cellStyle name="Input 4 2 7 3" xfId="15669" xr:uid="{00000000-0005-0000-0000-00009D1D0000}"/>
    <cellStyle name="Input 4 2 8" xfId="13041" xr:uid="{00000000-0005-0000-0000-00009E1D0000}"/>
    <cellStyle name="Input 4 3" xfId="2243" xr:uid="{00000000-0005-0000-0000-00009F1D0000}"/>
    <cellStyle name="Input 4 3 2" xfId="2244" xr:uid="{00000000-0005-0000-0000-0000A01D0000}"/>
    <cellStyle name="Input 4 3 2 2" xfId="2245" xr:uid="{00000000-0005-0000-0000-0000A11D0000}"/>
    <cellStyle name="Input 4 3 2 2 2" xfId="5204" xr:uid="{00000000-0005-0000-0000-0000A21D0000}"/>
    <cellStyle name="Input 4 3 2 2 2 2" xfId="11653" xr:uid="{00000000-0005-0000-0000-0000A31D0000}"/>
    <cellStyle name="Input 4 3 2 2 2 2 2" xfId="21918" xr:uid="{00000000-0005-0000-0000-0000A41D0000}"/>
    <cellStyle name="Input 4 3 2 2 2 3" xfId="15695" xr:uid="{00000000-0005-0000-0000-0000A51D0000}"/>
    <cellStyle name="Input 4 3 2 2 3" xfId="13073" xr:uid="{00000000-0005-0000-0000-0000A61D0000}"/>
    <cellStyle name="Input 4 3 2 3" xfId="5203" xr:uid="{00000000-0005-0000-0000-0000A71D0000}"/>
    <cellStyle name="Input 4 3 2 3 2" xfId="11909" xr:uid="{00000000-0005-0000-0000-0000A81D0000}"/>
    <cellStyle name="Input 4 3 2 3 2 2" xfId="22172" xr:uid="{00000000-0005-0000-0000-0000A91D0000}"/>
    <cellStyle name="Input 4 3 2 3 3" xfId="15694" xr:uid="{00000000-0005-0000-0000-0000AA1D0000}"/>
    <cellStyle name="Input 4 3 2 4" xfId="13072" xr:uid="{00000000-0005-0000-0000-0000AB1D0000}"/>
    <cellStyle name="Input 4 3 3" xfId="2246" xr:uid="{00000000-0005-0000-0000-0000AC1D0000}"/>
    <cellStyle name="Input 4 3 3 2" xfId="5205" xr:uid="{00000000-0005-0000-0000-0000AD1D0000}"/>
    <cellStyle name="Input 4 3 3 2 2" xfId="10630" xr:uid="{00000000-0005-0000-0000-0000AE1D0000}"/>
    <cellStyle name="Input 4 3 3 2 2 2" xfId="20895" xr:uid="{00000000-0005-0000-0000-0000AF1D0000}"/>
    <cellStyle name="Input 4 3 3 2 3" xfId="15696" xr:uid="{00000000-0005-0000-0000-0000B01D0000}"/>
    <cellStyle name="Input 4 3 3 3" xfId="13074" xr:uid="{00000000-0005-0000-0000-0000B11D0000}"/>
    <cellStyle name="Input 4 3 4" xfId="2247" xr:uid="{00000000-0005-0000-0000-0000B21D0000}"/>
    <cellStyle name="Input 4 3 4 2" xfId="6733" xr:uid="{00000000-0005-0000-0000-0000B31D0000}"/>
    <cellStyle name="Input 4 3 4 2 2" xfId="9740" xr:uid="{00000000-0005-0000-0000-0000B41D0000}"/>
    <cellStyle name="Input 4 3 4 2 2 2" xfId="20006" xr:uid="{00000000-0005-0000-0000-0000B51D0000}"/>
    <cellStyle name="Input 4 3 4 2 3" xfId="17222" xr:uid="{00000000-0005-0000-0000-0000B61D0000}"/>
    <cellStyle name="Input 4 3 4 3" xfId="13075" xr:uid="{00000000-0005-0000-0000-0000B71D0000}"/>
    <cellStyle name="Input 4 3 5" xfId="5202" xr:uid="{00000000-0005-0000-0000-0000B81D0000}"/>
    <cellStyle name="Input 4 3 5 2" xfId="7538" xr:uid="{00000000-0005-0000-0000-0000B91D0000}"/>
    <cellStyle name="Input 4 3 5 2 2" xfId="18023" xr:uid="{00000000-0005-0000-0000-0000BA1D0000}"/>
    <cellStyle name="Input 4 3 5 3" xfId="15693" xr:uid="{00000000-0005-0000-0000-0000BB1D0000}"/>
    <cellStyle name="Input 4 3 6" xfId="13071" xr:uid="{00000000-0005-0000-0000-0000BC1D0000}"/>
    <cellStyle name="Input 4 4" xfId="2248" xr:uid="{00000000-0005-0000-0000-0000BD1D0000}"/>
    <cellStyle name="Input 4 4 2" xfId="2249" xr:uid="{00000000-0005-0000-0000-0000BE1D0000}"/>
    <cellStyle name="Input 4 4 2 2" xfId="5207" xr:uid="{00000000-0005-0000-0000-0000BF1D0000}"/>
    <cellStyle name="Input 4 4 2 2 2" xfId="7543" xr:uid="{00000000-0005-0000-0000-0000C01D0000}"/>
    <cellStyle name="Input 4 4 2 2 2 2" xfId="18028" xr:uid="{00000000-0005-0000-0000-0000C11D0000}"/>
    <cellStyle name="Input 4 4 2 2 3" xfId="15698" xr:uid="{00000000-0005-0000-0000-0000C21D0000}"/>
    <cellStyle name="Input 4 4 2 3" xfId="13077" xr:uid="{00000000-0005-0000-0000-0000C31D0000}"/>
    <cellStyle name="Input 4 4 3" xfId="5206" xr:uid="{00000000-0005-0000-0000-0000C41D0000}"/>
    <cellStyle name="Input 4 4 3 2" xfId="9170" xr:uid="{00000000-0005-0000-0000-0000C51D0000}"/>
    <cellStyle name="Input 4 4 3 2 2" xfId="19464" xr:uid="{00000000-0005-0000-0000-0000C61D0000}"/>
    <cellStyle name="Input 4 4 3 3" xfId="15697" xr:uid="{00000000-0005-0000-0000-0000C71D0000}"/>
    <cellStyle name="Input 4 4 4" xfId="13076" xr:uid="{00000000-0005-0000-0000-0000C81D0000}"/>
    <cellStyle name="Input 4 5" xfId="2250" xr:uid="{00000000-0005-0000-0000-0000C91D0000}"/>
    <cellStyle name="Input 4 5 2" xfId="5208" xr:uid="{00000000-0005-0000-0000-0000CA1D0000}"/>
    <cellStyle name="Input 4 5 2 2" xfId="11908" xr:uid="{00000000-0005-0000-0000-0000CB1D0000}"/>
    <cellStyle name="Input 4 5 2 2 2" xfId="22171" xr:uid="{00000000-0005-0000-0000-0000CC1D0000}"/>
    <cellStyle name="Input 4 5 2 3" xfId="15699" xr:uid="{00000000-0005-0000-0000-0000CD1D0000}"/>
    <cellStyle name="Input 4 5 3" xfId="13078" xr:uid="{00000000-0005-0000-0000-0000CE1D0000}"/>
    <cellStyle name="Input 4 6" xfId="2251" xr:uid="{00000000-0005-0000-0000-0000CF1D0000}"/>
    <cellStyle name="Input 4 6 2" xfId="6734" xr:uid="{00000000-0005-0000-0000-0000D01D0000}"/>
    <cellStyle name="Input 4 6 2 2" xfId="9741" xr:uid="{00000000-0005-0000-0000-0000D11D0000}"/>
    <cellStyle name="Input 4 6 2 2 2" xfId="20007" xr:uid="{00000000-0005-0000-0000-0000D21D0000}"/>
    <cellStyle name="Input 4 6 2 3" xfId="17223" xr:uid="{00000000-0005-0000-0000-0000D31D0000}"/>
    <cellStyle name="Input 4 6 3" xfId="13079" xr:uid="{00000000-0005-0000-0000-0000D41D0000}"/>
    <cellStyle name="Input 4 7" xfId="5177" xr:uid="{00000000-0005-0000-0000-0000D51D0000}"/>
    <cellStyle name="Input 4 7 2" xfId="7531" xr:uid="{00000000-0005-0000-0000-0000D61D0000}"/>
    <cellStyle name="Input 4 7 2 2" xfId="18016" xr:uid="{00000000-0005-0000-0000-0000D71D0000}"/>
    <cellStyle name="Input 4 7 3" xfId="15668" xr:uid="{00000000-0005-0000-0000-0000D81D0000}"/>
    <cellStyle name="Input 4 8" xfId="13040" xr:uid="{00000000-0005-0000-0000-0000D91D0000}"/>
    <cellStyle name="Input 5" xfId="2252" xr:uid="{00000000-0005-0000-0000-0000DA1D0000}"/>
    <cellStyle name="Input 5 2" xfId="2253" xr:uid="{00000000-0005-0000-0000-0000DB1D0000}"/>
    <cellStyle name="Input 5 2 2" xfId="2254" xr:uid="{00000000-0005-0000-0000-0000DC1D0000}"/>
    <cellStyle name="Input 5 2 2 2" xfId="2255" xr:uid="{00000000-0005-0000-0000-0000DD1D0000}"/>
    <cellStyle name="Input 5 2 2 2 2" xfId="2256" xr:uid="{00000000-0005-0000-0000-0000DE1D0000}"/>
    <cellStyle name="Input 5 2 2 2 2 2" xfId="2257" xr:uid="{00000000-0005-0000-0000-0000DF1D0000}"/>
    <cellStyle name="Input 5 2 2 2 2 2 2" xfId="2258" xr:uid="{00000000-0005-0000-0000-0000E01D0000}"/>
    <cellStyle name="Input 5 2 2 2 2 2 2 2" xfId="5215" xr:uid="{00000000-0005-0000-0000-0000E11D0000}"/>
    <cellStyle name="Input 5 2 2 2 2 2 2 2 2" xfId="11906" xr:uid="{00000000-0005-0000-0000-0000E21D0000}"/>
    <cellStyle name="Input 5 2 2 2 2 2 2 2 2 2" xfId="22169" xr:uid="{00000000-0005-0000-0000-0000E31D0000}"/>
    <cellStyle name="Input 5 2 2 2 2 2 2 2 3" xfId="15706" xr:uid="{00000000-0005-0000-0000-0000E41D0000}"/>
    <cellStyle name="Input 5 2 2 2 2 2 2 3" xfId="13086" xr:uid="{00000000-0005-0000-0000-0000E51D0000}"/>
    <cellStyle name="Input 5 2 2 2 2 2 3" xfId="5214" xr:uid="{00000000-0005-0000-0000-0000E61D0000}"/>
    <cellStyle name="Input 5 2 2 2 2 2 3 2" xfId="7542" xr:uid="{00000000-0005-0000-0000-0000E71D0000}"/>
    <cellStyle name="Input 5 2 2 2 2 2 3 2 2" xfId="18027" xr:uid="{00000000-0005-0000-0000-0000E81D0000}"/>
    <cellStyle name="Input 5 2 2 2 2 2 3 3" xfId="15705" xr:uid="{00000000-0005-0000-0000-0000E91D0000}"/>
    <cellStyle name="Input 5 2 2 2 2 2 4" xfId="13085" xr:uid="{00000000-0005-0000-0000-0000EA1D0000}"/>
    <cellStyle name="Input 5 2 2 2 2 3" xfId="2259" xr:uid="{00000000-0005-0000-0000-0000EB1D0000}"/>
    <cellStyle name="Input 5 2 2 2 2 3 2" xfId="5216" xr:uid="{00000000-0005-0000-0000-0000EC1D0000}"/>
    <cellStyle name="Input 5 2 2 2 2 3 2 2" xfId="10639" xr:uid="{00000000-0005-0000-0000-0000ED1D0000}"/>
    <cellStyle name="Input 5 2 2 2 2 3 2 2 2" xfId="20904" xr:uid="{00000000-0005-0000-0000-0000EE1D0000}"/>
    <cellStyle name="Input 5 2 2 2 2 3 2 3" xfId="15707" xr:uid="{00000000-0005-0000-0000-0000EF1D0000}"/>
    <cellStyle name="Input 5 2 2 2 2 3 3" xfId="13087" xr:uid="{00000000-0005-0000-0000-0000F01D0000}"/>
    <cellStyle name="Input 5 2 2 2 2 4" xfId="2260" xr:uid="{00000000-0005-0000-0000-0000F11D0000}"/>
    <cellStyle name="Input 5 2 2 2 2 4 2" xfId="6735" xr:uid="{00000000-0005-0000-0000-0000F21D0000}"/>
    <cellStyle name="Input 5 2 2 2 2 4 2 2" xfId="9742" xr:uid="{00000000-0005-0000-0000-0000F31D0000}"/>
    <cellStyle name="Input 5 2 2 2 2 4 2 2 2" xfId="20008" xr:uid="{00000000-0005-0000-0000-0000F41D0000}"/>
    <cellStyle name="Input 5 2 2 2 2 4 2 3" xfId="17224" xr:uid="{00000000-0005-0000-0000-0000F51D0000}"/>
    <cellStyle name="Input 5 2 2 2 2 4 3" xfId="13088" xr:uid="{00000000-0005-0000-0000-0000F61D0000}"/>
    <cellStyle name="Input 5 2 2 2 2 5" xfId="5213" xr:uid="{00000000-0005-0000-0000-0000F71D0000}"/>
    <cellStyle name="Input 5 2 2 2 2 5 2" xfId="10640" xr:uid="{00000000-0005-0000-0000-0000F81D0000}"/>
    <cellStyle name="Input 5 2 2 2 2 5 2 2" xfId="20905" xr:uid="{00000000-0005-0000-0000-0000F91D0000}"/>
    <cellStyle name="Input 5 2 2 2 2 5 3" xfId="15704" xr:uid="{00000000-0005-0000-0000-0000FA1D0000}"/>
    <cellStyle name="Input 5 2 2 2 2 6" xfId="13084" xr:uid="{00000000-0005-0000-0000-0000FB1D0000}"/>
    <cellStyle name="Input 5 2 2 2 3" xfId="2261" xr:uid="{00000000-0005-0000-0000-0000FC1D0000}"/>
    <cellStyle name="Input 5 2 2 2 3 2" xfId="2262" xr:uid="{00000000-0005-0000-0000-0000FD1D0000}"/>
    <cellStyle name="Input 5 2 2 2 3 2 2" xfId="5218" xr:uid="{00000000-0005-0000-0000-0000FE1D0000}"/>
    <cellStyle name="Input 5 2 2 2 3 2 2 2" xfId="11905" xr:uid="{00000000-0005-0000-0000-0000FF1D0000}"/>
    <cellStyle name="Input 5 2 2 2 3 2 2 2 2" xfId="22168" xr:uid="{00000000-0005-0000-0000-0000001E0000}"/>
    <cellStyle name="Input 5 2 2 2 3 2 2 3" xfId="15709" xr:uid="{00000000-0005-0000-0000-0000011E0000}"/>
    <cellStyle name="Input 5 2 2 2 3 2 3" xfId="13090" xr:uid="{00000000-0005-0000-0000-0000021E0000}"/>
    <cellStyle name="Input 5 2 2 2 3 3" xfId="5217" xr:uid="{00000000-0005-0000-0000-0000031E0000}"/>
    <cellStyle name="Input 5 2 2 2 3 3 2" xfId="7541" xr:uid="{00000000-0005-0000-0000-0000041E0000}"/>
    <cellStyle name="Input 5 2 2 2 3 3 2 2" xfId="18026" xr:uid="{00000000-0005-0000-0000-0000051E0000}"/>
    <cellStyle name="Input 5 2 2 2 3 3 3" xfId="15708" xr:uid="{00000000-0005-0000-0000-0000061E0000}"/>
    <cellStyle name="Input 5 2 2 2 3 4" xfId="13089" xr:uid="{00000000-0005-0000-0000-0000071E0000}"/>
    <cellStyle name="Input 5 2 2 2 4" xfId="2263" xr:uid="{00000000-0005-0000-0000-0000081E0000}"/>
    <cellStyle name="Input 5 2 2 2 4 2" xfId="5219" xr:uid="{00000000-0005-0000-0000-0000091E0000}"/>
    <cellStyle name="Input 5 2 2 2 4 2 2" xfId="9173" xr:uid="{00000000-0005-0000-0000-00000A1E0000}"/>
    <cellStyle name="Input 5 2 2 2 4 2 2 2" xfId="19467" xr:uid="{00000000-0005-0000-0000-00000B1E0000}"/>
    <cellStyle name="Input 5 2 2 2 4 2 3" xfId="15710" xr:uid="{00000000-0005-0000-0000-00000C1E0000}"/>
    <cellStyle name="Input 5 2 2 2 4 3" xfId="13091" xr:uid="{00000000-0005-0000-0000-00000D1E0000}"/>
    <cellStyle name="Input 5 2 2 2 5" xfId="2264" xr:uid="{00000000-0005-0000-0000-00000E1E0000}"/>
    <cellStyle name="Input 5 2 2 2 5 2" xfId="6736" xr:uid="{00000000-0005-0000-0000-00000F1E0000}"/>
    <cellStyle name="Input 5 2 2 2 5 2 2" xfId="10987" xr:uid="{00000000-0005-0000-0000-0000101E0000}"/>
    <cellStyle name="Input 5 2 2 2 5 2 2 2" xfId="21252" xr:uid="{00000000-0005-0000-0000-0000111E0000}"/>
    <cellStyle name="Input 5 2 2 2 5 2 3" xfId="17225" xr:uid="{00000000-0005-0000-0000-0000121E0000}"/>
    <cellStyle name="Input 5 2 2 2 5 3" xfId="13092" xr:uid="{00000000-0005-0000-0000-0000131E0000}"/>
    <cellStyle name="Input 5 2 2 2 6" xfId="5212" xr:uid="{00000000-0005-0000-0000-0000141E0000}"/>
    <cellStyle name="Input 5 2 2 2 6 2" xfId="9172" xr:uid="{00000000-0005-0000-0000-0000151E0000}"/>
    <cellStyle name="Input 5 2 2 2 6 2 2" xfId="19466" xr:uid="{00000000-0005-0000-0000-0000161E0000}"/>
    <cellStyle name="Input 5 2 2 2 6 3" xfId="15703" xr:uid="{00000000-0005-0000-0000-0000171E0000}"/>
    <cellStyle name="Input 5 2 2 2 7" xfId="13083" xr:uid="{00000000-0005-0000-0000-0000181E0000}"/>
    <cellStyle name="Input 5 2 2 3" xfId="2265" xr:uid="{00000000-0005-0000-0000-0000191E0000}"/>
    <cellStyle name="Input 5 2 2 3 2" xfId="2266" xr:uid="{00000000-0005-0000-0000-00001A1E0000}"/>
    <cellStyle name="Input 5 2 2 3 2 2" xfId="2267" xr:uid="{00000000-0005-0000-0000-00001B1E0000}"/>
    <cellStyle name="Input 5 2 2 3 2 2 2" xfId="5222" xr:uid="{00000000-0005-0000-0000-00001C1E0000}"/>
    <cellStyle name="Input 5 2 2 3 2 2 2 2" xfId="11654" xr:uid="{00000000-0005-0000-0000-00001D1E0000}"/>
    <cellStyle name="Input 5 2 2 3 2 2 2 2 2" xfId="21919" xr:uid="{00000000-0005-0000-0000-00001E1E0000}"/>
    <cellStyle name="Input 5 2 2 3 2 2 2 3" xfId="15713" xr:uid="{00000000-0005-0000-0000-00001F1E0000}"/>
    <cellStyle name="Input 5 2 2 3 2 2 3" xfId="13095" xr:uid="{00000000-0005-0000-0000-0000201E0000}"/>
    <cellStyle name="Input 5 2 2 3 2 3" xfId="5221" xr:uid="{00000000-0005-0000-0000-0000211E0000}"/>
    <cellStyle name="Input 5 2 2 3 2 3 2" xfId="9174" xr:uid="{00000000-0005-0000-0000-0000221E0000}"/>
    <cellStyle name="Input 5 2 2 3 2 3 2 2" xfId="19468" xr:uid="{00000000-0005-0000-0000-0000231E0000}"/>
    <cellStyle name="Input 5 2 2 3 2 3 3" xfId="15712" xr:uid="{00000000-0005-0000-0000-0000241E0000}"/>
    <cellStyle name="Input 5 2 2 3 2 4" xfId="13094" xr:uid="{00000000-0005-0000-0000-0000251E0000}"/>
    <cellStyle name="Input 5 2 2 3 3" xfId="2268" xr:uid="{00000000-0005-0000-0000-0000261E0000}"/>
    <cellStyle name="Input 5 2 2 3 3 2" xfId="5223" xr:uid="{00000000-0005-0000-0000-0000271E0000}"/>
    <cellStyle name="Input 5 2 2 3 3 2 2" xfId="7551" xr:uid="{00000000-0005-0000-0000-0000281E0000}"/>
    <cellStyle name="Input 5 2 2 3 3 2 2 2" xfId="18036" xr:uid="{00000000-0005-0000-0000-0000291E0000}"/>
    <cellStyle name="Input 5 2 2 3 3 2 3" xfId="15714" xr:uid="{00000000-0005-0000-0000-00002A1E0000}"/>
    <cellStyle name="Input 5 2 2 3 3 3" xfId="13096" xr:uid="{00000000-0005-0000-0000-00002B1E0000}"/>
    <cellStyle name="Input 5 2 2 3 4" xfId="2269" xr:uid="{00000000-0005-0000-0000-00002C1E0000}"/>
    <cellStyle name="Input 5 2 2 3 4 2" xfId="6737" xr:uid="{00000000-0005-0000-0000-00002D1E0000}"/>
    <cellStyle name="Input 5 2 2 3 4 2 2" xfId="10986" xr:uid="{00000000-0005-0000-0000-00002E1E0000}"/>
    <cellStyle name="Input 5 2 2 3 4 2 2 2" xfId="21251" xr:uid="{00000000-0005-0000-0000-00002F1E0000}"/>
    <cellStyle name="Input 5 2 2 3 4 2 3" xfId="17226" xr:uid="{00000000-0005-0000-0000-0000301E0000}"/>
    <cellStyle name="Input 5 2 2 3 4 3" xfId="13097" xr:uid="{00000000-0005-0000-0000-0000311E0000}"/>
    <cellStyle name="Input 5 2 2 3 5" xfId="5220" xr:uid="{00000000-0005-0000-0000-0000321E0000}"/>
    <cellStyle name="Input 5 2 2 3 5 2" xfId="10641" xr:uid="{00000000-0005-0000-0000-0000331E0000}"/>
    <cellStyle name="Input 5 2 2 3 5 2 2" xfId="20906" xr:uid="{00000000-0005-0000-0000-0000341E0000}"/>
    <cellStyle name="Input 5 2 2 3 5 3" xfId="15711" xr:uid="{00000000-0005-0000-0000-0000351E0000}"/>
    <cellStyle name="Input 5 2 2 3 6" xfId="13093" xr:uid="{00000000-0005-0000-0000-0000361E0000}"/>
    <cellStyle name="Input 5 2 2 4" xfId="2270" xr:uid="{00000000-0005-0000-0000-0000371E0000}"/>
    <cellStyle name="Input 5 2 2 4 2" xfId="2271" xr:uid="{00000000-0005-0000-0000-0000381E0000}"/>
    <cellStyle name="Input 5 2 2 4 2 2" xfId="5225" xr:uid="{00000000-0005-0000-0000-0000391E0000}"/>
    <cellStyle name="Input 5 2 2 4 2 2 2" xfId="10638" xr:uid="{00000000-0005-0000-0000-00003A1E0000}"/>
    <cellStyle name="Input 5 2 2 4 2 2 2 2" xfId="20903" xr:uid="{00000000-0005-0000-0000-00003B1E0000}"/>
    <cellStyle name="Input 5 2 2 4 2 2 3" xfId="15716" xr:uid="{00000000-0005-0000-0000-00003C1E0000}"/>
    <cellStyle name="Input 5 2 2 4 2 3" xfId="13099" xr:uid="{00000000-0005-0000-0000-00003D1E0000}"/>
    <cellStyle name="Input 5 2 2 4 3" xfId="5224" xr:uid="{00000000-0005-0000-0000-00003E1E0000}"/>
    <cellStyle name="Input 5 2 2 4 3 2" xfId="11904" xr:uid="{00000000-0005-0000-0000-00003F1E0000}"/>
    <cellStyle name="Input 5 2 2 4 3 2 2" xfId="22167" xr:uid="{00000000-0005-0000-0000-0000401E0000}"/>
    <cellStyle name="Input 5 2 2 4 3 3" xfId="15715" xr:uid="{00000000-0005-0000-0000-0000411E0000}"/>
    <cellStyle name="Input 5 2 2 4 4" xfId="13098" xr:uid="{00000000-0005-0000-0000-0000421E0000}"/>
    <cellStyle name="Input 5 2 2 5" xfId="2272" xr:uid="{00000000-0005-0000-0000-0000431E0000}"/>
    <cellStyle name="Input 5 2 2 5 2" xfId="5226" xr:uid="{00000000-0005-0000-0000-0000441E0000}"/>
    <cellStyle name="Input 5 2 2 5 2 2" xfId="7544" xr:uid="{00000000-0005-0000-0000-0000451E0000}"/>
    <cellStyle name="Input 5 2 2 5 2 2 2" xfId="18029" xr:uid="{00000000-0005-0000-0000-0000461E0000}"/>
    <cellStyle name="Input 5 2 2 5 2 3" xfId="15717" xr:uid="{00000000-0005-0000-0000-0000471E0000}"/>
    <cellStyle name="Input 5 2 2 5 3" xfId="13100" xr:uid="{00000000-0005-0000-0000-0000481E0000}"/>
    <cellStyle name="Input 5 2 2 6" xfId="2273" xr:uid="{00000000-0005-0000-0000-0000491E0000}"/>
    <cellStyle name="Input 5 2 2 6 2" xfId="6738" xr:uid="{00000000-0005-0000-0000-00004A1E0000}"/>
    <cellStyle name="Input 5 2 2 6 2 2" xfId="9743" xr:uid="{00000000-0005-0000-0000-00004B1E0000}"/>
    <cellStyle name="Input 5 2 2 6 2 2 2" xfId="20009" xr:uid="{00000000-0005-0000-0000-00004C1E0000}"/>
    <cellStyle name="Input 5 2 2 6 2 3" xfId="17227" xr:uid="{00000000-0005-0000-0000-00004D1E0000}"/>
    <cellStyle name="Input 5 2 2 6 3" xfId="13101" xr:uid="{00000000-0005-0000-0000-00004E1E0000}"/>
    <cellStyle name="Input 5 2 2 7" xfId="5211" xr:uid="{00000000-0005-0000-0000-00004F1E0000}"/>
    <cellStyle name="Input 5 2 2 7 2" xfId="11907" xr:uid="{00000000-0005-0000-0000-0000501E0000}"/>
    <cellStyle name="Input 5 2 2 7 2 2" xfId="22170" xr:uid="{00000000-0005-0000-0000-0000511E0000}"/>
    <cellStyle name="Input 5 2 2 7 3" xfId="15702" xr:uid="{00000000-0005-0000-0000-0000521E0000}"/>
    <cellStyle name="Input 5 2 2 8" xfId="13082" xr:uid="{00000000-0005-0000-0000-0000531E0000}"/>
    <cellStyle name="Input 5 2 3" xfId="2274" xr:uid="{00000000-0005-0000-0000-0000541E0000}"/>
    <cellStyle name="Input 5 2 3 2" xfId="2275" xr:uid="{00000000-0005-0000-0000-0000551E0000}"/>
    <cellStyle name="Input 5 2 3 2 2" xfId="2276" xr:uid="{00000000-0005-0000-0000-0000561E0000}"/>
    <cellStyle name="Input 5 2 3 2 2 2" xfId="5229" xr:uid="{00000000-0005-0000-0000-0000571E0000}"/>
    <cellStyle name="Input 5 2 3 2 2 2 2" xfId="9176" xr:uid="{00000000-0005-0000-0000-0000581E0000}"/>
    <cellStyle name="Input 5 2 3 2 2 2 2 2" xfId="19470" xr:uid="{00000000-0005-0000-0000-0000591E0000}"/>
    <cellStyle name="Input 5 2 3 2 2 2 3" xfId="15720" xr:uid="{00000000-0005-0000-0000-00005A1E0000}"/>
    <cellStyle name="Input 5 2 3 2 2 3" xfId="13104" xr:uid="{00000000-0005-0000-0000-00005B1E0000}"/>
    <cellStyle name="Input 5 2 3 2 3" xfId="5228" xr:uid="{00000000-0005-0000-0000-00005C1E0000}"/>
    <cellStyle name="Input 5 2 3 2 3 2" xfId="9175" xr:uid="{00000000-0005-0000-0000-00005D1E0000}"/>
    <cellStyle name="Input 5 2 3 2 3 2 2" xfId="19469" xr:uid="{00000000-0005-0000-0000-00005E1E0000}"/>
    <cellStyle name="Input 5 2 3 2 3 3" xfId="15719" xr:uid="{00000000-0005-0000-0000-00005F1E0000}"/>
    <cellStyle name="Input 5 2 3 2 4" xfId="13103" xr:uid="{00000000-0005-0000-0000-0000601E0000}"/>
    <cellStyle name="Input 5 2 3 3" xfId="2277" xr:uid="{00000000-0005-0000-0000-0000611E0000}"/>
    <cellStyle name="Input 5 2 3 3 2" xfId="5230" xr:uid="{00000000-0005-0000-0000-0000621E0000}"/>
    <cellStyle name="Input 5 2 3 3 2 2" xfId="7546" xr:uid="{00000000-0005-0000-0000-0000631E0000}"/>
    <cellStyle name="Input 5 2 3 3 2 2 2" xfId="18031" xr:uid="{00000000-0005-0000-0000-0000641E0000}"/>
    <cellStyle name="Input 5 2 3 3 2 3" xfId="15721" xr:uid="{00000000-0005-0000-0000-0000651E0000}"/>
    <cellStyle name="Input 5 2 3 3 3" xfId="13105" xr:uid="{00000000-0005-0000-0000-0000661E0000}"/>
    <cellStyle name="Input 5 2 3 4" xfId="2278" xr:uid="{00000000-0005-0000-0000-0000671E0000}"/>
    <cellStyle name="Input 5 2 3 4 2" xfId="6739" xr:uid="{00000000-0005-0000-0000-0000681E0000}"/>
    <cellStyle name="Input 5 2 3 4 2 2" xfId="10988" xr:uid="{00000000-0005-0000-0000-0000691E0000}"/>
    <cellStyle name="Input 5 2 3 4 2 2 2" xfId="21253" xr:uid="{00000000-0005-0000-0000-00006A1E0000}"/>
    <cellStyle name="Input 5 2 3 4 2 3" xfId="17228" xr:uid="{00000000-0005-0000-0000-00006B1E0000}"/>
    <cellStyle name="Input 5 2 3 4 3" xfId="13106" xr:uid="{00000000-0005-0000-0000-00006C1E0000}"/>
    <cellStyle name="Input 5 2 3 5" xfId="5227" xr:uid="{00000000-0005-0000-0000-00006D1E0000}"/>
    <cellStyle name="Input 5 2 3 5 2" xfId="11903" xr:uid="{00000000-0005-0000-0000-00006E1E0000}"/>
    <cellStyle name="Input 5 2 3 5 2 2" xfId="22166" xr:uid="{00000000-0005-0000-0000-00006F1E0000}"/>
    <cellStyle name="Input 5 2 3 5 3" xfId="15718" xr:uid="{00000000-0005-0000-0000-0000701E0000}"/>
    <cellStyle name="Input 5 2 3 6" xfId="13102" xr:uid="{00000000-0005-0000-0000-0000711E0000}"/>
    <cellStyle name="Input 5 2 4" xfId="2279" xr:uid="{00000000-0005-0000-0000-0000721E0000}"/>
    <cellStyle name="Input 5 2 4 2" xfId="2280" xr:uid="{00000000-0005-0000-0000-0000731E0000}"/>
    <cellStyle name="Input 5 2 4 2 2" xfId="5232" xr:uid="{00000000-0005-0000-0000-0000741E0000}"/>
    <cellStyle name="Input 5 2 4 2 2 2" xfId="10643" xr:uid="{00000000-0005-0000-0000-0000751E0000}"/>
    <cellStyle name="Input 5 2 4 2 2 2 2" xfId="20908" xr:uid="{00000000-0005-0000-0000-0000761E0000}"/>
    <cellStyle name="Input 5 2 4 2 2 3" xfId="15723" xr:uid="{00000000-0005-0000-0000-0000771E0000}"/>
    <cellStyle name="Input 5 2 4 2 3" xfId="13108" xr:uid="{00000000-0005-0000-0000-0000781E0000}"/>
    <cellStyle name="Input 5 2 4 3" xfId="5231" xr:uid="{00000000-0005-0000-0000-0000791E0000}"/>
    <cellStyle name="Input 5 2 4 3 2" xfId="11902" xr:uid="{00000000-0005-0000-0000-00007A1E0000}"/>
    <cellStyle name="Input 5 2 4 3 2 2" xfId="22165" xr:uid="{00000000-0005-0000-0000-00007B1E0000}"/>
    <cellStyle name="Input 5 2 4 3 3" xfId="15722" xr:uid="{00000000-0005-0000-0000-00007C1E0000}"/>
    <cellStyle name="Input 5 2 4 4" xfId="13107" xr:uid="{00000000-0005-0000-0000-00007D1E0000}"/>
    <cellStyle name="Input 5 2 5" xfId="2281" xr:uid="{00000000-0005-0000-0000-00007E1E0000}"/>
    <cellStyle name="Input 5 2 5 2" xfId="5233" xr:uid="{00000000-0005-0000-0000-00007F1E0000}"/>
    <cellStyle name="Input 5 2 5 2 2" xfId="7545" xr:uid="{00000000-0005-0000-0000-0000801E0000}"/>
    <cellStyle name="Input 5 2 5 2 2 2" xfId="18030" xr:uid="{00000000-0005-0000-0000-0000811E0000}"/>
    <cellStyle name="Input 5 2 5 2 3" xfId="15724" xr:uid="{00000000-0005-0000-0000-0000821E0000}"/>
    <cellStyle name="Input 5 2 5 3" xfId="13109" xr:uid="{00000000-0005-0000-0000-0000831E0000}"/>
    <cellStyle name="Input 5 2 6" xfId="2282" xr:uid="{00000000-0005-0000-0000-0000841E0000}"/>
    <cellStyle name="Input 5 2 6 2" xfId="6740" xr:uid="{00000000-0005-0000-0000-0000851E0000}"/>
    <cellStyle name="Input 5 2 6 2 2" xfId="9744" xr:uid="{00000000-0005-0000-0000-0000861E0000}"/>
    <cellStyle name="Input 5 2 6 2 2 2" xfId="20010" xr:uid="{00000000-0005-0000-0000-0000871E0000}"/>
    <cellStyle name="Input 5 2 6 2 3" xfId="17229" xr:uid="{00000000-0005-0000-0000-0000881E0000}"/>
    <cellStyle name="Input 5 2 6 3" xfId="13110" xr:uid="{00000000-0005-0000-0000-0000891E0000}"/>
    <cellStyle name="Input 5 2 7" xfId="5210" xr:uid="{00000000-0005-0000-0000-00008A1E0000}"/>
    <cellStyle name="Input 5 2 7 2" xfId="7540" xr:uid="{00000000-0005-0000-0000-00008B1E0000}"/>
    <cellStyle name="Input 5 2 7 2 2" xfId="18025" xr:uid="{00000000-0005-0000-0000-00008C1E0000}"/>
    <cellStyle name="Input 5 2 7 3" xfId="15701" xr:uid="{00000000-0005-0000-0000-00008D1E0000}"/>
    <cellStyle name="Input 5 2 8" xfId="13081" xr:uid="{00000000-0005-0000-0000-00008E1E0000}"/>
    <cellStyle name="Input 5 3" xfId="2283" xr:uid="{00000000-0005-0000-0000-00008F1E0000}"/>
    <cellStyle name="Input 5 3 2" xfId="2284" xr:uid="{00000000-0005-0000-0000-0000901E0000}"/>
    <cellStyle name="Input 5 3 2 2" xfId="2285" xr:uid="{00000000-0005-0000-0000-0000911E0000}"/>
    <cellStyle name="Input 5 3 2 2 2" xfId="5236" xr:uid="{00000000-0005-0000-0000-0000921E0000}"/>
    <cellStyle name="Input 5 3 2 2 2 2" xfId="9177" xr:uid="{00000000-0005-0000-0000-0000931E0000}"/>
    <cellStyle name="Input 5 3 2 2 2 2 2" xfId="19471" xr:uid="{00000000-0005-0000-0000-0000941E0000}"/>
    <cellStyle name="Input 5 3 2 2 2 3" xfId="15727" xr:uid="{00000000-0005-0000-0000-0000951E0000}"/>
    <cellStyle name="Input 5 3 2 2 3" xfId="13113" xr:uid="{00000000-0005-0000-0000-0000961E0000}"/>
    <cellStyle name="Input 5 3 2 3" xfId="5235" xr:uid="{00000000-0005-0000-0000-0000971E0000}"/>
    <cellStyle name="Input 5 3 2 3 2" xfId="10642" xr:uid="{00000000-0005-0000-0000-0000981E0000}"/>
    <cellStyle name="Input 5 3 2 3 2 2" xfId="20907" xr:uid="{00000000-0005-0000-0000-0000991E0000}"/>
    <cellStyle name="Input 5 3 2 3 3" xfId="15726" xr:uid="{00000000-0005-0000-0000-00009A1E0000}"/>
    <cellStyle name="Input 5 3 2 4" xfId="13112" xr:uid="{00000000-0005-0000-0000-00009B1E0000}"/>
    <cellStyle name="Input 5 3 3" xfId="2286" xr:uid="{00000000-0005-0000-0000-00009C1E0000}"/>
    <cellStyle name="Input 5 3 3 2" xfId="5237" xr:uid="{00000000-0005-0000-0000-00009D1E0000}"/>
    <cellStyle name="Input 5 3 3 2 2" xfId="10644" xr:uid="{00000000-0005-0000-0000-00009E1E0000}"/>
    <cellStyle name="Input 5 3 3 2 2 2" xfId="20909" xr:uid="{00000000-0005-0000-0000-00009F1E0000}"/>
    <cellStyle name="Input 5 3 3 2 3" xfId="15728" xr:uid="{00000000-0005-0000-0000-0000A01E0000}"/>
    <cellStyle name="Input 5 3 3 3" xfId="13114" xr:uid="{00000000-0005-0000-0000-0000A11E0000}"/>
    <cellStyle name="Input 5 3 4" xfId="2287" xr:uid="{00000000-0005-0000-0000-0000A21E0000}"/>
    <cellStyle name="Input 5 3 4 2" xfId="6741" xr:uid="{00000000-0005-0000-0000-0000A31E0000}"/>
    <cellStyle name="Input 5 3 4 2 2" xfId="11740" xr:uid="{00000000-0005-0000-0000-0000A41E0000}"/>
    <cellStyle name="Input 5 3 4 2 2 2" xfId="22004" xr:uid="{00000000-0005-0000-0000-0000A51E0000}"/>
    <cellStyle name="Input 5 3 4 2 3" xfId="17230" xr:uid="{00000000-0005-0000-0000-0000A61E0000}"/>
    <cellStyle name="Input 5 3 4 3" xfId="13115" xr:uid="{00000000-0005-0000-0000-0000A71E0000}"/>
    <cellStyle name="Input 5 3 5" xfId="5234" xr:uid="{00000000-0005-0000-0000-0000A81E0000}"/>
    <cellStyle name="Input 5 3 5 2" xfId="11901" xr:uid="{00000000-0005-0000-0000-0000A91E0000}"/>
    <cellStyle name="Input 5 3 5 2 2" xfId="22164" xr:uid="{00000000-0005-0000-0000-0000AA1E0000}"/>
    <cellStyle name="Input 5 3 5 3" xfId="15725" xr:uid="{00000000-0005-0000-0000-0000AB1E0000}"/>
    <cellStyle name="Input 5 3 6" xfId="13111" xr:uid="{00000000-0005-0000-0000-0000AC1E0000}"/>
    <cellStyle name="Input 5 4" xfId="2288" xr:uid="{00000000-0005-0000-0000-0000AD1E0000}"/>
    <cellStyle name="Input 5 4 2" xfId="2289" xr:uid="{00000000-0005-0000-0000-0000AE1E0000}"/>
    <cellStyle name="Input 5 4 2 2" xfId="5239" xr:uid="{00000000-0005-0000-0000-0000AF1E0000}"/>
    <cellStyle name="Input 5 4 2 2 2" xfId="11900" xr:uid="{00000000-0005-0000-0000-0000B01E0000}"/>
    <cellStyle name="Input 5 4 2 2 2 2" xfId="22163" xr:uid="{00000000-0005-0000-0000-0000B11E0000}"/>
    <cellStyle name="Input 5 4 2 2 3" xfId="15730" xr:uid="{00000000-0005-0000-0000-0000B21E0000}"/>
    <cellStyle name="Input 5 4 2 3" xfId="13117" xr:uid="{00000000-0005-0000-0000-0000B31E0000}"/>
    <cellStyle name="Input 5 4 3" xfId="5238" xr:uid="{00000000-0005-0000-0000-0000B41E0000}"/>
    <cellStyle name="Input 5 4 3 2" xfId="7550" xr:uid="{00000000-0005-0000-0000-0000B51E0000}"/>
    <cellStyle name="Input 5 4 3 2 2" xfId="18035" xr:uid="{00000000-0005-0000-0000-0000B61E0000}"/>
    <cellStyle name="Input 5 4 3 3" xfId="15729" xr:uid="{00000000-0005-0000-0000-0000B71E0000}"/>
    <cellStyle name="Input 5 4 4" xfId="13116" xr:uid="{00000000-0005-0000-0000-0000B81E0000}"/>
    <cellStyle name="Input 5 5" xfId="2290" xr:uid="{00000000-0005-0000-0000-0000B91E0000}"/>
    <cellStyle name="Input 5 5 2" xfId="5240" xr:uid="{00000000-0005-0000-0000-0000BA1E0000}"/>
    <cellStyle name="Input 5 5 2 2" xfId="9178" xr:uid="{00000000-0005-0000-0000-0000BB1E0000}"/>
    <cellStyle name="Input 5 5 2 2 2" xfId="19472" xr:uid="{00000000-0005-0000-0000-0000BC1E0000}"/>
    <cellStyle name="Input 5 5 2 3" xfId="15731" xr:uid="{00000000-0005-0000-0000-0000BD1E0000}"/>
    <cellStyle name="Input 5 5 3" xfId="13118" xr:uid="{00000000-0005-0000-0000-0000BE1E0000}"/>
    <cellStyle name="Input 5 6" xfId="2291" xr:uid="{00000000-0005-0000-0000-0000BF1E0000}"/>
    <cellStyle name="Input 5 6 2" xfId="6742" xr:uid="{00000000-0005-0000-0000-0000C01E0000}"/>
    <cellStyle name="Input 5 6 2 2" xfId="10985" xr:uid="{00000000-0005-0000-0000-0000C11E0000}"/>
    <cellStyle name="Input 5 6 2 2 2" xfId="21250" xr:uid="{00000000-0005-0000-0000-0000C21E0000}"/>
    <cellStyle name="Input 5 6 2 3" xfId="17231" xr:uid="{00000000-0005-0000-0000-0000C31E0000}"/>
    <cellStyle name="Input 5 6 3" xfId="13119" xr:uid="{00000000-0005-0000-0000-0000C41E0000}"/>
    <cellStyle name="Input 5 7" xfId="5209" xr:uid="{00000000-0005-0000-0000-0000C51E0000}"/>
    <cellStyle name="Input 5 7 2" xfId="9171" xr:uid="{00000000-0005-0000-0000-0000C61E0000}"/>
    <cellStyle name="Input 5 7 2 2" xfId="19465" xr:uid="{00000000-0005-0000-0000-0000C71E0000}"/>
    <cellStyle name="Input 5 7 3" xfId="15700" xr:uid="{00000000-0005-0000-0000-0000C81E0000}"/>
    <cellStyle name="Input 5 8" xfId="13080" xr:uid="{00000000-0005-0000-0000-0000C91E0000}"/>
    <cellStyle name="Input 6" xfId="2292" xr:uid="{00000000-0005-0000-0000-0000CA1E0000}"/>
    <cellStyle name="Input 6 2" xfId="2293" xr:uid="{00000000-0005-0000-0000-0000CB1E0000}"/>
    <cellStyle name="Input 6 2 2" xfId="2294" xr:uid="{00000000-0005-0000-0000-0000CC1E0000}"/>
    <cellStyle name="Input 6 2 2 2" xfId="2295" xr:uid="{00000000-0005-0000-0000-0000CD1E0000}"/>
    <cellStyle name="Input 6 2 2 2 2" xfId="2296" xr:uid="{00000000-0005-0000-0000-0000CE1E0000}"/>
    <cellStyle name="Input 6 2 2 2 2 2" xfId="2297" xr:uid="{00000000-0005-0000-0000-0000CF1E0000}"/>
    <cellStyle name="Input 6 2 2 2 2 2 2" xfId="2298" xr:uid="{00000000-0005-0000-0000-0000D01E0000}"/>
    <cellStyle name="Input 6 2 2 2 2 2 2 2" xfId="5247" xr:uid="{00000000-0005-0000-0000-0000D11E0000}"/>
    <cellStyle name="Input 6 2 2 2 2 2 2 2 2" xfId="9179" xr:uid="{00000000-0005-0000-0000-0000D21E0000}"/>
    <cellStyle name="Input 6 2 2 2 2 2 2 2 2 2" xfId="19473" xr:uid="{00000000-0005-0000-0000-0000D31E0000}"/>
    <cellStyle name="Input 6 2 2 2 2 2 2 2 3" xfId="15738" xr:uid="{00000000-0005-0000-0000-0000D41E0000}"/>
    <cellStyle name="Input 6 2 2 2 2 2 2 3" xfId="13126" xr:uid="{00000000-0005-0000-0000-0000D51E0000}"/>
    <cellStyle name="Input 6 2 2 2 2 2 3" xfId="5246" xr:uid="{00000000-0005-0000-0000-0000D61E0000}"/>
    <cellStyle name="Input 6 2 2 2 2 2 3 2" xfId="11898" xr:uid="{00000000-0005-0000-0000-0000D71E0000}"/>
    <cellStyle name="Input 6 2 2 2 2 2 3 2 2" xfId="22161" xr:uid="{00000000-0005-0000-0000-0000D81E0000}"/>
    <cellStyle name="Input 6 2 2 2 2 2 3 3" xfId="15737" xr:uid="{00000000-0005-0000-0000-0000D91E0000}"/>
    <cellStyle name="Input 6 2 2 2 2 2 4" xfId="13125" xr:uid="{00000000-0005-0000-0000-0000DA1E0000}"/>
    <cellStyle name="Input 6 2 2 2 2 3" xfId="2299" xr:uid="{00000000-0005-0000-0000-0000DB1E0000}"/>
    <cellStyle name="Input 6 2 2 2 2 3 2" xfId="5248" xr:uid="{00000000-0005-0000-0000-0000DC1E0000}"/>
    <cellStyle name="Input 6 2 2 2 2 3 2 2" xfId="7548" xr:uid="{00000000-0005-0000-0000-0000DD1E0000}"/>
    <cellStyle name="Input 6 2 2 2 2 3 2 2 2" xfId="18033" xr:uid="{00000000-0005-0000-0000-0000DE1E0000}"/>
    <cellStyle name="Input 6 2 2 2 2 3 2 3" xfId="15739" xr:uid="{00000000-0005-0000-0000-0000DF1E0000}"/>
    <cellStyle name="Input 6 2 2 2 2 3 3" xfId="13127" xr:uid="{00000000-0005-0000-0000-0000E01E0000}"/>
    <cellStyle name="Input 6 2 2 2 2 4" xfId="2300" xr:uid="{00000000-0005-0000-0000-0000E11E0000}"/>
    <cellStyle name="Input 6 2 2 2 2 4 2" xfId="6743" xr:uid="{00000000-0005-0000-0000-0000E21E0000}"/>
    <cellStyle name="Input 6 2 2 2 2 4 2 2" xfId="9745" xr:uid="{00000000-0005-0000-0000-0000E31E0000}"/>
    <cellStyle name="Input 6 2 2 2 2 4 2 2 2" xfId="20011" xr:uid="{00000000-0005-0000-0000-0000E41E0000}"/>
    <cellStyle name="Input 6 2 2 2 2 4 2 3" xfId="17232" xr:uid="{00000000-0005-0000-0000-0000E51E0000}"/>
    <cellStyle name="Input 6 2 2 2 2 4 3" xfId="13128" xr:uid="{00000000-0005-0000-0000-0000E61E0000}"/>
    <cellStyle name="Input 6 2 2 2 2 5" xfId="5245" xr:uid="{00000000-0005-0000-0000-0000E71E0000}"/>
    <cellStyle name="Input 6 2 2 2 2 5 2" xfId="7549" xr:uid="{00000000-0005-0000-0000-0000E81E0000}"/>
    <cellStyle name="Input 6 2 2 2 2 5 2 2" xfId="18034" xr:uid="{00000000-0005-0000-0000-0000E91E0000}"/>
    <cellStyle name="Input 6 2 2 2 2 5 3" xfId="15736" xr:uid="{00000000-0005-0000-0000-0000EA1E0000}"/>
    <cellStyle name="Input 6 2 2 2 2 6" xfId="13124" xr:uid="{00000000-0005-0000-0000-0000EB1E0000}"/>
    <cellStyle name="Input 6 2 2 2 3" xfId="2301" xr:uid="{00000000-0005-0000-0000-0000EC1E0000}"/>
    <cellStyle name="Input 6 2 2 2 3 2" xfId="2302" xr:uid="{00000000-0005-0000-0000-0000ED1E0000}"/>
    <cellStyle name="Input 6 2 2 2 3 2 2" xfId="5250" xr:uid="{00000000-0005-0000-0000-0000EE1E0000}"/>
    <cellStyle name="Input 6 2 2 2 3 2 2 2" xfId="9180" xr:uid="{00000000-0005-0000-0000-0000EF1E0000}"/>
    <cellStyle name="Input 6 2 2 2 3 2 2 2 2" xfId="19474" xr:uid="{00000000-0005-0000-0000-0000F01E0000}"/>
    <cellStyle name="Input 6 2 2 2 3 2 2 3" xfId="15741" xr:uid="{00000000-0005-0000-0000-0000F11E0000}"/>
    <cellStyle name="Input 6 2 2 2 3 2 3" xfId="13130" xr:uid="{00000000-0005-0000-0000-0000F21E0000}"/>
    <cellStyle name="Input 6 2 2 2 3 3" xfId="5249" xr:uid="{00000000-0005-0000-0000-0000F31E0000}"/>
    <cellStyle name="Input 6 2 2 2 3 3 2" xfId="11897" xr:uid="{00000000-0005-0000-0000-0000F41E0000}"/>
    <cellStyle name="Input 6 2 2 2 3 3 2 2" xfId="22160" xr:uid="{00000000-0005-0000-0000-0000F51E0000}"/>
    <cellStyle name="Input 6 2 2 2 3 3 3" xfId="15740" xr:uid="{00000000-0005-0000-0000-0000F61E0000}"/>
    <cellStyle name="Input 6 2 2 2 3 4" xfId="13129" xr:uid="{00000000-0005-0000-0000-0000F71E0000}"/>
    <cellStyle name="Input 6 2 2 2 4" xfId="2303" xr:uid="{00000000-0005-0000-0000-0000F81E0000}"/>
    <cellStyle name="Input 6 2 2 2 4 2" xfId="5251" xr:uid="{00000000-0005-0000-0000-0000F91E0000}"/>
    <cellStyle name="Input 6 2 2 2 4 2 2" xfId="9181" xr:uid="{00000000-0005-0000-0000-0000FA1E0000}"/>
    <cellStyle name="Input 6 2 2 2 4 2 2 2" xfId="19475" xr:uid="{00000000-0005-0000-0000-0000FB1E0000}"/>
    <cellStyle name="Input 6 2 2 2 4 2 3" xfId="15742" xr:uid="{00000000-0005-0000-0000-0000FC1E0000}"/>
    <cellStyle name="Input 6 2 2 2 4 3" xfId="13131" xr:uid="{00000000-0005-0000-0000-0000FD1E0000}"/>
    <cellStyle name="Input 6 2 2 2 5" xfId="2304" xr:uid="{00000000-0005-0000-0000-0000FE1E0000}"/>
    <cellStyle name="Input 6 2 2 2 5 2" xfId="6744" xr:uid="{00000000-0005-0000-0000-0000FF1E0000}"/>
    <cellStyle name="Input 6 2 2 2 5 2 2" xfId="9746" xr:uid="{00000000-0005-0000-0000-0000001F0000}"/>
    <cellStyle name="Input 6 2 2 2 5 2 2 2" xfId="20012" xr:uid="{00000000-0005-0000-0000-0000011F0000}"/>
    <cellStyle name="Input 6 2 2 2 5 2 3" xfId="17233" xr:uid="{00000000-0005-0000-0000-0000021F0000}"/>
    <cellStyle name="Input 6 2 2 2 5 3" xfId="13132" xr:uid="{00000000-0005-0000-0000-0000031F0000}"/>
    <cellStyle name="Input 6 2 2 2 6" xfId="5244" xr:uid="{00000000-0005-0000-0000-0000041F0000}"/>
    <cellStyle name="Input 6 2 2 2 6 2" xfId="10629" xr:uid="{00000000-0005-0000-0000-0000051F0000}"/>
    <cellStyle name="Input 6 2 2 2 6 2 2" xfId="20894" xr:uid="{00000000-0005-0000-0000-0000061F0000}"/>
    <cellStyle name="Input 6 2 2 2 6 3" xfId="15735" xr:uid="{00000000-0005-0000-0000-0000071F0000}"/>
    <cellStyle name="Input 6 2 2 2 7" xfId="13123" xr:uid="{00000000-0005-0000-0000-0000081F0000}"/>
    <cellStyle name="Input 6 2 2 3" xfId="2305" xr:uid="{00000000-0005-0000-0000-0000091F0000}"/>
    <cellStyle name="Input 6 2 2 3 2" xfId="2306" xr:uid="{00000000-0005-0000-0000-00000A1F0000}"/>
    <cellStyle name="Input 6 2 2 3 2 2" xfId="2307" xr:uid="{00000000-0005-0000-0000-00000B1F0000}"/>
    <cellStyle name="Input 6 2 2 3 2 2 2" xfId="5254" xr:uid="{00000000-0005-0000-0000-00000C1F0000}"/>
    <cellStyle name="Input 6 2 2 3 2 2 2 2" xfId="9182" xr:uid="{00000000-0005-0000-0000-00000D1F0000}"/>
    <cellStyle name="Input 6 2 2 3 2 2 2 2 2" xfId="19476" xr:uid="{00000000-0005-0000-0000-00000E1F0000}"/>
    <cellStyle name="Input 6 2 2 3 2 2 2 3" xfId="15745" xr:uid="{00000000-0005-0000-0000-00000F1F0000}"/>
    <cellStyle name="Input 6 2 2 3 2 2 3" xfId="13135" xr:uid="{00000000-0005-0000-0000-0000101F0000}"/>
    <cellStyle name="Input 6 2 2 3 2 3" xfId="5253" xr:uid="{00000000-0005-0000-0000-0000111F0000}"/>
    <cellStyle name="Input 6 2 2 3 2 3 2" xfId="10646" xr:uid="{00000000-0005-0000-0000-0000121F0000}"/>
    <cellStyle name="Input 6 2 2 3 2 3 2 2" xfId="20911" xr:uid="{00000000-0005-0000-0000-0000131F0000}"/>
    <cellStyle name="Input 6 2 2 3 2 3 3" xfId="15744" xr:uid="{00000000-0005-0000-0000-0000141F0000}"/>
    <cellStyle name="Input 6 2 2 3 2 4" xfId="13134" xr:uid="{00000000-0005-0000-0000-0000151F0000}"/>
    <cellStyle name="Input 6 2 2 3 3" xfId="2308" xr:uid="{00000000-0005-0000-0000-0000161F0000}"/>
    <cellStyle name="Input 6 2 2 3 3 2" xfId="5255" xr:uid="{00000000-0005-0000-0000-0000171F0000}"/>
    <cellStyle name="Input 6 2 2 3 3 2 2" xfId="10648" xr:uid="{00000000-0005-0000-0000-0000181F0000}"/>
    <cellStyle name="Input 6 2 2 3 3 2 2 2" xfId="20913" xr:uid="{00000000-0005-0000-0000-0000191F0000}"/>
    <cellStyle name="Input 6 2 2 3 3 2 3" xfId="15746" xr:uid="{00000000-0005-0000-0000-00001A1F0000}"/>
    <cellStyle name="Input 6 2 2 3 3 3" xfId="13136" xr:uid="{00000000-0005-0000-0000-00001B1F0000}"/>
    <cellStyle name="Input 6 2 2 3 4" xfId="2309" xr:uid="{00000000-0005-0000-0000-00001C1F0000}"/>
    <cellStyle name="Input 6 2 2 3 4 2" xfId="6745" xr:uid="{00000000-0005-0000-0000-00001D1F0000}"/>
    <cellStyle name="Input 6 2 2 3 4 2 2" xfId="10990" xr:uid="{00000000-0005-0000-0000-00001E1F0000}"/>
    <cellStyle name="Input 6 2 2 3 4 2 2 2" xfId="21255" xr:uid="{00000000-0005-0000-0000-00001F1F0000}"/>
    <cellStyle name="Input 6 2 2 3 4 2 3" xfId="17234" xr:uid="{00000000-0005-0000-0000-0000201F0000}"/>
    <cellStyle name="Input 6 2 2 3 4 3" xfId="13137" xr:uid="{00000000-0005-0000-0000-0000211F0000}"/>
    <cellStyle name="Input 6 2 2 3 5" xfId="5252" xr:uid="{00000000-0005-0000-0000-0000221F0000}"/>
    <cellStyle name="Input 6 2 2 3 5 2" xfId="10647" xr:uid="{00000000-0005-0000-0000-0000231F0000}"/>
    <cellStyle name="Input 6 2 2 3 5 2 2" xfId="20912" xr:uid="{00000000-0005-0000-0000-0000241F0000}"/>
    <cellStyle name="Input 6 2 2 3 5 3" xfId="15743" xr:uid="{00000000-0005-0000-0000-0000251F0000}"/>
    <cellStyle name="Input 6 2 2 3 6" xfId="13133" xr:uid="{00000000-0005-0000-0000-0000261F0000}"/>
    <cellStyle name="Input 6 2 2 4" xfId="2310" xr:uid="{00000000-0005-0000-0000-0000271F0000}"/>
    <cellStyle name="Input 6 2 2 4 2" xfId="2311" xr:uid="{00000000-0005-0000-0000-0000281F0000}"/>
    <cellStyle name="Input 6 2 2 4 2 2" xfId="5257" xr:uid="{00000000-0005-0000-0000-0000291F0000}"/>
    <cellStyle name="Input 6 2 2 4 2 2 2" xfId="11896" xr:uid="{00000000-0005-0000-0000-00002A1F0000}"/>
    <cellStyle name="Input 6 2 2 4 2 2 2 2" xfId="22159" xr:uid="{00000000-0005-0000-0000-00002B1F0000}"/>
    <cellStyle name="Input 6 2 2 4 2 2 3" xfId="15748" xr:uid="{00000000-0005-0000-0000-00002C1F0000}"/>
    <cellStyle name="Input 6 2 2 4 2 3" xfId="13139" xr:uid="{00000000-0005-0000-0000-00002D1F0000}"/>
    <cellStyle name="Input 6 2 2 4 3" xfId="5256" xr:uid="{00000000-0005-0000-0000-00002E1F0000}"/>
    <cellStyle name="Input 6 2 2 4 3 2" xfId="7553" xr:uid="{00000000-0005-0000-0000-00002F1F0000}"/>
    <cellStyle name="Input 6 2 2 4 3 2 2" xfId="18038" xr:uid="{00000000-0005-0000-0000-0000301F0000}"/>
    <cellStyle name="Input 6 2 2 4 3 3" xfId="15747" xr:uid="{00000000-0005-0000-0000-0000311F0000}"/>
    <cellStyle name="Input 6 2 2 4 4" xfId="13138" xr:uid="{00000000-0005-0000-0000-0000321F0000}"/>
    <cellStyle name="Input 6 2 2 5" xfId="2312" xr:uid="{00000000-0005-0000-0000-0000331F0000}"/>
    <cellStyle name="Input 6 2 2 5 2" xfId="5258" xr:uid="{00000000-0005-0000-0000-0000341F0000}"/>
    <cellStyle name="Input 6 2 2 5 2 2" xfId="9183" xr:uid="{00000000-0005-0000-0000-0000351F0000}"/>
    <cellStyle name="Input 6 2 2 5 2 2 2" xfId="19477" xr:uid="{00000000-0005-0000-0000-0000361F0000}"/>
    <cellStyle name="Input 6 2 2 5 2 3" xfId="15749" xr:uid="{00000000-0005-0000-0000-0000371F0000}"/>
    <cellStyle name="Input 6 2 2 5 3" xfId="13140" xr:uid="{00000000-0005-0000-0000-0000381F0000}"/>
    <cellStyle name="Input 6 2 2 6" xfId="2313" xr:uid="{00000000-0005-0000-0000-0000391F0000}"/>
    <cellStyle name="Input 6 2 2 6 2" xfId="6746" xr:uid="{00000000-0005-0000-0000-00003A1F0000}"/>
    <cellStyle name="Input 6 2 2 6 2 2" xfId="10989" xr:uid="{00000000-0005-0000-0000-00003B1F0000}"/>
    <cellStyle name="Input 6 2 2 6 2 2 2" xfId="21254" xr:uid="{00000000-0005-0000-0000-00003C1F0000}"/>
    <cellStyle name="Input 6 2 2 6 2 3" xfId="17235" xr:uid="{00000000-0005-0000-0000-00003D1F0000}"/>
    <cellStyle name="Input 6 2 2 6 3" xfId="13141" xr:uid="{00000000-0005-0000-0000-00003E1F0000}"/>
    <cellStyle name="Input 6 2 2 7" xfId="5243" xr:uid="{00000000-0005-0000-0000-00003F1F0000}"/>
    <cellStyle name="Input 6 2 2 7 2" xfId="11655" xr:uid="{00000000-0005-0000-0000-0000401F0000}"/>
    <cellStyle name="Input 6 2 2 7 2 2" xfId="21920" xr:uid="{00000000-0005-0000-0000-0000411F0000}"/>
    <cellStyle name="Input 6 2 2 7 3" xfId="15734" xr:uid="{00000000-0005-0000-0000-0000421F0000}"/>
    <cellStyle name="Input 6 2 2 8" xfId="13122" xr:uid="{00000000-0005-0000-0000-0000431F0000}"/>
    <cellStyle name="Input 6 2 3" xfId="2314" xr:uid="{00000000-0005-0000-0000-0000441F0000}"/>
    <cellStyle name="Input 6 2 3 2" xfId="2315" xr:uid="{00000000-0005-0000-0000-0000451F0000}"/>
    <cellStyle name="Input 6 2 3 2 2" xfId="2316" xr:uid="{00000000-0005-0000-0000-0000461F0000}"/>
    <cellStyle name="Input 6 2 3 2 2 2" xfId="5261" xr:uid="{00000000-0005-0000-0000-0000471F0000}"/>
    <cellStyle name="Input 6 2 3 2 2 2 2" xfId="11895" xr:uid="{00000000-0005-0000-0000-0000481F0000}"/>
    <cellStyle name="Input 6 2 3 2 2 2 2 2" xfId="22158" xr:uid="{00000000-0005-0000-0000-0000491F0000}"/>
    <cellStyle name="Input 6 2 3 2 2 2 3" xfId="15752" xr:uid="{00000000-0005-0000-0000-00004A1F0000}"/>
    <cellStyle name="Input 6 2 3 2 2 3" xfId="13144" xr:uid="{00000000-0005-0000-0000-00004B1F0000}"/>
    <cellStyle name="Input 6 2 3 2 3" xfId="5260" xr:uid="{00000000-0005-0000-0000-00004C1F0000}"/>
    <cellStyle name="Input 6 2 3 2 3 2" xfId="7555" xr:uid="{00000000-0005-0000-0000-00004D1F0000}"/>
    <cellStyle name="Input 6 2 3 2 3 2 2" xfId="18040" xr:uid="{00000000-0005-0000-0000-00004E1F0000}"/>
    <cellStyle name="Input 6 2 3 2 3 3" xfId="15751" xr:uid="{00000000-0005-0000-0000-00004F1F0000}"/>
    <cellStyle name="Input 6 2 3 2 4" xfId="13143" xr:uid="{00000000-0005-0000-0000-0000501F0000}"/>
    <cellStyle name="Input 6 2 3 3" xfId="2317" xr:uid="{00000000-0005-0000-0000-0000511F0000}"/>
    <cellStyle name="Input 6 2 3 3 2" xfId="5262" xr:uid="{00000000-0005-0000-0000-0000521F0000}"/>
    <cellStyle name="Input 6 2 3 3 2 2" xfId="10645" xr:uid="{00000000-0005-0000-0000-0000531F0000}"/>
    <cellStyle name="Input 6 2 3 3 2 2 2" xfId="20910" xr:uid="{00000000-0005-0000-0000-0000541F0000}"/>
    <cellStyle name="Input 6 2 3 3 2 3" xfId="15753" xr:uid="{00000000-0005-0000-0000-0000551F0000}"/>
    <cellStyle name="Input 6 2 3 3 3" xfId="13145" xr:uid="{00000000-0005-0000-0000-0000561F0000}"/>
    <cellStyle name="Input 6 2 3 4" xfId="2318" xr:uid="{00000000-0005-0000-0000-0000571F0000}"/>
    <cellStyle name="Input 6 2 3 4 2" xfId="6747" xr:uid="{00000000-0005-0000-0000-0000581F0000}"/>
    <cellStyle name="Input 6 2 3 4 2 2" xfId="9747" xr:uid="{00000000-0005-0000-0000-0000591F0000}"/>
    <cellStyle name="Input 6 2 3 4 2 2 2" xfId="20013" xr:uid="{00000000-0005-0000-0000-00005A1F0000}"/>
    <cellStyle name="Input 6 2 3 4 2 3" xfId="17236" xr:uid="{00000000-0005-0000-0000-00005B1F0000}"/>
    <cellStyle name="Input 6 2 3 4 3" xfId="13146" xr:uid="{00000000-0005-0000-0000-00005C1F0000}"/>
    <cellStyle name="Input 6 2 3 5" xfId="5259" xr:uid="{00000000-0005-0000-0000-00005D1F0000}"/>
    <cellStyle name="Input 6 2 3 5 2" xfId="11656" xr:uid="{00000000-0005-0000-0000-00005E1F0000}"/>
    <cellStyle name="Input 6 2 3 5 2 2" xfId="21921" xr:uid="{00000000-0005-0000-0000-00005F1F0000}"/>
    <cellStyle name="Input 6 2 3 5 3" xfId="15750" xr:uid="{00000000-0005-0000-0000-0000601F0000}"/>
    <cellStyle name="Input 6 2 3 6" xfId="13142" xr:uid="{00000000-0005-0000-0000-0000611F0000}"/>
    <cellStyle name="Input 6 2 4" xfId="2319" xr:uid="{00000000-0005-0000-0000-0000621F0000}"/>
    <cellStyle name="Input 6 2 4 2" xfId="2320" xr:uid="{00000000-0005-0000-0000-0000631F0000}"/>
    <cellStyle name="Input 6 2 4 2 2" xfId="5264" xr:uid="{00000000-0005-0000-0000-0000641F0000}"/>
    <cellStyle name="Input 6 2 4 2 2 2" xfId="11894" xr:uid="{00000000-0005-0000-0000-0000651F0000}"/>
    <cellStyle name="Input 6 2 4 2 2 2 2" xfId="22157" xr:uid="{00000000-0005-0000-0000-0000661F0000}"/>
    <cellStyle name="Input 6 2 4 2 2 3" xfId="15755" xr:uid="{00000000-0005-0000-0000-0000671F0000}"/>
    <cellStyle name="Input 6 2 4 2 3" xfId="13148" xr:uid="{00000000-0005-0000-0000-0000681F0000}"/>
    <cellStyle name="Input 6 2 4 3" xfId="5263" xr:uid="{00000000-0005-0000-0000-0000691F0000}"/>
    <cellStyle name="Input 6 2 4 3 2" xfId="7554" xr:uid="{00000000-0005-0000-0000-00006A1F0000}"/>
    <cellStyle name="Input 6 2 4 3 2 2" xfId="18039" xr:uid="{00000000-0005-0000-0000-00006B1F0000}"/>
    <cellStyle name="Input 6 2 4 3 3" xfId="15754" xr:uid="{00000000-0005-0000-0000-00006C1F0000}"/>
    <cellStyle name="Input 6 2 4 4" xfId="13147" xr:uid="{00000000-0005-0000-0000-00006D1F0000}"/>
    <cellStyle name="Input 6 2 5" xfId="2321" xr:uid="{00000000-0005-0000-0000-00006E1F0000}"/>
    <cellStyle name="Input 6 2 5 2" xfId="5265" xr:uid="{00000000-0005-0000-0000-00006F1F0000}"/>
    <cellStyle name="Input 6 2 5 2 2" xfId="9184" xr:uid="{00000000-0005-0000-0000-0000701F0000}"/>
    <cellStyle name="Input 6 2 5 2 2 2" xfId="19478" xr:uid="{00000000-0005-0000-0000-0000711F0000}"/>
    <cellStyle name="Input 6 2 5 2 3" xfId="15756" xr:uid="{00000000-0005-0000-0000-0000721F0000}"/>
    <cellStyle name="Input 6 2 5 3" xfId="13149" xr:uid="{00000000-0005-0000-0000-0000731F0000}"/>
    <cellStyle name="Input 6 2 6" xfId="2322" xr:uid="{00000000-0005-0000-0000-0000741F0000}"/>
    <cellStyle name="Input 6 2 6 2" xfId="6748" xr:uid="{00000000-0005-0000-0000-0000751F0000}"/>
    <cellStyle name="Input 6 2 6 2 2" xfId="10991" xr:uid="{00000000-0005-0000-0000-0000761F0000}"/>
    <cellStyle name="Input 6 2 6 2 2 2" xfId="21256" xr:uid="{00000000-0005-0000-0000-0000771F0000}"/>
    <cellStyle name="Input 6 2 6 2 3" xfId="17237" xr:uid="{00000000-0005-0000-0000-0000781F0000}"/>
    <cellStyle name="Input 6 2 6 3" xfId="13150" xr:uid="{00000000-0005-0000-0000-0000791F0000}"/>
    <cellStyle name="Input 6 2 7" xfId="5242" xr:uid="{00000000-0005-0000-0000-00007A1F0000}"/>
    <cellStyle name="Input 6 2 7 2" xfId="11899" xr:uid="{00000000-0005-0000-0000-00007B1F0000}"/>
    <cellStyle name="Input 6 2 7 2 2" xfId="22162" xr:uid="{00000000-0005-0000-0000-00007C1F0000}"/>
    <cellStyle name="Input 6 2 7 3" xfId="15733" xr:uid="{00000000-0005-0000-0000-00007D1F0000}"/>
    <cellStyle name="Input 6 2 8" xfId="13121" xr:uid="{00000000-0005-0000-0000-00007E1F0000}"/>
    <cellStyle name="Input 6 3" xfId="2323" xr:uid="{00000000-0005-0000-0000-00007F1F0000}"/>
    <cellStyle name="Input 6 3 2" xfId="2324" xr:uid="{00000000-0005-0000-0000-0000801F0000}"/>
    <cellStyle name="Input 6 3 2 2" xfId="2325" xr:uid="{00000000-0005-0000-0000-0000811F0000}"/>
    <cellStyle name="Input 6 3 2 2 2" xfId="5268" xr:uid="{00000000-0005-0000-0000-0000821F0000}"/>
    <cellStyle name="Input 6 3 2 2 2 2" xfId="10649" xr:uid="{00000000-0005-0000-0000-0000831F0000}"/>
    <cellStyle name="Input 6 3 2 2 2 2 2" xfId="20914" xr:uid="{00000000-0005-0000-0000-0000841F0000}"/>
    <cellStyle name="Input 6 3 2 2 2 3" xfId="15759" xr:uid="{00000000-0005-0000-0000-0000851F0000}"/>
    <cellStyle name="Input 6 3 2 2 3" xfId="13153" xr:uid="{00000000-0005-0000-0000-0000861F0000}"/>
    <cellStyle name="Input 6 3 2 3" xfId="5267" xr:uid="{00000000-0005-0000-0000-0000871F0000}"/>
    <cellStyle name="Input 6 3 2 3 2" xfId="10650" xr:uid="{00000000-0005-0000-0000-0000881F0000}"/>
    <cellStyle name="Input 6 3 2 3 2 2" xfId="20915" xr:uid="{00000000-0005-0000-0000-0000891F0000}"/>
    <cellStyle name="Input 6 3 2 3 3" xfId="15758" xr:uid="{00000000-0005-0000-0000-00008A1F0000}"/>
    <cellStyle name="Input 6 3 2 4" xfId="13152" xr:uid="{00000000-0005-0000-0000-00008B1F0000}"/>
    <cellStyle name="Input 6 3 3" xfId="2326" xr:uid="{00000000-0005-0000-0000-00008C1F0000}"/>
    <cellStyle name="Input 6 3 3 2" xfId="5269" xr:uid="{00000000-0005-0000-0000-00008D1F0000}"/>
    <cellStyle name="Input 6 3 3 2 2" xfId="9186" xr:uid="{00000000-0005-0000-0000-00008E1F0000}"/>
    <cellStyle name="Input 6 3 3 2 2 2" xfId="19480" xr:uid="{00000000-0005-0000-0000-00008F1F0000}"/>
    <cellStyle name="Input 6 3 3 2 3" xfId="15760" xr:uid="{00000000-0005-0000-0000-0000901F0000}"/>
    <cellStyle name="Input 6 3 3 3" xfId="13154" xr:uid="{00000000-0005-0000-0000-0000911F0000}"/>
    <cellStyle name="Input 6 3 4" xfId="2327" xr:uid="{00000000-0005-0000-0000-0000921F0000}"/>
    <cellStyle name="Input 6 3 4 2" xfId="6749" xr:uid="{00000000-0005-0000-0000-0000931F0000}"/>
    <cellStyle name="Input 6 3 4 2 2" xfId="9748" xr:uid="{00000000-0005-0000-0000-0000941F0000}"/>
    <cellStyle name="Input 6 3 4 2 2 2" xfId="20014" xr:uid="{00000000-0005-0000-0000-0000951F0000}"/>
    <cellStyle name="Input 6 3 4 2 3" xfId="17238" xr:uid="{00000000-0005-0000-0000-0000961F0000}"/>
    <cellStyle name="Input 6 3 4 3" xfId="13155" xr:uid="{00000000-0005-0000-0000-0000971F0000}"/>
    <cellStyle name="Input 6 3 5" xfId="5266" xr:uid="{00000000-0005-0000-0000-0000981F0000}"/>
    <cellStyle name="Input 6 3 5 2" xfId="9185" xr:uid="{00000000-0005-0000-0000-0000991F0000}"/>
    <cellStyle name="Input 6 3 5 2 2" xfId="19479" xr:uid="{00000000-0005-0000-0000-00009A1F0000}"/>
    <cellStyle name="Input 6 3 5 3" xfId="15757" xr:uid="{00000000-0005-0000-0000-00009B1F0000}"/>
    <cellStyle name="Input 6 3 6" xfId="13151" xr:uid="{00000000-0005-0000-0000-00009C1F0000}"/>
    <cellStyle name="Input 6 4" xfId="2328" xr:uid="{00000000-0005-0000-0000-00009D1F0000}"/>
    <cellStyle name="Input 6 4 2" xfId="2329" xr:uid="{00000000-0005-0000-0000-00009E1F0000}"/>
    <cellStyle name="Input 6 4 2 2" xfId="5271" xr:uid="{00000000-0005-0000-0000-00009F1F0000}"/>
    <cellStyle name="Input 6 4 2 2 2" xfId="9187" xr:uid="{00000000-0005-0000-0000-0000A01F0000}"/>
    <cellStyle name="Input 6 4 2 2 2 2" xfId="19481" xr:uid="{00000000-0005-0000-0000-0000A11F0000}"/>
    <cellStyle name="Input 6 4 2 2 3" xfId="15762" xr:uid="{00000000-0005-0000-0000-0000A21F0000}"/>
    <cellStyle name="Input 6 4 2 3" xfId="13157" xr:uid="{00000000-0005-0000-0000-0000A31F0000}"/>
    <cellStyle name="Input 6 4 3" xfId="5270" xr:uid="{00000000-0005-0000-0000-0000A41F0000}"/>
    <cellStyle name="Input 6 4 3 2" xfId="10651" xr:uid="{00000000-0005-0000-0000-0000A51F0000}"/>
    <cellStyle name="Input 6 4 3 2 2" xfId="20916" xr:uid="{00000000-0005-0000-0000-0000A61F0000}"/>
    <cellStyle name="Input 6 4 3 3" xfId="15761" xr:uid="{00000000-0005-0000-0000-0000A71F0000}"/>
    <cellStyle name="Input 6 4 4" xfId="13156" xr:uid="{00000000-0005-0000-0000-0000A81F0000}"/>
    <cellStyle name="Input 6 5" xfId="2330" xr:uid="{00000000-0005-0000-0000-0000A91F0000}"/>
    <cellStyle name="Input 6 5 2" xfId="5272" xr:uid="{00000000-0005-0000-0000-0000AA1F0000}"/>
    <cellStyle name="Input 6 5 2 2" xfId="10628" xr:uid="{00000000-0005-0000-0000-0000AB1F0000}"/>
    <cellStyle name="Input 6 5 2 2 2" xfId="20893" xr:uid="{00000000-0005-0000-0000-0000AC1F0000}"/>
    <cellStyle name="Input 6 5 2 3" xfId="15763" xr:uid="{00000000-0005-0000-0000-0000AD1F0000}"/>
    <cellStyle name="Input 6 5 3" xfId="13158" xr:uid="{00000000-0005-0000-0000-0000AE1F0000}"/>
    <cellStyle name="Input 6 6" xfId="2331" xr:uid="{00000000-0005-0000-0000-0000AF1F0000}"/>
    <cellStyle name="Input 6 6 2" xfId="6750" xr:uid="{00000000-0005-0000-0000-0000B01F0000}"/>
    <cellStyle name="Input 6 6 2 2" xfId="11741" xr:uid="{00000000-0005-0000-0000-0000B11F0000}"/>
    <cellStyle name="Input 6 6 2 2 2" xfId="22005" xr:uid="{00000000-0005-0000-0000-0000B21F0000}"/>
    <cellStyle name="Input 6 6 2 3" xfId="17239" xr:uid="{00000000-0005-0000-0000-0000B31F0000}"/>
    <cellStyle name="Input 6 6 3" xfId="13159" xr:uid="{00000000-0005-0000-0000-0000B41F0000}"/>
    <cellStyle name="Input 6 7" xfId="5241" xr:uid="{00000000-0005-0000-0000-0000B51F0000}"/>
    <cellStyle name="Input 6 7 2" xfId="7547" xr:uid="{00000000-0005-0000-0000-0000B61F0000}"/>
    <cellStyle name="Input 6 7 2 2" xfId="18032" xr:uid="{00000000-0005-0000-0000-0000B71F0000}"/>
    <cellStyle name="Input 6 7 3" xfId="15732" xr:uid="{00000000-0005-0000-0000-0000B81F0000}"/>
    <cellStyle name="Input 6 8" xfId="13120" xr:uid="{00000000-0005-0000-0000-0000B91F0000}"/>
    <cellStyle name="Input 7" xfId="2332" xr:uid="{00000000-0005-0000-0000-0000BA1F0000}"/>
    <cellStyle name="Input 7 2" xfId="2333" xr:uid="{00000000-0005-0000-0000-0000BB1F0000}"/>
    <cellStyle name="Input 7 2 2" xfId="2334" xr:uid="{00000000-0005-0000-0000-0000BC1F0000}"/>
    <cellStyle name="Input 7 2 2 2" xfId="2335" xr:uid="{00000000-0005-0000-0000-0000BD1F0000}"/>
    <cellStyle name="Input 7 2 2 2 2" xfId="2336" xr:uid="{00000000-0005-0000-0000-0000BE1F0000}"/>
    <cellStyle name="Input 7 2 2 2 2 2" xfId="2337" xr:uid="{00000000-0005-0000-0000-0000BF1F0000}"/>
    <cellStyle name="Input 7 2 2 2 2 2 2" xfId="2338" xr:uid="{00000000-0005-0000-0000-0000C01F0000}"/>
    <cellStyle name="Input 7 2 2 2 2 2 2 2" xfId="5279" xr:uid="{00000000-0005-0000-0000-0000C11F0000}"/>
    <cellStyle name="Input 7 2 2 2 2 2 2 2 2" xfId="10655" xr:uid="{00000000-0005-0000-0000-0000C21F0000}"/>
    <cellStyle name="Input 7 2 2 2 2 2 2 2 2 2" xfId="20920" xr:uid="{00000000-0005-0000-0000-0000C31F0000}"/>
    <cellStyle name="Input 7 2 2 2 2 2 2 2 3" xfId="15770" xr:uid="{00000000-0005-0000-0000-0000C41F0000}"/>
    <cellStyle name="Input 7 2 2 2 2 2 2 3" xfId="13166" xr:uid="{00000000-0005-0000-0000-0000C51F0000}"/>
    <cellStyle name="Input 7 2 2 2 2 2 3" xfId="5278" xr:uid="{00000000-0005-0000-0000-0000C61F0000}"/>
    <cellStyle name="Input 7 2 2 2 2 2 3 2" xfId="9191" xr:uid="{00000000-0005-0000-0000-0000C71F0000}"/>
    <cellStyle name="Input 7 2 2 2 2 2 3 2 2" xfId="19485" xr:uid="{00000000-0005-0000-0000-0000C81F0000}"/>
    <cellStyle name="Input 7 2 2 2 2 2 3 3" xfId="15769" xr:uid="{00000000-0005-0000-0000-0000C91F0000}"/>
    <cellStyle name="Input 7 2 2 2 2 2 4" xfId="13165" xr:uid="{00000000-0005-0000-0000-0000CA1F0000}"/>
    <cellStyle name="Input 7 2 2 2 2 3" xfId="2339" xr:uid="{00000000-0005-0000-0000-0000CB1F0000}"/>
    <cellStyle name="Input 7 2 2 2 2 3 2" xfId="5280" xr:uid="{00000000-0005-0000-0000-0000CC1F0000}"/>
    <cellStyle name="Input 7 2 2 2 2 3 2 2" xfId="9192" xr:uid="{00000000-0005-0000-0000-0000CD1F0000}"/>
    <cellStyle name="Input 7 2 2 2 2 3 2 2 2" xfId="19486" xr:uid="{00000000-0005-0000-0000-0000CE1F0000}"/>
    <cellStyle name="Input 7 2 2 2 2 3 2 3" xfId="15771" xr:uid="{00000000-0005-0000-0000-0000CF1F0000}"/>
    <cellStyle name="Input 7 2 2 2 2 3 3" xfId="13167" xr:uid="{00000000-0005-0000-0000-0000D01F0000}"/>
    <cellStyle name="Input 7 2 2 2 2 4" xfId="2340" xr:uid="{00000000-0005-0000-0000-0000D11F0000}"/>
    <cellStyle name="Input 7 2 2 2 2 4 2" xfId="6751" xr:uid="{00000000-0005-0000-0000-0000D21F0000}"/>
    <cellStyle name="Input 7 2 2 2 2 4 2 2" xfId="10976" xr:uid="{00000000-0005-0000-0000-0000D31F0000}"/>
    <cellStyle name="Input 7 2 2 2 2 4 2 2 2" xfId="21241" xr:uid="{00000000-0005-0000-0000-0000D41F0000}"/>
    <cellStyle name="Input 7 2 2 2 2 4 2 3" xfId="17240" xr:uid="{00000000-0005-0000-0000-0000D51F0000}"/>
    <cellStyle name="Input 7 2 2 2 2 4 3" xfId="13168" xr:uid="{00000000-0005-0000-0000-0000D61F0000}"/>
    <cellStyle name="Input 7 2 2 2 2 5" xfId="5277" xr:uid="{00000000-0005-0000-0000-0000D71F0000}"/>
    <cellStyle name="Input 7 2 2 2 2 5 2" xfId="10653" xr:uid="{00000000-0005-0000-0000-0000D81F0000}"/>
    <cellStyle name="Input 7 2 2 2 2 5 2 2" xfId="20918" xr:uid="{00000000-0005-0000-0000-0000D91F0000}"/>
    <cellStyle name="Input 7 2 2 2 2 5 3" xfId="15768" xr:uid="{00000000-0005-0000-0000-0000DA1F0000}"/>
    <cellStyle name="Input 7 2 2 2 2 6" xfId="13164" xr:uid="{00000000-0005-0000-0000-0000DB1F0000}"/>
    <cellStyle name="Input 7 2 2 2 3" xfId="2341" xr:uid="{00000000-0005-0000-0000-0000DC1F0000}"/>
    <cellStyle name="Input 7 2 2 2 3 2" xfId="2342" xr:uid="{00000000-0005-0000-0000-0000DD1F0000}"/>
    <cellStyle name="Input 7 2 2 2 3 2 2" xfId="5282" xr:uid="{00000000-0005-0000-0000-0000DE1F0000}"/>
    <cellStyle name="Input 7 2 2 2 3 2 2 2" xfId="7556" xr:uid="{00000000-0005-0000-0000-0000DF1F0000}"/>
    <cellStyle name="Input 7 2 2 2 3 2 2 2 2" xfId="18041" xr:uid="{00000000-0005-0000-0000-0000E01F0000}"/>
    <cellStyle name="Input 7 2 2 2 3 2 2 3" xfId="15773" xr:uid="{00000000-0005-0000-0000-0000E11F0000}"/>
    <cellStyle name="Input 7 2 2 2 3 2 3" xfId="13170" xr:uid="{00000000-0005-0000-0000-0000E21F0000}"/>
    <cellStyle name="Input 7 2 2 2 3 3" xfId="5281" xr:uid="{00000000-0005-0000-0000-0000E31F0000}"/>
    <cellStyle name="Input 7 2 2 2 3 3 2" xfId="11658" xr:uid="{00000000-0005-0000-0000-0000E41F0000}"/>
    <cellStyle name="Input 7 2 2 2 3 3 2 2" xfId="21922" xr:uid="{00000000-0005-0000-0000-0000E51F0000}"/>
    <cellStyle name="Input 7 2 2 2 3 3 3" xfId="15772" xr:uid="{00000000-0005-0000-0000-0000E61F0000}"/>
    <cellStyle name="Input 7 2 2 2 3 4" xfId="13169" xr:uid="{00000000-0005-0000-0000-0000E71F0000}"/>
    <cellStyle name="Input 7 2 2 2 4" xfId="2343" xr:uid="{00000000-0005-0000-0000-0000E81F0000}"/>
    <cellStyle name="Input 7 2 2 2 4 2" xfId="5283" xr:uid="{00000000-0005-0000-0000-0000E91F0000}"/>
    <cellStyle name="Input 7 2 2 2 4 2 2" xfId="10652" xr:uid="{00000000-0005-0000-0000-0000EA1F0000}"/>
    <cellStyle name="Input 7 2 2 2 4 2 2 2" xfId="20917" xr:uid="{00000000-0005-0000-0000-0000EB1F0000}"/>
    <cellStyle name="Input 7 2 2 2 4 2 3" xfId="15774" xr:uid="{00000000-0005-0000-0000-0000EC1F0000}"/>
    <cellStyle name="Input 7 2 2 2 4 3" xfId="13171" xr:uid="{00000000-0005-0000-0000-0000ED1F0000}"/>
    <cellStyle name="Input 7 2 2 2 5" xfId="2344" xr:uid="{00000000-0005-0000-0000-0000EE1F0000}"/>
    <cellStyle name="Input 7 2 2 2 5 2" xfId="6752" xr:uid="{00000000-0005-0000-0000-0000EF1F0000}"/>
    <cellStyle name="Input 7 2 2 2 5 2 2" xfId="9749" xr:uid="{00000000-0005-0000-0000-0000F01F0000}"/>
    <cellStyle name="Input 7 2 2 2 5 2 2 2" xfId="20015" xr:uid="{00000000-0005-0000-0000-0000F11F0000}"/>
    <cellStyle name="Input 7 2 2 2 5 2 3" xfId="17241" xr:uid="{00000000-0005-0000-0000-0000F21F0000}"/>
    <cellStyle name="Input 7 2 2 2 5 3" xfId="13172" xr:uid="{00000000-0005-0000-0000-0000F31F0000}"/>
    <cellStyle name="Input 7 2 2 2 6" xfId="5276" xr:uid="{00000000-0005-0000-0000-0000F41F0000}"/>
    <cellStyle name="Input 7 2 2 2 6 2" xfId="10654" xr:uid="{00000000-0005-0000-0000-0000F51F0000}"/>
    <cellStyle name="Input 7 2 2 2 6 2 2" xfId="20919" xr:uid="{00000000-0005-0000-0000-0000F61F0000}"/>
    <cellStyle name="Input 7 2 2 2 6 3" xfId="15767" xr:uid="{00000000-0005-0000-0000-0000F71F0000}"/>
    <cellStyle name="Input 7 2 2 2 7" xfId="13163" xr:uid="{00000000-0005-0000-0000-0000F81F0000}"/>
    <cellStyle name="Input 7 2 2 3" xfId="2345" xr:uid="{00000000-0005-0000-0000-0000F91F0000}"/>
    <cellStyle name="Input 7 2 2 3 2" xfId="2346" xr:uid="{00000000-0005-0000-0000-0000FA1F0000}"/>
    <cellStyle name="Input 7 2 2 3 2 2" xfId="2347" xr:uid="{00000000-0005-0000-0000-0000FB1F0000}"/>
    <cellStyle name="Input 7 2 2 3 2 2 2" xfId="5286" xr:uid="{00000000-0005-0000-0000-0000FC1F0000}"/>
    <cellStyle name="Input 7 2 2 3 2 2 2 2" xfId="9195" xr:uid="{00000000-0005-0000-0000-0000FD1F0000}"/>
    <cellStyle name="Input 7 2 2 3 2 2 2 2 2" xfId="19489" xr:uid="{00000000-0005-0000-0000-0000FE1F0000}"/>
    <cellStyle name="Input 7 2 2 3 2 2 2 3" xfId="15777" xr:uid="{00000000-0005-0000-0000-0000FF1F0000}"/>
    <cellStyle name="Input 7 2 2 3 2 2 3" xfId="13175" xr:uid="{00000000-0005-0000-0000-000000200000}"/>
    <cellStyle name="Input 7 2 2 3 2 3" xfId="5285" xr:uid="{00000000-0005-0000-0000-000001200000}"/>
    <cellStyle name="Input 7 2 2 3 2 3 2" xfId="9194" xr:uid="{00000000-0005-0000-0000-000002200000}"/>
    <cellStyle name="Input 7 2 2 3 2 3 2 2" xfId="19488" xr:uid="{00000000-0005-0000-0000-000003200000}"/>
    <cellStyle name="Input 7 2 2 3 2 3 3" xfId="15776" xr:uid="{00000000-0005-0000-0000-000004200000}"/>
    <cellStyle name="Input 7 2 2 3 2 4" xfId="13174" xr:uid="{00000000-0005-0000-0000-000005200000}"/>
    <cellStyle name="Input 7 2 2 3 3" xfId="2348" xr:uid="{00000000-0005-0000-0000-000006200000}"/>
    <cellStyle name="Input 7 2 2 3 3 2" xfId="5287" xr:uid="{00000000-0005-0000-0000-000007200000}"/>
    <cellStyle name="Input 7 2 2 3 3 2 2" xfId="10658" xr:uid="{00000000-0005-0000-0000-000008200000}"/>
    <cellStyle name="Input 7 2 2 3 3 2 2 2" xfId="20923" xr:uid="{00000000-0005-0000-0000-000009200000}"/>
    <cellStyle name="Input 7 2 2 3 3 2 3" xfId="15778" xr:uid="{00000000-0005-0000-0000-00000A200000}"/>
    <cellStyle name="Input 7 2 2 3 3 3" xfId="13176" xr:uid="{00000000-0005-0000-0000-00000B200000}"/>
    <cellStyle name="Input 7 2 2 3 4" xfId="2349" xr:uid="{00000000-0005-0000-0000-00000C200000}"/>
    <cellStyle name="Input 7 2 2 3 4 2" xfId="6753" xr:uid="{00000000-0005-0000-0000-00000D200000}"/>
    <cellStyle name="Input 7 2 2 3 4 2 2" xfId="9750" xr:uid="{00000000-0005-0000-0000-00000E200000}"/>
    <cellStyle name="Input 7 2 2 3 4 2 2 2" xfId="20016" xr:uid="{00000000-0005-0000-0000-00000F200000}"/>
    <cellStyle name="Input 7 2 2 3 4 2 3" xfId="17242" xr:uid="{00000000-0005-0000-0000-000010200000}"/>
    <cellStyle name="Input 7 2 2 3 4 3" xfId="13177" xr:uid="{00000000-0005-0000-0000-000011200000}"/>
    <cellStyle name="Input 7 2 2 3 5" xfId="5284" xr:uid="{00000000-0005-0000-0000-000012200000}"/>
    <cellStyle name="Input 7 2 2 3 5 2" xfId="9193" xr:uid="{00000000-0005-0000-0000-000013200000}"/>
    <cellStyle name="Input 7 2 2 3 5 2 2" xfId="19487" xr:uid="{00000000-0005-0000-0000-000014200000}"/>
    <cellStyle name="Input 7 2 2 3 5 3" xfId="15775" xr:uid="{00000000-0005-0000-0000-000015200000}"/>
    <cellStyle name="Input 7 2 2 3 6" xfId="13173" xr:uid="{00000000-0005-0000-0000-000016200000}"/>
    <cellStyle name="Input 7 2 2 4" xfId="2350" xr:uid="{00000000-0005-0000-0000-000017200000}"/>
    <cellStyle name="Input 7 2 2 4 2" xfId="2351" xr:uid="{00000000-0005-0000-0000-000018200000}"/>
    <cellStyle name="Input 7 2 2 4 2 2" xfId="5289" xr:uid="{00000000-0005-0000-0000-000019200000}"/>
    <cellStyle name="Input 7 2 2 4 2 2 2" xfId="9196" xr:uid="{00000000-0005-0000-0000-00001A200000}"/>
    <cellStyle name="Input 7 2 2 4 2 2 2 2" xfId="19490" xr:uid="{00000000-0005-0000-0000-00001B200000}"/>
    <cellStyle name="Input 7 2 2 4 2 2 3" xfId="15780" xr:uid="{00000000-0005-0000-0000-00001C200000}"/>
    <cellStyle name="Input 7 2 2 4 2 3" xfId="13179" xr:uid="{00000000-0005-0000-0000-00001D200000}"/>
    <cellStyle name="Input 7 2 2 4 3" xfId="5288" xr:uid="{00000000-0005-0000-0000-00001E200000}"/>
    <cellStyle name="Input 7 2 2 4 3 2" xfId="10657" xr:uid="{00000000-0005-0000-0000-00001F200000}"/>
    <cellStyle name="Input 7 2 2 4 3 2 2" xfId="20922" xr:uid="{00000000-0005-0000-0000-000020200000}"/>
    <cellStyle name="Input 7 2 2 4 3 3" xfId="15779" xr:uid="{00000000-0005-0000-0000-000021200000}"/>
    <cellStyle name="Input 7 2 2 4 4" xfId="13178" xr:uid="{00000000-0005-0000-0000-000022200000}"/>
    <cellStyle name="Input 7 2 2 5" xfId="2352" xr:uid="{00000000-0005-0000-0000-000023200000}"/>
    <cellStyle name="Input 7 2 2 5 2" xfId="5290" xr:uid="{00000000-0005-0000-0000-000024200000}"/>
    <cellStyle name="Input 7 2 2 5 2 2" xfId="10659" xr:uid="{00000000-0005-0000-0000-000025200000}"/>
    <cellStyle name="Input 7 2 2 5 2 2 2" xfId="20924" xr:uid="{00000000-0005-0000-0000-000026200000}"/>
    <cellStyle name="Input 7 2 2 5 2 3" xfId="15781" xr:uid="{00000000-0005-0000-0000-000027200000}"/>
    <cellStyle name="Input 7 2 2 5 3" xfId="13180" xr:uid="{00000000-0005-0000-0000-000028200000}"/>
    <cellStyle name="Input 7 2 2 6" xfId="2353" xr:uid="{00000000-0005-0000-0000-000029200000}"/>
    <cellStyle name="Input 7 2 2 6 2" xfId="6754" xr:uid="{00000000-0005-0000-0000-00002A200000}"/>
    <cellStyle name="Input 7 2 2 6 2 2" xfId="9751" xr:uid="{00000000-0005-0000-0000-00002B200000}"/>
    <cellStyle name="Input 7 2 2 6 2 2 2" xfId="20017" xr:uid="{00000000-0005-0000-0000-00002C200000}"/>
    <cellStyle name="Input 7 2 2 6 2 3" xfId="17243" xr:uid="{00000000-0005-0000-0000-00002D200000}"/>
    <cellStyle name="Input 7 2 2 6 3" xfId="13181" xr:uid="{00000000-0005-0000-0000-00002E200000}"/>
    <cellStyle name="Input 7 2 2 7" xfId="5275" xr:uid="{00000000-0005-0000-0000-00002F200000}"/>
    <cellStyle name="Input 7 2 2 7 2" xfId="9190" xr:uid="{00000000-0005-0000-0000-000030200000}"/>
    <cellStyle name="Input 7 2 2 7 2 2" xfId="19484" xr:uid="{00000000-0005-0000-0000-000031200000}"/>
    <cellStyle name="Input 7 2 2 7 3" xfId="15766" xr:uid="{00000000-0005-0000-0000-000032200000}"/>
    <cellStyle name="Input 7 2 2 8" xfId="13162" xr:uid="{00000000-0005-0000-0000-000033200000}"/>
    <cellStyle name="Input 7 2 3" xfId="2354" xr:uid="{00000000-0005-0000-0000-000034200000}"/>
    <cellStyle name="Input 7 2 3 2" xfId="2355" xr:uid="{00000000-0005-0000-0000-000035200000}"/>
    <cellStyle name="Input 7 2 3 2 2" xfId="2356" xr:uid="{00000000-0005-0000-0000-000036200000}"/>
    <cellStyle name="Input 7 2 3 2 2 2" xfId="5293" xr:uid="{00000000-0005-0000-0000-000037200000}"/>
    <cellStyle name="Input 7 2 3 2 2 2 2" xfId="11659" xr:uid="{00000000-0005-0000-0000-000038200000}"/>
    <cellStyle name="Input 7 2 3 2 2 2 2 2" xfId="21923" xr:uid="{00000000-0005-0000-0000-000039200000}"/>
    <cellStyle name="Input 7 2 3 2 2 2 3" xfId="15784" xr:uid="{00000000-0005-0000-0000-00003A200000}"/>
    <cellStyle name="Input 7 2 3 2 2 3" xfId="13184" xr:uid="{00000000-0005-0000-0000-00003B200000}"/>
    <cellStyle name="Input 7 2 3 2 3" xfId="5292" xr:uid="{00000000-0005-0000-0000-00003C200000}"/>
    <cellStyle name="Input 7 2 3 2 3 2" xfId="9197" xr:uid="{00000000-0005-0000-0000-00003D200000}"/>
    <cellStyle name="Input 7 2 3 2 3 2 2" xfId="19491" xr:uid="{00000000-0005-0000-0000-00003E200000}"/>
    <cellStyle name="Input 7 2 3 2 3 3" xfId="15783" xr:uid="{00000000-0005-0000-0000-00003F200000}"/>
    <cellStyle name="Input 7 2 3 2 4" xfId="13183" xr:uid="{00000000-0005-0000-0000-000040200000}"/>
    <cellStyle name="Input 7 2 3 3" xfId="2357" xr:uid="{00000000-0005-0000-0000-000041200000}"/>
    <cellStyle name="Input 7 2 3 3 2" xfId="5294" xr:uid="{00000000-0005-0000-0000-000042200000}"/>
    <cellStyle name="Input 7 2 3 3 2 2" xfId="10656" xr:uid="{00000000-0005-0000-0000-000043200000}"/>
    <cellStyle name="Input 7 2 3 3 2 2 2" xfId="20921" xr:uid="{00000000-0005-0000-0000-000044200000}"/>
    <cellStyle name="Input 7 2 3 3 2 3" xfId="15785" xr:uid="{00000000-0005-0000-0000-000045200000}"/>
    <cellStyle name="Input 7 2 3 3 3" xfId="13185" xr:uid="{00000000-0005-0000-0000-000046200000}"/>
    <cellStyle name="Input 7 2 3 4" xfId="2358" xr:uid="{00000000-0005-0000-0000-000047200000}"/>
    <cellStyle name="Input 7 2 3 4 2" xfId="6755" xr:uid="{00000000-0005-0000-0000-000048200000}"/>
    <cellStyle name="Input 7 2 3 4 2 2" xfId="10994" xr:uid="{00000000-0005-0000-0000-000049200000}"/>
    <cellStyle name="Input 7 2 3 4 2 2 2" xfId="21259" xr:uid="{00000000-0005-0000-0000-00004A200000}"/>
    <cellStyle name="Input 7 2 3 4 2 3" xfId="17244" xr:uid="{00000000-0005-0000-0000-00004B200000}"/>
    <cellStyle name="Input 7 2 3 4 3" xfId="13186" xr:uid="{00000000-0005-0000-0000-00004C200000}"/>
    <cellStyle name="Input 7 2 3 5" xfId="5291" xr:uid="{00000000-0005-0000-0000-00004D200000}"/>
    <cellStyle name="Input 7 2 3 5 2" xfId="7557" xr:uid="{00000000-0005-0000-0000-00004E200000}"/>
    <cellStyle name="Input 7 2 3 5 2 2" xfId="18042" xr:uid="{00000000-0005-0000-0000-00004F200000}"/>
    <cellStyle name="Input 7 2 3 5 3" xfId="15782" xr:uid="{00000000-0005-0000-0000-000050200000}"/>
    <cellStyle name="Input 7 2 3 6" xfId="13182" xr:uid="{00000000-0005-0000-0000-000051200000}"/>
    <cellStyle name="Input 7 2 4" xfId="2359" xr:uid="{00000000-0005-0000-0000-000052200000}"/>
    <cellStyle name="Input 7 2 4 2" xfId="2360" xr:uid="{00000000-0005-0000-0000-000053200000}"/>
    <cellStyle name="Input 7 2 4 2 2" xfId="5296" xr:uid="{00000000-0005-0000-0000-000054200000}"/>
    <cellStyle name="Input 7 2 4 2 2 2" xfId="9199" xr:uid="{00000000-0005-0000-0000-000055200000}"/>
    <cellStyle name="Input 7 2 4 2 2 2 2" xfId="19493" xr:uid="{00000000-0005-0000-0000-000056200000}"/>
    <cellStyle name="Input 7 2 4 2 2 3" xfId="15787" xr:uid="{00000000-0005-0000-0000-000057200000}"/>
    <cellStyle name="Input 7 2 4 2 3" xfId="13188" xr:uid="{00000000-0005-0000-0000-000058200000}"/>
    <cellStyle name="Input 7 2 4 3" xfId="5295" xr:uid="{00000000-0005-0000-0000-000059200000}"/>
    <cellStyle name="Input 7 2 4 3 2" xfId="9198" xr:uid="{00000000-0005-0000-0000-00005A200000}"/>
    <cellStyle name="Input 7 2 4 3 2 2" xfId="19492" xr:uid="{00000000-0005-0000-0000-00005B200000}"/>
    <cellStyle name="Input 7 2 4 3 3" xfId="15786" xr:uid="{00000000-0005-0000-0000-00005C200000}"/>
    <cellStyle name="Input 7 2 4 4" xfId="13187" xr:uid="{00000000-0005-0000-0000-00005D200000}"/>
    <cellStyle name="Input 7 2 5" xfId="2361" xr:uid="{00000000-0005-0000-0000-00005E200000}"/>
    <cellStyle name="Input 7 2 5 2" xfId="5297" xr:uid="{00000000-0005-0000-0000-00005F200000}"/>
    <cellStyle name="Input 7 2 5 2 2" xfId="10661" xr:uid="{00000000-0005-0000-0000-000060200000}"/>
    <cellStyle name="Input 7 2 5 2 2 2" xfId="20926" xr:uid="{00000000-0005-0000-0000-000061200000}"/>
    <cellStyle name="Input 7 2 5 2 3" xfId="15788" xr:uid="{00000000-0005-0000-0000-000062200000}"/>
    <cellStyle name="Input 7 2 5 3" xfId="13189" xr:uid="{00000000-0005-0000-0000-000063200000}"/>
    <cellStyle name="Input 7 2 6" xfId="2362" xr:uid="{00000000-0005-0000-0000-000064200000}"/>
    <cellStyle name="Input 7 2 6 2" xfId="6756" xr:uid="{00000000-0005-0000-0000-000065200000}"/>
    <cellStyle name="Input 7 2 6 2 2" xfId="10993" xr:uid="{00000000-0005-0000-0000-000066200000}"/>
    <cellStyle name="Input 7 2 6 2 2 2" xfId="21258" xr:uid="{00000000-0005-0000-0000-000067200000}"/>
    <cellStyle name="Input 7 2 6 2 3" xfId="17245" xr:uid="{00000000-0005-0000-0000-000068200000}"/>
    <cellStyle name="Input 7 2 6 3" xfId="13190" xr:uid="{00000000-0005-0000-0000-000069200000}"/>
    <cellStyle name="Input 7 2 7" xfId="5274" xr:uid="{00000000-0005-0000-0000-00006A200000}"/>
    <cellStyle name="Input 7 2 7 2" xfId="9189" xr:uid="{00000000-0005-0000-0000-00006B200000}"/>
    <cellStyle name="Input 7 2 7 2 2" xfId="19483" xr:uid="{00000000-0005-0000-0000-00006C200000}"/>
    <cellStyle name="Input 7 2 7 3" xfId="15765" xr:uid="{00000000-0005-0000-0000-00006D200000}"/>
    <cellStyle name="Input 7 2 8" xfId="13161" xr:uid="{00000000-0005-0000-0000-00006E200000}"/>
    <cellStyle name="Input 7 3" xfId="2363" xr:uid="{00000000-0005-0000-0000-00006F200000}"/>
    <cellStyle name="Input 7 3 2" xfId="2364" xr:uid="{00000000-0005-0000-0000-000070200000}"/>
    <cellStyle name="Input 7 3 2 2" xfId="2365" xr:uid="{00000000-0005-0000-0000-000071200000}"/>
    <cellStyle name="Input 7 3 2 2 2" xfId="5300" xr:uid="{00000000-0005-0000-0000-000072200000}"/>
    <cellStyle name="Input 7 3 2 2 2 2" xfId="12030" xr:uid="{00000000-0005-0000-0000-000073200000}"/>
    <cellStyle name="Input 7 3 2 2 2 2 2" xfId="22293" xr:uid="{00000000-0005-0000-0000-000074200000}"/>
    <cellStyle name="Input 7 3 2 2 2 3" xfId="15791" xr:uid="{00000000-0005-0000-0000-000075200000}"/>
    <cellStyle name="Input 7 3 2 2 3" xfId="13193" xr:uid="{00000000-0005-0000-0000-000076200000}"/>
    <cellStyle name="Input 7 3 2 3" xfId="5299" xr:uid="{00000000-0005-0000-0000-000077200000}"/>
    <cellStyle name="Input 7 3 2 3 2" xfId="9200" xr:uid="{00000000-0005-0000-0000-000078200000}"/>
    <cellStyle name="Input 7 3 2 3 2 2" xfId="19494" xr:uid="{00000000-0005-0000-0000-000079200000}"/>
    <cellStyle name="Input 7 3 2 3 3" xfId="15790" xr:uid="{00000000-0005-0000-0000-00007A200000}"/>
    <cellStyle name="Input 7 3 2 4" xfId="13192" xr:uid="{00000000-0005-0000-0000-00007B200000}"/>
    <cellStyle name="Input 7 3 3" xfId="2366" xr:uid="{00000000-0005-0000-0000-00007C200000}"/>
    <cellStyle name="Input 7 3 3 2" xfId="5301" xr:uid="{00000000-0005-0000-0000-00007D200000}"/>
    <cellStyle name="Input 7 3 3 2 2" xfId="11800" xr:uid="{00000000-0005-0000-0000-00007E200000}"/>
    <cellStyle name="Input 7 3 3 2 2 2" xfId="22063" xr:uid="{00000000-0005-0000-0000-00007F200000}"/>
    <cellStyle name="Input 7 3 3 2 3" xfId="15792" xr:uid="{00000000-0005-0000-0000-000080200000}"/>
    <cellStyle name="Input 7 3 3 3" xfId="13194" xr:uid="{00000000-0005-0000-0000-000081200000}"/>
    <cellStyle name="Input 7 3 4" xfId="2367" xr:uid="{00000000-0005-0000-0000-000082200000}"/>
    <cellStyle name="Input 7 3 4 2" xfId="6757" xr:uid="{00000000-0005-0000-0000-000083200000}"/>
    <cellStyle name="Input 7 3 4 2 2" xfId="9752" xr:uid="{00000000-0005-0000-0000-000084200000}"/>
    <cellStyle name="Input 7 3 4 2 2 2" xfId="20018" xr:uid="{00000000-0005-0000-0000-000085200000}"/>
    <cellStyle name="Input 7 3 4 2 3" xfId="17246" xr:uid="{00000000-0005-0000-0000-000086200000}"/>
    <cellStyle name="Input 7 3 4 3" xfId="13195" xr:uid="{00000000-0005-0000-0000-000087200000}"/>
    <cellStyle name="Input 7 3 5" xfId="5298" xr:uid="{00000000-0005-0000-0000-000088200000}"/>
    <cellStyle name="Input 7 3 5 2" xfId="10660" xr:uid="{00000000-0005-0000-0000-000089200000}"/>
    <cellStyle name="Input 7 3 5 2 2" xfId="20925" xr:uid="{00000000-0005-0000-0000-00008A200000}"/>
    <cellStyle name="Input 7 3 5 3" xfId="15789" xr:uid="{00000000-0005-0000-0000-00008B200000}"/>
    <cellStyle name="Input 7 3 6" xfId="13191" xr:uid="{00000000-0005-0000-0000-00008C200000}"/>
    <cellStyle name="Input 7 4" xfId="2368" xr:uid="{00000000-0005-0000-0000-00008D200000}"/>
    <cellStyle name="Input 7 4 2" xfId="2369" xr:uid="{00000000-0005-0000-0000-00008E200000}"/>
    <cellStyle name="Input 7 4 2 2" xfId="5303" xr:uid="{00000000-0005-0000-0000-00008F200000}"/>
    <cellStyle name="Input 7 4 2 2 2" xfId="10662" xr:uid="{00000000-0005-0000-0000-000090200000}"/>
    <cellStyle name="Input 7 4 2 2 2 2" xfId="20927" xr:uid="{00000000-0005-0000-0000-000091200000}"/>
    <cellStyle name="Input 7 4 2 2 3" xfId="15794" xr:uid="{00000000-0005-0000-0000-000092200000}"/>
    <cellStyle name="Input 7 4 2 3" xfId="13197" xr:uid="{00000000-0005-0000-0000-000093200000}"/>
    <cellStyle name="Input 7 4 3" xfId="5302" xr:uid="{00000000-0005-0000-0000-000094200000}"/>
    <cellStyle name="Input 7 4 3 2" xfId="10086" xr:uid="{00000000-0005-0000-0000-000095200000}"/>
    <cellStyle name="Input 7 4 3 2 2" xfId="20351" xr:uid="{00000000-0005-0000-0000-000096200000}"/>
    <cellStyle name="Input 7 4 3 3" xfId="15793" xr:uid="{00000000-0005-0000-0000-000097200000}"/>
    <cellStyle name="Input 7 4 4" xfId="13196" xr:uid="{00000000-0005-0000-0000-000098200000}"/>
    <cellStyle name="Input 7 5" xfId="2370" xr:uid="{00000000-0005-0000-0000-000099200000}"/>
    <cellStyle name="Input 7 5 2" xfId="5304" xr:uid="{00000000-0005-0000-0000-00009A200000}"/>
    <cellStyle name="Input 7 5 2 2" xfId="9201" xr:uid="{00000000-0005-0000-0000-00009B200000}"/>
    <cellStyle name="Input 7 5 2 2 2" xfId="19495" xr:uid="{00000000-0005-0000-0000-00009C200000}"/>
    <cellStyle name="Input 7 5 2 3" xfId="15795" xr:uid="{00000000-0005-0000-0000-00009D200000}"/>
    <cellStyle name="Input 7 5 3" xfId="13198" xr:uid="{00000000-0005-0000-0000-00009E200000}"/>
    <cellStyle name="Input 7 6" xfId="2371" xr:uid="{00000000-0005-0000-0000-00009F200000}"/>
    <cellStyle name="Input 7 6 2" xfId="6758" xr:uid="{00000000-0005-0000-0000-0000A0200000}"/>
    <cellStyle name="Input 7 6 2 2" xfId="10995" xr:uid="{00000000-0005-0000-0000-0000A1200000}"/>
    <cellStyle name="Input 7 6 2 2 2" xfId="21260" xr:uid="{00000000-0005-0000-0000-0000A2200000}"/>
    <cellStyle name="Input 7 6 2 3" xfId="17247" xr:uid="{00000000-0005-0000-0000-0000A3200000}"/>
    <cellStyle name="Input 7 6 3" xfId="13199" xr:uid="{00000000-0005-0000-0000-0000A4200000}"/>
    <cellStyle name="Input 7 7" xfId="5273" xr:uid="{00000000-0005-0000-0000-0000A5200000}"/>
    <cellStyle name="Input 7 7 2" xfId="9188" xr:uid="{00000000-0005-0000-0000-0000A6200000}"/>
    <cellStyle name="Input 7 7 2 2" xfId="19482" xr:uid="{00000000-0005-0000-0000-0000A7200000}"/>
    <cellStyle name="Input 7 7 3" xfId="15764" xr:uid="{00000000-0005-0000-0000-0000A8200000}"/>
    <cellStyle name="Input 7 8" xfId="13160" xr:uid="{00000000-0005-0000-0000-0000A9200000}"/>
    <cellStyle name="Input 8" xfId="2372" xr:uid="{00000000-0005-0000-0000-0000AA200000}"/>
    <cellStyle name="Input 8 2" xfId="2373" xr:uid="{00000000-0005-0000-0000-0000AB200000}"/>
    <cellStyle name="Input 8 2 2" xfId="2374" xr:uid="{00000000-0005-0000-0000-0000AC200000}"/>
    <cellStyle name="Input 8 2 2 2" xfId="2375" xr:uid="{00000000-0005-0000-0000-0000AD200000}"/>
    <cellStyle name="Input 8 2 2 2 2" xfId="2376" xr:uid="{00000000-0005-0000-0000-0000AE200000}"/>
    <cellStyle name="Input 8 2 2 2 2 2" xfId="2377" xr:uid="{00000000-0005-0000-0000-0000AF200000}"/>
    <cellStyle name="Input 8 2 2 2 2 2 2" xfId="2378" xr:uid="{00000000-0005-0000-0000-0000B0200000}"/>
    <cellStyle name="Input 8 2 2 2 2 2 2 2" xfId="5311" xr:uid="{00000000-0005-0000-0000-0000B1200000}"/>
    <cellStyle name="Input 8 2 2 2 2 2 2 2 2" xfId="9206" xr:uid="{00000000-0005-0000-0000-0000B2200000}"/>
    <cellStyle name="Input 8 2 2 2 2 2 2 2 2 2" xfId="19500" xr:uid="{00000000-0005-0000-0000-0000B3200000}"/>
    <cellStyle name="Input 8 2 2 2 2 2 2 2 3" xfId="15802" xr:uid="{00000000-0005-0000-0000-0000B4200000}"/>
    <cellStyle name="Input 8 2 2 2 2 2 2 3" xfId="13206" xr:uid="{00000000-0005-0000-0000-0000B5200000}"/>
    <cellStyle name="Input 8 2 2 2 2 2 3" xfId="5310" xr:uid="{00000000-0005-0000-0000-0000B6200000}"/>
    <cellStyle name="Input 8 2 2 2 2 2 3 2" xfId="9205" xr:uid="{00000000-0005-0000-0000-0000B7200000}"/>
    <cellStyle name="Input 8 2 2 2 2 2 3 2 2" xfId="19499" xr:uid="{00000000-0005-0000-0000-0000B8200000}"/>
    <cellStyle name="Input 8 2 2 2 2 2 3 3" xfId="15801" xr:uid="{00000000-0005-0000-0000-0000B9200000}"/>
    <cellStyle name="Input 8 2 2 2 2 2 4" xfId="13205" xr:uid="{00000000-0005-0000-0000-0000BA200000}"/>
    <cellStyle name="Input 8 2 2 2 2 3" xfId="2379" xr:uid="{00000000-0005-0000-0000-0000BB200000}"/>
    <cellStyle name="Input 8 2 2 2 2 3 2" xfId="5312" xr:uid="{00000000-0005-0000-0000-0000BC200000}"/>
    <cellStyle name="Input 8 2 2 2 2 3 2 2" xfId="9207" xr:uid="{00000000-0005-0000-0000-0000BD200000}"/>
    <cellStyle name="Input 8 2 2 2 2 3 2 2 2" xfId="19501" xr:uid="{00000000-0005-0000-0000-0000BE200000}"/>
    <cellStyle name="Input 8 2 2 2 2 3 2 3" xfId="15803" xr:uid="{00000000-0005-0000-0000-0000BF200000}"/>
    <cellStyle name="Input 8 2 2 2 2 3 3" xfId="13207" xr:uid="{00000000-0005-0000-0000-0000C0200000}"/>
    <cellStyle name="Input 8 2 2 2 2 4" xfId="2380" xr:uid="{00000000-0005-0000-0000-0000C1200000}"/>
    <cellStyle name="Input 8 2 2 2 2 4 2" xfId="6759" xr:uid="{00000000-0005-0000-0000-0000C2200000}"/>
    <cellStyle name="Input 8 2 2 2 2 4 2 2" xfId="9753" xr:uid="{00000000-0005-0000-0000-0000C3200000}"/>
    <cellStyle name="Input 8 2 2 2 2 4 2 2 2" xfId="20019" xr:uid="{00000000-0005-0000-0000-0000C4200000}"/>
    <cellStyle name="Input 8 2 2 2 2 4 2 3" xfId="17248" xr:uid="{00000000-0005-0000-0000-0000C5200000}"/>
    <cellStyle name="Input 8 2 2 2 2 4 3" xfId="13208" xr:uid="{00000000-0005-0000-0000-0000C6200000}"/>
    <cellStyle name="Input 8 2 2 2 2 5" xfId="5309" xr:uid="{00000000-0005-0000-0000-0000C7200000}"/>
    <cellStyle name="Input 8 2 2 2 2 5 2" xfId="9204" xr:uid="{00000000-0005-0000-0000-0000C8200000}"/>
    <cellStyle name="Input 8 2 2 2 2 5 2 2" xfId="19498" xr:uid="{00000000-0005-0000-0000-0000C9200000}"/>
    <cellStyle name="Input 8 2 2 2 2 5 3" xfId="15800" xr:uid="{00000000-0005-0000-0000-0000CA200000}"/>
    <cellStyle name="Input 8 2 2 2 2 6" xfId="13204" xr:uid="{00000000-0005-0000-0000-0000CB200000}"/>
    <cellStyle name="Input 8 2 2 2 3" xfId="2381" xr:uid="{00000000-0005-0000-0000-0000CC200000}"/>
    <cellStyle name="Input 8 2 2 2 3 2" xfId="2382" xr:uid="{00000000-0005-0000-0000-0000CD200000}"/>
    <cellStyle name="Input 8 2 2 2 3 2 2" xfId="5314" xr:uid="{00000000-0005-0000-0000-0000CE200000}"/>
    <cellStyle name="Input 8 2 2 2 3 2 2 2" xfId="10667" xr:uid="{00000000-0005-0000-0000-0000CF200000}"/>
    <cellStyle name="Input 8 2 2 2 3 2 2 2 2" xfId="20932" xr:uid="{00000000-0005-0000-0000-0000D0200000}"/>
    <cellStyle name="Input 8 2 2 2 3 2 2 3" xfId="15805" xr:uid="{00000000-0005-0000-0000-0000D1200000}"/>
    <cellStyle name="Input 8 2 2 2 3 2 3" xfId="13210" xr:uid="{00000000-0005-0000-0000-0000D2200000}"/>
    <cellStyle name="Input 8 2 2 2 3 3" xfId="5313" xr:uid="{00000000-0005-0000-0000-0000D3200000}"/>
    <cellStyle name="Input 8 2 2 2 3 3 2" xfId="9208" xr:uid="{00000000-0005-0000-0000-0000D4200000}"/>
    <cellStyle name="Input 8 2 2 2 3 3 2 2" xfId="19502" xr:uid="{00000000-0005-0000-0000-0000D5200000}"/>
    <cellStyle name="Input 8 2 2 2 3 3 3" xfId="15804" xr:uid="{00000000-0005-0000-0000-0000D6200000}"/>
    <cellStyle name="Input 8 2 2 2 3 4" xfId="13209" xr:uid="{00000000-0005-0000-0000-0000D7200000}"/>
    <cellStyle name="Input 8 2 2 2 4" xfId="2383" xr:uid="{00000000-0005-0000-0000-0000D8200000}"/>
    <cellStyle name="Input 8 2 2 2 4 2" xfId="5315" xr:uid="{00000000-0005-0000-0000-0000D9200000}"/>
    <cellStyle name="Input 8 2 2 2 4 2 2" xfId="11802" xr:uid="{00000000-0005-0000-0000-0000DA200000}"/>
    <cellStyle name="Input 8 2 2 2 4 2 2 2" xfId="22065" xr:uid="{00000000-0005-0000-0000-0000DB200000}"/>
    <cellStyle name="Input 8 2 2 2 4 2 3" xfId="15806" xr:uid="{00000000-0005-0000-0000-0000DC200000}"/>
    <cellStyle name="Input 8 2 2 2 4 3" xfId="13211" xr:uid="{00000000-0005-0000-0000-0000DD200000}"/>
    <cellStyle name="Input 8 2 2 2 5" xfId="2384" xr:uid="{00000000-0005-0000-0000-0000DE200000}"/>
    <cellStyle name="Input 8 2 2 2 5 2" xfId="6760" xr:uid="{00000000-0005-0000-0000-0000DF200000}"/>
    <cellStyle name="Input 8 2 2 2 5 2 2" xfId="11742" xr:uid="{00000000-0005-0000-0000-0000E0200000}"/>
    <cellStyle name="Input 8 2 2 2 5 2 2 2" xfId="22006" xr:uid="{00000000-0005-0000-0000-0000E1200000}"/>
    <cellStyle name="Input 8 2 2 2 5 2 3" xfId="17249" xr:uid="{00000000-0005-0000-0000-0000E2200000}"/>
    <cellStyle name="Input 8 2 2 2 5 3" xfId="13212" xr:uid="{00000000-0005-0000-0000-0000E3200000}"/>
    <cellStyle name="Input 8 2 2 2 6" xfId="5308" xr:uid="{00000000-0005-0000-0000-0000E4200000}"/>
    <cellStyle name="Input 8 2 2 2 6 2" xfId="9203" xr:uid="{00000000-0005-0000-0000-0000E5200000}"/>
    <cellStyle name="Input 8 2 2 2 6 2 2" xfId="19497" xr:uid="{00000000-0005-0000-0000-0000E6200000}"/>
    <cellStyle name="Input 8 2 2 2 6 3" xfId="15799" xr:uid="{00000000-0005-0000-0000-0000E7200000}"/>
    <cellStyle name="Input 8 2 2 2 7" xfId="13203" xr:uid="{00000000-0005-0000-0000-0000E8200000}"/>
    <cellStyle name="Input 8 2 2 3" xfId="2385" xr:uid="{00000000-0005-0000-0000-0000E9200000}"/>
    <cellStyle name="Input 8 2 2 3 2" xfId="2386" xr:uid="{00000000-0005-0000-0000-0000EA200000}"/>
    <cellStyle name="Input 8 2 2 3 2 2" xfId="2387" xr:uid="{00000000-0005-0000-0000-0000EB200000}"/>
    <cellStyle name="Input 8 2 2 3 2 2 2" xfId="5318" xr:uid="{00000000-0005-0000-0000-0000EC200000}"/>
    <cellStyle name="Input 8 2 2 3 2 2 2 2" xfId="7893" xr:uid="{00000000-0005-0000-0000-0000ED200000}"/>
    <cellStyle name="Input 8 2 2 3 2 2 2 2 2" xfId="18378" xr:uid="{00000000-0005-0000-0000-0000EE200000}"/>
    <cellStyle name="Input 8 2 2 3 2 2 2 3" xfId="15809" xr:uid="{00000000-0005-0000-0000-0000EF200000}"/>
    <cellStyle name="Input 8 2 2 3 2 2 3" xfId="13215" xr:uid="{00000000-0005-0000-0000-0000F0200000}"/>
    <cellStyle name="Input 8 2 2 3 2 3" xfId="5317" xr:uid="{00000000-0005-0000-0000-0000F1200000}"/>
    <cellStyle name="Input 8 2 2 3 2 3 2" xfId="10039" xr:uid="{00000000-0005-0000-0000-0000F2200000}"/>
    <cellStyle name="Input 8 2 2 3 2 3 2 2" xfId="20305" xr:uid="{00000000-0005-0000-0000-0000F3200000}"/>
    <cellStyle name="Input 8 2 2 3 2 3 3" xfId="15808" xr:uid="{00000000-0005-0000-0000-0000F4200000}"/>
    <cellStyle name="Input 8 2 2 3 2 4" xfId="13214" xr:uid="{00000000-0005-0000-0000-0000F5200000}"/>
    <cellStyle name="Input 8 2 2 3 3" xfId="2388" xr:uid="{00000000-0005-0000-0000-0000F6200000}"/>
    <cellStyle name="Input 8 2 2 3 3 2" xfId="5319" xr:uid="{00000000-0005-0000-0000-0000F7200000}"/>
    <cellStyle name="Input 8 2 2 3 3 2 2" xfId="9209" xr:uid="{00000000-0005-0000-0000-0000F8200000}"/>
    <cellStyle name="Input 8 2 2 3 3 2 2 2" xfId="19503" xr:uid="{00000000-0005-0000-0000-0000F9200000}"/>
    <cellStyle name="Input 8 2 2 3 3 2 3" xfId="15810" xr:uid="{00000000-0005-0000-0000-0000FA200000}"/>
    <cellStyle name="Input 8 2 2 3 3 3" xfId="13216" xr:uid="{00000000-0005-0000-0000-0000FB200000}"/>
    <cellStyle name="Input 8 2 2 3 4" xfId="2389" xr:uid="{00000000-0005-0000-0000-0000FC200000}"/>
    <cellStyle name="Input 8 2 2 3 4 2" xfId="6761" xr:uid="{00000000-0005-0000-0000-0000FD200000}"/>
    <cellStyle name="Input 8 2 2 3 4 2 2" xfId="10992" xr:uid="{00000000-0005-0000-0000-0000FE200000}"/>
    <cellStyle name="Input 8 2 2 3 4 2 2 2" xfId="21257" xr:uid="{00000000-0005-0000-0000-0000FF200000}"/>
    <cellStyle name="Input 8 2 2 3 4 2 3" xfId="17250" xr:uid="{00000000-0005-0000-0000-000000210000}"/>
    <cellStyle name="Input 8 2 2 3 4 3" xfId="13217" xr:uid="{00000000-0005-0000-0000-000001210000}"/>
    <cellStyle name="Input 8 2 2 3 5" xfId="5316" xr:uid="{00000000-0005-0000-0000-000002210000}"/>
    <cellStyle name="Input 8 2 2 3 5 2" xfId="10666" xr:uid="{00000000-0005-0000-0000-000003210000}"/>
    <cellStyle name="Input 8 2 2 3 5 2 2" xfId="20931" xr:uid="{00000000-0005-0000-0000-000004210000}"/>
    <cellStyle name="Input 8 2 2 3 5 3" xfId="15807" xr:uid="{00000000-0005-0000-0000-000005210000}"/>
    <cellStyle name="Input 8 2 2 3 6" xfId="13213" xr:uid="{00000000-0005-0000-0000-000006210000}"/>
    <cellStyle name="Input 8 2 2 4" xfId="2390" xr:uid="{00000000-0005-0000-0000-000007210000}"/>
    <cellStyle name="Input 8 2 2 4 2" xfId="2391" xr:uid="{00000000-0005-0000-0000-000008210000}"/>
    <cellStyle name="Input 8 2 2 4 2 2" xfId="5321" xr:uid="{00000000-0005-0000-0000-000009210000}"/>
    <cellStyle name="Input 8 2 2 4 2 2 2" xfId="9210" xr:uid="{00000000-0005-0000-0000-00000A210000}"/>
    <cellStyle name="Input 8 2 2 4 2 2 2 2" xfId="19504" xr:uid="{00000000-0005-0000-0000-00000B210000}"/>
    <cellStyle name="Input 8 2 2 4 2 2 3" xfId="15812" xr:uid="{00000000-0005-0000-0000-00000C210000}"/>
    <cellStyle name="Input 8 2 2 4 2 3" xfId="13219" xr:uid="{00000000-0005-0000-0000-00000D210000}"/>
    <cellStyle name="Input 8 2 2 4 3" xfId="5320" xr:uid="{00000000-0005-0000-0000-00000E210000}"/>
    <cellStyle name="Input 8 2 2 4 3 2" xfId="10668" xr:uid="{00000000-0005-0000-0000-00000F210000}"/>
    <cellStyle name="Input 8 2 2 4 3 2 2" xfId="20933" xr:uid="{00000000-0005-0000-0000-000010210000}"/>
    <cellStyle name="Input 8 2 2 4 3 3" xfId="15811" xr:uid="{00000000-0005-0000-0000-000011210000}"/>
    <cellStyle name="Input 8 2 2 4 4" xfId="13218" xr:uid="{00000000-0005-0000-0000-000012210000}"/>
    <cellStyle name="Input 8 2 2 5" xfId="2392" xr:uid="{00000000-0005-0000-0000-000013210000}"/>
    <cellStyle name="Input 8 2 2 5 2" xfId="5322" xr:uid="{00000000-0005-0000-0000-000014210000}"/>
    <cellStyle name="Input 8 2 2 5 2 2" xfId="11661" xr:uid="{00000000-0005-0000-0000-000015210000}"/>
    <cellStyle name="Input 8 2 2 5 2 2 2" xfId="21925" xr:uid="{00000000-0005-0000-0000-000016210000}"/>
    <cellStyle name="Input 8 2 2 5 2 3" xfId="15813" xr:uid="{00000000-0005-0000-0000-000017210000}"/>
    <cellStyle name="Input 8 2 2 5 3" xfId="13220" xr:uid="{00000000-0005-0000-0000-000018210000}"/>
    <cellStyle name="Input 8 2 2 6" xfId="2393" xr:uid="{00000000-0005-0000-0000-000019210000}"/>
    <cellStyle name="Input 8 2 2 6 2" xfId="6762" xr:uid="{00000000-0005-0000-0000-00001A210000}"/>
    <cellStyle name="Input 8 2 2 6 2 2" xfId="9754" xr:uid="{00000000-0005-0000-0000-00001B210000}"/>
    <cellStyle name="Input 8 2 2 6 2 2 2" xfId="20020" xr:uid="{00000000-0005-0000-0000-00001C210000}"/>
    <cellStyle name="Input 8 2 2 6 2 3" xfId="17251" xr:uid="{00000000-0005-0000-0000-00001D210000}"/>
    <cellStyle name="Input 8 2 2 6 3" xfId="13221" xr:uid="{00000000-0005-0000-0000-00001E210000}"/>
    <cellStyle name="Input 8 2 2 7" xfId="5307" xr:uid="{00000000-0005-0000-0000-00001F210000}"/>
    <cellStyle name="Input 8 2 2 7 2" xfId="9202" xr:uid="{00000000-0005-0000-0000-000020210000}"/>
    <cellStyle name="Input 8 2 2 7 2 2" xfId="19496" xr:uid="{00000000-0005-0000-0000-000021210000}"/>
    <cellStyle name="Input 8 2 2 7 3" xfId="15798" xr:uid="{00000000-0005-0000-0000-000022210000}"/>
    <cellStyle name="Input 8 2 2 8" xfId="13202" xr:uid="{00000000-0005-0000-0000-000023210000}"/>
    <cellStyle name="Input 8 2 3" xfId="2394" xr:uid="{00000000-0005-0000-0000-000024210000}"/>
    <cellStyle name="Input 8 2 3 2" xfId="2395" xr:uid="{00000000-0005-0000-0000-000025210000}"/>
    <cellStyle name="Input 8 2 3 2 2" xfId="2396" xr:uid="{00000000-0005-0000-0000-000026210000}"/>
    <cellStyle name="Input 8 2 3 2 2 2" xfId="5325" xr:uid="{00000000-0005-0000-0000-000027210000}"/>
    <cellStyle name="Input 8 2 3 2 2 2 2" xfId="9212" xr:uid="{00000000-0005-0000-0000-000028210000}"/>
    <cellStyle name="Input 8 2 3 2 2 2 2 2" xfId="19506" xr:uid="{00000000-0005-0000-0000-000029210000}"/>
    <cellStyle name="Input 8 2 3 2 2 2 3" xfId="15816" xr:uid="{00000000-0005-0000-0000-00002A210000}"/>
    <cellStyle name="Input 8 2 3 2 2 3" xfId="13224" xr:uid="{00000000-0005-0000-0000-00002B210000}"/>
    <cellStyle name="Input 8 2 3 2 3" xfId="5324" xr:uid="{00000000-0005-0000-0000-00002C210000}"/>
    <cellStyle name="Input 8 2 3 2 3 2" xfId="9211" xr:uid="{00000000-0005-0000-0000-00002D210000}"/>
    <cellStyle name="Input 8 2 3 2 3 2 2" xfId="19505" xr:uid="{00000000-0005-0000-0000-00002E210000}"/>
    <cellStyle name="Input 8 2 3 2 3 3" xfId="15815" xr:uid="{00000000-0005-0000-0000-00002F210000}"/>
    <cellStyle name="Input 8 2 3 2 4" xfId="13223" xr:uid="{00000000-0005-0000-0000-000030210000}"/>
    <cellStyle name="Input 8 2 3 3" xfId="2397" xr:uid="{00000000-0005-0000-0000-000031210000}"/>
    <cellStyle name="Input 8 2 3 3 2" xfId="5326" xr:uid="{00000000-0005-0000-0000-000032210000}"/>
    <cellStyle name="Input 8 2 3 3 2 2" xfId="10670" xr:uid="{00000000-0005-0000-0000-000033210000}"/>
    <cellStyle name="Input 8 2 3 3 2 2 2" xfId="20935" xr:uid="{00000000-0005-0000-0000-000034210000}"/>
    <cellStyle name="Input 8 2 3 3 2 3" xfId="15817" xr:uid="{00000000-0005-0000-0000-000035210000}"/>
    <cellStyle name="Input 8 2 3 3 3" xfId="13225" xr:uid="{00000000-0005-0000-0000-000036210000}"/>
    <cellStyle name="Input 8 2 3 4" xfId="2398" xr:uid="{00000000-0005-0000-0000-000037210000}"/>
    <cellStyle name="Input 8 2 3 4 2" xfId="6763" xr:uid="{00000000-0005-0000-0000-000038210000}"/>
    <cellStyle name="Input 8 2 3 4 2 2" xfId="9755" xr:uid="{00000000-0005-0000-0000-000039210000}"/>
    <cellStyle name="Input 8 2 3 4 2 2 2" xfId="20021" xr:uid="{00000000-0005-0000-0000-00003A210000}"/>
    <cellStyle name="Input 8 2 3 4 2 3" xfId="17252" xr:uid="{00000000-0005-0000-0000-00003B210000}"/>
    <cellStyle name="Input 8 2 3 4 3" xfId="13226" xr:uid="{00000000-0005-0000-0000-00003C210000}"/>
    <cellStyle name="Input 8 2 3 5" xfId="5323" xr:uid="{00000000-0005-0000-0000-00003D210000}"/>
    <cellStyle name="Input 8 2 3 5 2" xfId="10665" xr:uid="{00000000-0005-0000-0000-00003E210000}"/>
    <cellStyle name="Input 8 2 3 5 2 2" xfId="20930" xr:uid="{00000000-0005-0000-0000-00003F210000}"/>
    <cellStyle name="Input 8 2 3 5 3" xfId="15814" xr:uid="{00000000-0005-0000-0000-000040210000}"/>
    <cellStyle name="Input 8 2 3 6" xfId="13222" xr:uid="{00000000-0005-0000-0000-000041210000}"/>
    <cellStyle name="Input 8 2 4" xfId="2399" xr:uid="{00000000-0005-0000-0000-000042210000}"/>
    <cellStyle name="Input 8 2 4 2" xfId="2400" xr:uid="{00000000-0005-0000-0000-000043210000}"/>
    <cellStyle name="Input 8 2 4 2 2" xfId="5328" xr:uid="{00000000-0005-0000-0000-000044210000}"/>
    <cellStyle name="Input 8 2 4 2 2 2" xfId="11801" xr:uid="{00000000-0005-0000-0000-000045210000}"/>
    <cellStyle name="Input 8 2 4 2 2 2 2" xfId="22064" xr:uid="{00000000-0005-0000-0000-000046210000}"/>
    <cellStyle name="Input 8 2 4 2 2 3" xfId="15819" xr:uid="{00000000-0005-0000-0000-000047210000}"/>
    <cellStyle name="Input 8 2 4 2 3" xfId="13228" xr:uid="{00000000-0005-0000-0000-000048210000}"/>
    <cellStyle name="Input 8 2 4 3" xfId="5327" xr:uid="{00000000-0005-0000-0000-000049210000}"/>
    <cellStyle name="Input 8 2 4 3 2" xfId="10669" xr:uid="{00000000-0005-0000-0000-00004A210000}"/>
    <cellStyle name="Input 8 2 4 3 2 2" xfId="20934" xr:uid="{00000000-0005-0000-0000-00004B210000}"/>
    <cellStyle name="Input 8 2 4 3 3" xfId="15818" xr:uid="{00000000-0005-0000-0000-00004C210000}"/>
    <cellStyle name="Input 8 2 4 4" xfId="13227" xr:uid="{00000000-0005-0000-0000-00004D210000}"/>
    <cellStyle name="Input 8 2 5" xfId="2401" xr:uid="{00000000-0005-0000-0000-00004E210000}"/>
    <cellStyle name="Input 8 2 5 2" xfId="5329" xr:uid="{00000000-0005-0000-0000-00004F210000}"/>
    <cellStyle name="Input 8 2 5 2 2" xfId="7894" xr:uid="{00000000-0005-0000-0000-000050210000}"/>
    <cellStyle name="Input 8 2 5 2 2 2" xfId="18379" xr:uid="{00000000-0005-0000-0000-000051210000}"/>
    <cellStyle name="Input 8 2 5 2 3" xfId="15820" xr:uid="{00000000-0005-0000-0000-000052210000}"/>
    <cellStyle name="Input 8 2 5 3" xfId="13229" xr:uid="{00000000-0005-0000-0000-000053210000}"/>
    <cellStyle name="Input 8 2 6" xfId="2402" xr:uid="{00000000-0005-0000-0000-000054210000}"/>
    <cellStyle name="Input 8 2 6 2" xfId="6764" xr:uid="{00000000-0005-0000-0000-000055210000}"/>
    <cellStyle name="Input 8 2 6 2 2" xfId="10997" xr:uid="{00000000-0005-0000-0000-000056210000}"/>
    <cellStyle name="Input 8 2 6 2 2 2" xfId="21262" xr:uid="{00000000-0005-0000-0000-000057210000}"/>
    <cellStyle name="Input 8 2 6 2 3" xfId="17253" xr:uid="{00000000-0005-0000-0000-000058210000}"/>
    <cellStyle name="Input 8 2 6 3" xfId="13230" xr:uid="{00000000-0005-0000-0000-000059210000}"/>
    <cellStyle name="Input 8 2 7" xfId="5306" xr:uid="{00000000-0005-0000-0000-00005A210000}"/>
    <cellStyle name="Input 8 2 7 2" xfId="10627" xr:uid="{00000000-0005-0000-0000-00005B210000}"/>
    <cellStyle name="Input 8 2 7 2 2" xfId="20892" xr:uid="{00000000-0005-0000-0000-00005C210000}"/>
    <cellStyle name="Input 8 2 7 3" xfId="15797" xr:uid="{00000000-0005-0000-0000-00005D210000}"/>
    <cellStyle name="Input 8 2 8" xfId="13201" xr:uid="{00000000-0005-0000-0000-00005E210000}"/>
    <cellStyle name="Input 8 3" xfId="2403" xr:uid="{00000000-0005-0000-0000-00005F210000}"/>
    <cellStyle name="Input 8 3 2" xfId="2404" xr:uid="{00000000-0005-0000-0000-000060210000}"/>
    <cellStyle name="Input 8 3 2 2" xfId="2405" xr:uid="{00000000-0005-0000-0000-000061210000}"/>
    <cellStyle name="Input 8 3 2 2 2" xfId="5332" xr:uid="{00000000-0005-0000-0000-000062210000}"/>
    <cellStyle name="Input 8 3 2 2 2 2" xfId="9214" xr:uid="{00000000-0005-0000-0000-000063210000}"/>
    <cellStyle name="Input 8 3 2 2 2 2 2" xfId="19508" xr:uid="{00000000-0005-0000-0000-000064210000}"/>
    <cellStyle name="Input 8 3 2 2 2 3" xfId="15823" xr:uid="{00000000-0005-0000-0000-000065210000}"/>
    <cellStyle name="Input 8 3 2 2 3" xfId="13233" xr:uid="{00000000-0005-0000-0000-000066210000}"/>
    <cellStyle name="Input 8 3 2 3" xfId="5331" xr:uid="{00000000-0005-0000-0000-000067210000}"/>
    <cellStyle name="Input 8 3 2 3 2" xfId="10671" xr:uid="{00000000-0005-0000-0000-000068210000}"/>
    <cellStyle name="Input 8 3 2 3 2 2" xfId="20936" xr:uid="{00000000-0005-0000-0000-000069210000}"/>
    <cellStyle name="Input 8 3 2 3 3" xfId="15822" xr:uid="{00000000-0005-0000-0000-00006A210000}"/>
    <cellStyle name="Input 8 3 2 4" xfId="13232" xr:uid="{00000000-0005-0000-0000-00006B210000}"/>
    <cellStyle name="Input 8 3 3" xfId="2406" xr:uid="{00000000-0005-0000-0000-00006C210000}"/>
    <cellStyle name="Input 8 3 3 2" xfId="5333" xr:uid="{00000000-0005-0000-0000-00006D210000}"/>
    <cellStyle name="Input 8 3 3 2 2" xfId="11662" xr:uid="{00000000-0005-0000-0000-00006E210000}"/>
    <cellStyle name="Input 8 3 3 2 2 2" xfId="21926" xr:uid="{00000000-0005-0000-0000-00006F210000}"/>
    <cellStyle name="Input 8 3 3 2 3" xfId="15824" xr:uid="{00000000-0005-0000-0000-000070210000}"/>
    <cellStyle name="Input 8 3 3 3" xfId="13234" xr:uid="{00000000-0005-0000-0000-000071210000}"/>
    <cellStyle name="Input 8 3 4" xfId="2407" xr:uid="{00000000-0005-0000-0000-000072210000}"/>
    <cellStyle name="Input 8 3 4 2" xfId="6765" xr:uid="{00000000-0005-0000-0000-000073210000}"/>
    <cellStyle name="Input 8 3 4 2 2" xfId="10996" xr:uid="{00000000-0005-0000-0000-000074210000}"/>
    <cellStyle name="Input 8 3 4 2 2 2" xfId="21261" xr:uid="{00000000-0005-0000-0000-000075210000}"/>
    <cellStyle name="Input 8 3 4 2 3" xfId="17254" xr:uid="{00000000-0005-0000-0000-000076210000}"/>
    <cellStyle name="Input 8 3 4 3" xfId="13235" xr:uid="{00000000-0005-0000-0000-000077210000}"/>
    <cellStyle name="Input 8 3 5" xfId="5330" xr:uid="{00000000-0005-0000-0000-000078210000}"/>
    <cellStyle name="Input 8 3 5 2" xfId="9213" xr:uid="{00000000-0005-0000-0000-000079210000}"/>
    <cellStyle name="Input 8 3 5 2 2" xfId="19507" xr:uid="{00000000-0005-0000-0000-00007A210000}"/>
    <cellStyle name="Input 8 3 5 3" xfId="15821" xr:uid="{00000000-0005-0000-0000-00007B210000}"/>
    <cellStyle name="Input 8 3 6" xfId="13231" xr:uid="{00000000-0005-0000-0000-00007C210000}"/>
    <cellStyle name="Input 8 4" xfId="2408" xr:uid="{00000000-0005-0000-0000-00007D210000}"/>
    <cellStyle name="Input 8 4 2" xfId="2409" xr:uid="{00000000-0005-0000-0000-00007E210000}"/>
    <cellStyle name="Input 8 4 2 2" xfId="5335" xr:uid="{00000000-0005-0000-0000-00007F210000}"/>
    <cellStyle name="Input 8 4 2 2 2" xfId="9215" xr:uid="{00000000-0005-0000-0000-000080210000}"/>
    <cellStyle name="Input 8 4 2 2 2 2" xfId="19509" xr:uid="{00000000-0005-0000-0000-000081210000}"/>
    <cellStyle name="Input 8 4 2 2 3" xfId="15826" xr:uid="{00000000-0005-0000-0000-000082210000}"/>
    <cellStyle name="Input 8 4 2 3" xfId="13237" xr:uid="{00000000-0005-0000-0000-000083210000}"/>
    <cellStyle name="Input 8 4 3" xfId="5334" xr:uid="{00000000-0005-0000-0000-000084210000}"/>
    <cellStyle name="Input 8 4 3 2" xfId="10664" xr:uid="{00000000-0005-0000-0000-000085210000}"/>
    <cellStyle name="Input 8 4 3 2 2" xfId="20929" xr:uid="{00000000-0005-0000-0000-000086210000}"/>
    <cellStyle name="Input 8 4 3 3" xfId="15825" xr:uid="{00000000-0005-0000-0000-000087210000}"/>
    <cellStyle name="Input 8 4 4" xfId="13236" xr:uid="{00000000-0005-0000-0000-000088210000}"/>
    <cellStyle name="Input 8 5" xfId="2410" xr:uid="{00000000-0005-0000-0000-000089210000}"/>
    <cellStyle name="Input 8 5 2" xfId="5336" xr:uid="{00000000-0005-0000-0000-00008A210000}"/>
    <cellStyle name="Input 8 5 2 2" xfId="9216" xr:uid="{00000000-0005-0000-0000-00008B210000}"/>
    <cellStyle name="Input 8 5 2 2 2" xfId="19510" xr:uid="{00000000-0005-0000-0000-00008C210000}"/>
    <cellStyle name="Input 8 5 2 3" xfId="15827" xr:uid="{00000000-0005-0000-0000-00008D210000}"/>
    <cellStyle name="Input 8 5 3" xfId="13238" xr:uid="{00000000-0005-0000-0000-00008E210000}"/>
    <cellStyle name="Input 8 6" xfId="2411" xr:uid="{00000000-0005-0000-0000-00008F210000}"/>
    <cellStyle name="Input 8 6 2" xfId="6766" xr:uid="{00000000-0005-0000-0000-000090210000}"/>
    <cellStyle name="Input 8 6 2 2" xfId="9756" xr:uid="{00000000-0005-0000-0000-000091210000}"/>
    <cellStyle name="Input 8 6 2 2 2" xfId="20022" xr:uid="{00000000-0005-0000-0000-000092210000}"/>
    <cellStyle name="Input 8 6 2 3" xfId="17255" xr:uid="{00000000-0005-0000-0000-000093210000}"/>
    <cellStyle name="Input 8 6 3" xfId="13239" xr:uid="{00000000-0005-0000-0000-000094210000}"/>
    <cellStyle name="Input 8 7" xfId="5305" xr:uid="{00000000-0005-0000-0000-000095210000}"/>
    <cellStyle name="Input 8 7 2" xfId="11660" xr:uid="{00000000-0005-0000-0000-000096210000}"/>
    <cellStyle name="Input 8 7 2 2" xfId="21924" xr:uid="{00000000-0005-0000-0000-000097210000}"/>
    <cellStyle name="Input 8 7 3" xfId="15796" xr:uid="{00000000-0005-0000-0000-000098210000}"/>
    <cellStyle name="Input 8 8" xfId="13200" xr:uid="{00000000-0005-0000-0000-000099210000}"/>
    <cellStyle name="Input 9" xfId="2412" xr:uid="{00000000-0005-0000-0000-00009A210000}"/>
    <cellStyle name="Input 9 2" xfId="2413" xr:uid="{00000000-0005-0000-0000-00009B210000}"/>
    <cellStyle name="Input 9 2 2" xfId="2414" xr:uid="{00000000-0005-0000-0000-00009C210000}"/>
    <cellStyle name="Input 9 2 2 2" xfId="2415" xr:uid="{00000000-0005-0000-0000-00009D210000}"/>
    <cellStyle name="Input 9 2 2 2 2" xfId="5340" xr:uid="{00000000-0005-0000-0000-00009E210000}"/>
    <cellStyle name="Input 9 2 2 2 2 2" xfId="10672" xr:uid="{00000000-0005-0000-0000-00009F210000}"/>
    <cellStyle name="Input 9 2 2 2 2 2 2" xfId="20937" xr:uid="{00000000-0005-0000-0000-0000A0210000}"/>
    <cellStyle name="Input 9 2 2 2 2 3" xfId="15831" xr:uid="{00000000-0005-0000-0000-0000A1210000}"/>
    <cellStyle name="Input 9 2 2 2 3" xfId="13243" xr:uid="{00000000-0005-0000-0000-0000A2210000}"/>
    <cellStyle name="Input 9 2 2 3" xfId="5339" xr:uid="{00000000-0005-0000-0000-0000A3210000}"/>
    <cellStyle name="Input 9 2 2 3 2" xfId="10673" xr:uid="{00000000-0005-0000-0000-0000A4210000}"/>
    <cellStyle name="Input 9 2 2 3 2 2" xfId="20938" xr:uid="{00000000-0005-0000-0000-0000A5210000}"/>
    <cellStyle name="Input 9 2 2 3 3" xfId="15830" xr:uid="{00000000-0005-0000-0000-0000A6210000}"/>
    <cellStyle name="Input 9 2 2 4" xfId="13242" xr:uid="{00000000-0005-0000-0000-0000A7210000}"/>
    <cellStyle name="Input 9 2 3" xfId="2416" xr:uid="{00000000-0005-0000-0000-0000A8210000}"/>
    <cellStyle name="Input 9 2 3 2" xfId="5341" xr:uid="{00000000-0005-0000-0000-0000A9210000}"/>
    <cellStyle name="Input 9 2 3 2 2" xfId="9218" xr:uid="{00000000-0005-0000-0000-0000AA210000}"/>
    <cellStyle name="Input 9 2 3 2 2 2" xfId="19512" xr:uid="{00000000-0005-0000-0000-0000AB210000}"/>
    <cellStyle name="Input 9 2 3 2 3" xfId="15832" xr:uid="{00000000-0005-0000-0000-0000AC210000}"/>
    <cellStyle name="Input 9 2 3 3" xfId="13244" xr:uid="{00000000-0005-0000-0000-0000AD210000}"/>
    <cellStyle name="Input 9 2 4" xfId="2417" xr:uid="{00000000-0005-0000-0000-0000AE210000}"/>
    <cellStyle name="Input 9 2 4 2" xfId="6767" xr:uid="{00000000-0005-0000-0000-0000AF210000}"/>
    <cellStyle name="Input 9 2 4 2 2" xfId="10998" xr:uid="{00000000-0005-0000-0000-0000B0210000}"/>
    <cellStyle name="Input 9 2 4 2 2 2" xfId="21263" xr:uid="{00000000-0005-0000-0000-0000B1210000}"/>
    <cellStyle name="Input 9 2 4 2 3" xfId="17256" xr:uid="{00000000-0005-0000-0000-0000B2210000}"/>
    <cellStyle name="Input 9 2 4 3" xfId="13245" xr:uid="{00000000-0005-0000-0000-0000B3210000}"/>
    <cellStyle name="Input 9 2 5" xfId="5338" xr:uid="{00000000-0005-0000-0000-0000B4210000}"/>
    <cellStyle name="Input 9 2 5 2" xfId="7558" xr:uid="{00000000-0005-0000-0000-0000B5210000}"/>
    <cellStyle name="Input 9 2 5 2 2" xfId="18043" xr:uid="{00000000-0005-0000-0000-0000B6210000}"/>
    <cellStyle name="Input 9 2 5 3" xfId="15829" xr:uid="{00000000-0005-0000-0000-0000B7210000}"/>
    <cellStyle name="Input 9 2 6" xfId="13241" xr:uid="{00000000-0005-0000-0000-0000B8210000}"/>
    <cellStyle name="Input 9 3" xfId="2418" xr:uid="{00000000-0005-0000-0000-0000B9210000}"/>
    <cellStyle name="Input 9 3 2" xfId="2419" xr:uid="{00000000-0005-0000-0000-0000BA210000}"/>
    <cellStyle name="Input 9 3 2 2" xfId="5343" xr:uid="{00000000-0005-0000-0000-0000BB210000}"/>
    <cellStyle name="Input 9 3 2 2 2" xfId="9219" xr:uid="{00000000-0005-0000-0000-0000BC210000}"/>
    <cellStyle name="Input 9 3 2 2 2 2" xfId="19513" xr:uid="{00000000-0005-0000-0000-0000BD210000}"/>
    <cellStyle name="Input 9 3 2 2 3" xfId="15834" xr:uid="{00000000-0005-0000-0000-0000BE210000}"/>
    <cellStyle name="Input 9 3 2 3" xfId="13247" xr:uid="{00000000-0005-0000-0000-0000BF210000}"/>
    <cellStyle name="Input 9 3 3" xfId="5342" xr:uid="{00000000-0005-0000-0000-0000C0210000}"/>
    <cellStyle name="Input 9 3 3 2" xfId="10674" xr:uid="{00000000-0005-0000-0000-0000C1210000}"/>
    <cellStyle name="Input 9 3 3 2 2" xfId="20939" xr:uid="{00000000-0005-0000-0000-0000C2210000}"/>
    <cellStyle name="Input 9 3 3 3" xfId="15833" xr:uid="{00000000-0005-0000-0000-0000C3210000}"/>
    <cellStyle name="Input 9 3 4" xfId="13246" xr:uid="{00000000-0005-0000-0000-0000C4210000}"/>
    <cellStyle name="Input 9 4" xfId="2420" xr:uid="{00000000-0005-0000-0000-0000C5210000}"/>
    <cellStyle name="Input 9 4 2" xfId="5344" xr:uid="{00000000-0005-0000-0000-0000C6210000}"/>
    <cellStyle name="Input 9 4 2 2" xfId="11663" xr:uid="{00000000-0005-0000-0000-0000C7210000}"/>
    <cellStyle name="Input 9 4 2 2 2" xfId="21927" xr:uid="{00000000-0005-0000-0000-0000C8210000}"/>
    <cellStyle name="Input 9 4 2 3" xfId="15835" xr:uid="{00000000-0005-0000-0000-0000C9210000}"/>
    <cellStyle name="Input 9 4 3" xfId="13248" xr:uid="{00000000-0005-0000-0000-0000CA210000}"/>
    <cellStyle name="Input 9 5" xfId="2421" xr:uid="{00000000-0005-0000-0000-0000CB210000}"/>
    <cellStyle name="Input 9 5 2" xfId="6768" xr:uid="{00000000-0005-0000-0000-0000CC210000}"/>
    <cellStyle name="Input 9 5 2 2" xfId="9757" xr:uid="{00000000-0005-0000-0000-0000CD210000}"/>
    <cellStyle name="Input 9 5 2 2 2" xfId="20023" xr:uid="{00000000-0005-0000-0000-0000CE210000}"/>
    <cellStyle name="Input 9 5 2 3" xfId="17257" xr:uid="{00000000-0005-0000-0000-0000CF210000}"/>
    <cellStyle name="Input 9 5 3" xfId="13249" xr:uid="{00000000-0005-0000-0000-0000D0210000}"/>
    <cellStyle name="Input 9 6" xfId="5337" xr:uid="{00000000-0005-0000-0000-0000D1210000}"/>
    <cellStyle name="Input 9 6 2" xfId="9217" xr:uid="{00000000-0005-0000-0000-0000D2210000}"/>
    <cellStyle name="Input 9 6 2 2" xfId="19511" xr:uid="{00000000-0005-0000-0000-0000D3210000}"/>
    <cellStyle name="Input 9 6 3" xfId="15828" xr:uid="{00000000-0005-0000-0000-0000D4210000}"/>
    <cellStyle name="Input 9 7" xfId="13240" xr:uid="{00000000-0005-0000-0000-0000D5210000}"/>
    <cellStyle name="Insatisfaisant" xfId="2422" xr:uid="{00000000-0005-0000-0000-0000D6210000}"/>
    <cellStyle name="Insatisfaisant 2" xfId="2423" xr:uid="{00000000-0005-0000-0000-0000D7210000}"/>
    <cellStyle name="Insatisfaisant 3" xfId="2424" xr:uid="{00000000-0005-0000-0000-0000D8210000}"/>
    <cellStyle name="Insatisfaisant 4" xfId="2425" xr:uid="{00000000-0005-0000-0000-0000D9210000}"/>
    <cellStyle name="jclaude" xfId="2426" xr:uid="{00000000-0005-0000-0000-0000DA210000}"/>
    <cellStyle name="jclaude 2" xfId="2427" xr:uid="{00000000-0005-0000-0000-0000DB210000}"/>
    <cellStyle name="Lien hypertexte 2" xfId="2428" xr:uid="{00000000-0005-0000-0000-0000DC210000}"/>
    <cellStyle name="Lien hypertexte 2 2" xfId="2429" xr:uid="{00000000-0005-0000-0000-0000DD210000}"/>
    <cellStyle name="Lien hypertexte 2 3" xfId="2430" xr:uid="{00000000-0005-0000-0000-0000DE210000}"/>
    <cellStyle name="Lien hypertexte 2_CIDA Project - Plan Mali_ 7 Mars 13 CNO Comments - JM_Dabone (2)" xfId="2431" xr:uid="{00000000-0005-0000-0000-0000DF210000}"/>
    <cellStyle name="Lien hypertexte 3 2" xfId="2432" xr:uid="{00000000-0005-0000-0000-0000E0210000}"/>
    <cellStyle name="Lien hypertexte 3 2 2" xfId="2433" xr:uid="{00000000-0005-0000-0000-0000E1210000}"/>
    <cellStyle name="Linked Cell 2" xfId="2434" xr:uid="{00000000-0005-0000-0000-0000E2210000}"/>
    <cellStyle name="Linked Cell 3" xfId="2435" xr:uid="{00000000-0005-0000-0000-0000E3210000}"/>
    <cellStyle name="Linked Cell 4" xfId="2436" xr:uid="{00000000-0005-0000-0000-0000E4210000}"/>
    <cellStyle name="Linked Cell 5" xfId="2437" xr:uid="{00000000-0005-0000-0000-0000E5210000}"/>
    <cellStyle name="Linked Cell 6" xfId="2438" xr:uid="{00000000-0005-0000-0000-0000E6210000}"/>
    <cellStyle name="Linked Cell 7" xfId="2439" xr:uid="{00000000-0005-0000-0000-0000E7210000}"/>
    <cellStyle name="Linked Cell 8" xfId="2440" xr:uid="{00000000-0005-0000-0000-0000E8210000}"/>
    <cellStyle name="Linked Cell 9" xfId="2441" xr:uid="{00000000-0005-0000-0000-0000E9210000}"/>
    <cellStyle name="Millares_Copia de PO1990 PIP (Canada) GASTOS" xfId="2442" xr:uid="{00000000-0005-0000-0000-0000EA210000}"/>
    <cellStyle name="Milliers 10" xfId="2443" xr:uid="{00000000-0005-0000-0000-0000EB210000}"/>
    <cellStyle name="Milliers 10 2" xfId="8067" xr:uid="{00000000-0005-0000-0000-0000EC210000}"/>
    <cellStyle name="Milliers 2" xfId="2444" xr:uid="{00000000-0005-0000-0000-0000ED210000}"/>
    <cellStyle name="Milliers 2 2" xfId="2445" xr:uid="{00000000-0005-0000-0000-0000EE210000}"/>
    <cellStyle name="Milliers 2 2 2" xfId="2446" xr:uid="{00000000-0005-0000-0000-0000EF210000}"/>
    <cellStyle name="Milliers 2 2 2 2" xfId="2447" xr:uid="{00000000-0005-0000-0000-0000F0210000}"/>
    <cellStyle name="Milliers 2 2 2 3" xfId="2448" xr:uid="{00000000-0005-0000-0000-0000F1210000}"/>
    <cellStyle name="Milliers 2 2 2 4" xfId="8070" xr:uid="{00000000-0005-0000-0000-0000F2210000}"/>
    <cellStyle name="Milliers 2 2 3" xfId="2449" xr:uid="{00000000-0005-0000-0000-0000F3210000}"/>
    <cellStyle name="Milliers 2 2 4" xfId="8069" xr:uid="{00000000-0005-0000-0000-0000F4210000}"/>
    <cellStyle name="Milliers 2 3" xfId="2450" xr:uid="{00000000-0005-0000-0000-0000F5210000}"/>
    <cellStyle name="Milliers 2 4" xfId="2451" xr:uid="{00000000-0005-0000-0000-0000F6210000}"/>
    <cellStyle name="Milliers 2 4 2" xfId="8075" xr:uid="{00000000-0005-0000-0000-0000F7210000}"/>
    <cellStyle name="Milliers 2 5" xfId="2452" xr:uid="{00000000-0005-0000-0000-0000F8210000}"/>
    <cellStyle name="Milliers 2 7" xfId="2453" xr:uid="{00000000-0005-0000-0000-0000F9210000}"/>
    <cellStyle name="Milliers 2 7 2" xfId="8077" xr:uid="{00000000-0005-0000-0000-0000FA210000}"/>
    <cellStyle name="Milliers 3" xfId="2454" xr:uid="{00000000-0005-0000-0000-0000FB210000}"/>
    <cellStyle name="Milliers 3 2" xfId="2455" xr:uid="{00000000-0005-0000-0000-0000FC210000}"/>
    <cellStyle name="Milliers 3 2 2" xfId="2456" xr:uid="{00000000-0005-0000-0000-0000FD210000}"/>
    <cellStyle name="Milliers 3 2 2 2" xfId="8080" xr:uid="{00000000-0005-0000-0000-0000FE210000}"/>
    <cellStyle name="Milliers 3 2 3" xfId="8079" xr:uid="{00000000-0005-0000-0000-0000FF210000}"/>
    <cellStyle name="Milliers 3 3" xfId="2457" xr:uid="{00000000-0005-0000-0000-000000220000}"/>
    <cellStyle name="Milliers 3 3 2" xfId="8081" xr:uid="{00000000-0005-0000-0000-000001220000}"/>
    <cellStyle name="Milliers 3 4" xfId="8078" xr:uid="{00000000-0005-0000-0000-000002220000}"/>
    <cellStyle name="Milliers 4" xfId="2458" xr:uid="{00000000-0005-0000-0000-000003220000}"/>
    <cellStyle name="Milliers 4 2" xfId="2459" xr:uid="{00000000-0005-0000-0000-000004220000}"/>
    <cellStyle name="Milliers 4 2 2" xfId="8083" xr:uid="{00000000-0005-0000-0000-000005220000}"/>
    <cellStyle name="Milliers 4 3" xfId="8082" xr:uid="{00000000-0005-0000-0000-000006220000}"/>
    <cellStyle name="Milliers 5" xfId="2460" xr:uid="{00000000-0005-0000-0000-000007220000}"/>
    <cellStyle name="Milliers 5 2" xfId="2461" xr:uid="{00000000-0005-0000-0000-000008220000}"/>
    <cellStyle name="Milliers 5 3" xfId="8084" xr:uid="{00000000-0005-0000-0000-000009220000}"/>
    <cellStyle name="Milliers 6" xfId="2462" xr:uid="{00000000-0005-0000-0000-00000A220000}"/>
    <cellStyle name="Milliers 6 2" xfId="2463" xr:uid="{00000000-0005-0000-0000-00000B220000}"/>
    <cellStyle name="Milliers 6 2 2" xfId="8087" xr:uid="{00000000-0005-0000-0000-00000C220000}"/>
    <cellStyle name="Milliers 7" xfId="2464" xr:uid="{00000000-0005-0000-0000-00000D220000}"/>
    <cellStyle name="Milliers 7 2" xfId="2465" xr:uid="{00000000-0005-0000-0000-00000E220000}"/>
    <cellStyle name="Milliers 7 3" xfId="8088" xr:uid="{00000000-0005-0000-0000-00000F220000}"/>
    <cellStyle name="Moneda_PRESUPUESTO ACDI CARTAGENA 30-6-2010 DEFINITIVO" xfId="2466" xr:uid="{00000000-0005-0000-0000-000010220000}"/>
    <cellStyle name="Neutral 2" xfId="2467" xr:uid="{00000000-0005-0000-0000-000011220000}"/>
    <cellStyle name="Neutral 3" xfId="2468" xr:uid="{00000000-0005-0000-0000-000012220000}"/>
    <cellStyle name="Neutral 4" xfId="2469" xr:uid="{00000000-0005-0000-0000-000013220000}"/>
    <cellStyle name="Neutral 5" xfId="2470" xr:uid="{00000000-0005-0000-0000-000014220000}"/>
    <cellStyle name="Neutral 6" xfId="2471" xr:uid="{00000000-0005-0000-0000-000015220000}"/>
    <cellStyle name="Neutral 7" xfId="2472" xr:uid="{00000000-0005-0000-0000-000016220000}"/>
    <cellStyle name="Neutral 8" xfId="2473" xr:uid="{00000000-0005-0000-0000-000017220000}"/>
    <cellStyle name="Neutral 9" xfId="2474" xr:uid="{00000000-0005-0000-0000-000018220000}"/>
    <cellStyle name="Neutre" xfId="2475" xr:uid="{00000000-0005-0000-0000-000019220000}"/>
    <cellStyle name="Neutre 2" xfId="2476" xr:uid="{00000000-0005-0000-0000-00001A220000}"/>
    <cellStyle name="Neutre 3" xfId="2477" xr:uid="{00000000-0005-0000-0000-00001B220000}"/>
    <cellStyle name="Neutre 4" xfId="2478" xr:uid="{00000000-0005-0000-0000-00001C220000}"/>
    <cellStyle name="Normal" xfId="0" builtinId="0"/>
    <cellStyle name="Normal 10" xfId="2479" xr:uid="{00000000-0005-0000-0000-00001E220000}"/>
    <cellStyle name="Normal 10 2" xfId="2480" xr:uid="{00000000-0005-0000-0000-00001F220000}"/>
    <cellStyle name="Normal 10 2 2" xfId="2481" xr:uid="{00000000-0005-0000-0000-000020220000}"/>
    <cellStyle name="Normal 10 2 2 2" xfId="5346" xr:uid="{00000000-0005-0000-0000-000021220000}"/>
    <cellStyle name="Normal 10 2 2 2 2" xfId="10118" xr:uid="{00000000-0005-0000-0000-000022220000}"/>
    <cellStyle name="Normal 10 2 2 2 2 2" xfId="20383" xr:uid="{00000000-0005-0000-0000-000023220000}"/>
    <cellStyle name="Normal 10 2 2 2 3" xfId="15837" xr:uid="{00000000-0005-0000-0000-000024220000}"/>
    <cellStyle name="Normal 10 2 2 3" xfId="8105" xr:uid="{00000000-0005-0000-0000-000025220000}"/>
    <cellStyle name="Normal 10 2 2 3 2" xfId="18456" xr:uid="{00000000-0005-0000-0000-000026220000}"/>
    <cellStyle name="Normal 10 2 2 4" xfId="13251" xr:uid="{00000000-0005-0000-0000-000027220000}"/>
    <cellStyle name="Normal 10 2 3" xfId="2482" xr:uid="{00000000-0005-0000-0000-000028220000}"/>
    <cellStyle name="Normal 10 2 3 2" xfId="8106" xr:uid="{00000000-0005-0000-0000-000029220000}"/>
    <cellStyle name="Normal 10 2 4" xfId="5345" xr:uid="{00000000-0005-0000-0000-00002A220000}"/>
    <cellStyle name="Normal 10 2 4 2" xfId="10117" xr:uid="{00000000-0005-0000-0000-00002B220000}"/>
    <cellStyle name="Normal 10 2 4 2 2" xfId="20382" xr:uid="{00000000-0005-0000-0000-00002C220000}"/>
    <cellStyle name="Normal 10 2 4 3" xfId="15836" xr:uid="{00000000-0005-0000-0000-00002D220000}"/>
    <cellStyle name="Normal 10 2 5" xfId="8104" xr:uid="{00000000-0005-0000-0000-00002E220000}"/>
    <cellStyle name="Normal 10 2 5 2" xfId="18455" xr:uid="{00000000-0005-0000-0000-00002F220000}"/>
    <cellStyle name="Normal 10 2 6" xfId="13250" xr:uid="{00000000-0005-0000-0000-000030220000}"/>
    <cellStyle name="Normal 10 2_Sheet1" xfId="12036" xr:uid="{00000000-0005-0000-0000-000031220000}"/>
    <cellStyle name="Normal 10 3" xfId="2483" xr:uid="{00000000-0005-0000-0000-000032220000}"/>
    <cellStyle name="Normal 10 3 2" xfId="5347" xr:uid="{00000000-0005-0000-0000-000033220000}"/>
    <cellStyle name="Normal 10 3 2 2" xfId="10119" xr:uid="{00000000-0005-0000-0000-000034220000}"/>
    <cellStyle name="Normal 10 3 2 2 2" xfId="20384" xr:uid="{00000000-0005-0000-0000-000035220000}"/>
    <cellStyle name="Normal 10 3 2 3" xfId="15838" xr:uid="{00000000-0005-0000-0000-000036220000}"/>
    <cellStyle name="Normal 10 3 3" xfId="8107" xr:uid="{00000000-0005-0000-0000-000037220000}"/>
    <cellStyle name="Normal 10 3 3 2" xfId="18457" xr:uid="{00000000-0005-0000-0000-000038220000}"/>
    <cellStyle name="Normal 10 3 4" xfId="13252" xr:uid="{00000000-0005-0000-0000-000039220000}"/>
    <cellStyle name="Normal 10 4" xfId="2484" xr:uid="{00000000-0005-0000-0000-00003A220000}"/>
    <cellStyle name="Normal 10 4 2" xfId="8108" xr:uid="{00000000-0005-0000-0000-00003B220000}"/>
    <cellStyle name="Normal 10_Sheet1" xfId="12035" xr:uid="{00000000-0005-0000-0000-00003C220000}"/>
    <cellStyle name="Normal 11" xfId="2485" xr:uid="{00000000-0005-0000-0000-00003D220000}"/>
    <cellStyle name="Normal 11 2" xfId="2486" xr:uid="{00000000-0005-0000-0000-00003E220000}"/>
    <cellStyle name="Normal 11 2 2" xfId="5349" xr:uid="{00000000-0005-0000-0000-00003F220000}"/>
    <cellStyle name="Normal 11 2 2 2" xfId="10121" xr:uid="{00000000-0005-0000-0000-000040220000}"/>
    <cellStyle name="Normal 11 2 2 2 2" xfId="20386" xr:uid="{00000000-0005-0000-0000-000041220000}"/>
    <cellStyle name="Normal 11 2 2 3" xfId="15840" xr:uid="{00000000-0005-0000-0000-000042220000}"/>
    <cellStyle name="Normal 11 2 3" xfId="8110" xr:uid="{00000000-0005-0000-0000-000043220000}"/>
    <cellStyle name="Normal 11 2 3 2" xfId="18459" xr:uid="{00000000-0005-0000-0000-000044220000}"/>
    <cellStyle name="Normal 11 2 4" xfId="13254" xr:uid="{00000000-0005-0000-0000-000045220000}"/>
    <cellStyle name="Normal 11 3" xfId="2487" xr:uid="{00000000-0005-0000-0000-000046220000}"/>
    <cellStyle name="Normal 11 3 2" xfId="8111" xr:uid="{00000000-0005-0000-0000-000047220000}"/>
    <cellStyle name="Normal 11 4" xfId="5348" xr:uid="{00000000-0005-0000-0000-000048220000}"/>
    <cellStyle name="Normal 11 4 2" xfId="10120" xr:uid="{00000000-0005-0000-0000-000049220000}"/>
    <cellStyle name="Normal 11 4 2 2" xfId="20385" xr:uid="{00000000-0005-0000-0000-00004A220000}"/>
    <cellStyle name="Normal 11 4 3" xfId="15839" xr:uid="{00000000-0005-0000-0000-00004B220000}"/>
    <cellStyle name="Normal 11 5" xfId="8109" xr:uid="{00000000-0005-0000-0000-00004C220000}"/>
    <cellStyle name="Normal 11 5 2" xfId="18458" xr:uid="{00000000-0005-0000-0000-00004D220000}"/>
    <cellStyle name="Normal 11 6" xfId="13253" xr:uid="{00000000-0005-0000-0000-00004E220000}"/>
    <cellStyle name="Normal 12" xfId="2488" xr:uid="{00000000-0005-0000-0000-00004F220000}"/>
    <cellStyle name="Normal 12 2" xfId="8112" xr:uid="{00000000-0005-0000-0000-000050220000}"/>
    <cellStyle name="Normal 13" xfId="2489" xr:uid="{00000000-0005-0000-0000-000051220000}"/>
    <cellStyle name="Normal 13 2" xfId="2490" xr:uid="{00000000-0005-0000-0000-000052220000}"/>
    <cellStyle name="Normal 13 2 2" xfId="8114" xr:uid="{00000000-0005-0000-0000-000053220000}"/>
    <cellStyle name="Normal 13 3" xfId="2491" xr:uid="{00000000-0005-0000-0000-000054220000}"/>
    <cellStyle name="Normal 13 4" xfId="5350" xr:uid="{00000000-0005-0000-0000-000055220000}"/>
    <cellStyle name="Normal 13 4 2" xfId="10122" xr:uid="{00000000-0005-0000-0000-000056220000}"/>
    <cellStyle name="Normal 13 4 2 2" xfId="20387" xr:uid="{00000000-0005-0000-0000-000057220000}"/>
    <cellStyle name="Normal 13 4 3" xfId="15841" xr:uid="{00000000-0005-0000-0000-000058220000}"/>
    <cellStyle name="Normal 13 5" xfId="8113" xr:uid="{00000000-0005-0000-0000-000059220000}"/>
    <cellStyle name="Normal 13 5 2" xfId="18460" xr:uid="{00000000-0005-0000-0000-00005A220000}"/>
    <cellStyle name="Normal 13 6" xfId="13255" xr:uid="{00000000-0005-0000-0000-00005B220000}"/>
    <cellStyle name="Normal 14" xfId="2492" xr:uid="{00000000-0005-0000-0000-00005C220000}"/>
    <cellStyle name="Normal 14 2" xfId="2493" xr:uid="{00000000-0005-0000-0000-00005D220000}"/>
    <cellStyle name="Normal 14 2 2" xfId="8117" xr:uid="{00000000-0005-0000-0000-00005E220000}"/>
    <cellStyle name="Normal 14 3" xfId="8116" xr:uid="{00000000-0005-0000-0000-00005F220000}"/>
    <cellStyle name="Normal 15" xfId="2494" xr:uid="{00000000-0005-0000-0000-000060220000}"/>
    <cellStyle name="Normal 15 2" xfId="8118" xr:uid="{00000000-0005-0000-0000-000061220000}"/>
    <cellStyle name="Normal 16" xfId="2495" xr:uid="{00000000-0005-0000-0000-000062220000}"/>
    <cellStyle name="Normal 16 2" xfId="8119" xr:uid="{00000000-0005-0000-0000-000063220000}"/>
    <cellStyle name="Normal 17" xfId="2496" xr:uid="{00000000-0005-0000-0000-000064220000}"/>
    <cellStyle name="Normal 18" xfId="2497" xr:uid="{00000000-0005-0000-0000-000065220000}"/>
    <cellStyle name="Normal 18 2" xfId="8121" xr:uid="{00000000-0005-0000-0000-000066220000}"/>
    <cellStyle name="Normal 19" xfId="2498" xr:uid="{00000000-0005-0000-0000-000067220000}"/>
    <cellStyle name="Normal 2" xfId="4" xr:uid="{00000000-0005-0000-0000-000068220000}"/>
    <cellStyle name="Normal 2 10" xfId="2499" xr:uid="{00000000-0005-0000-0000-000069220000}"/>
    <cellStyle name="Normal 2 11" xfId="2500" xr:uid="{00000000-0005-0000-0000-00006A220000}"/>
    <cellStyle name="Normal 2 11 2" xfId="8124" xr:uid="{00000000-0005-0000-0000-00006B220000}"/>
    <cellStyle name="Normal 2 12" xfId="2501" xr:uid="{00000000-0005-0000-0000-00006C220000}"/>
    <cellStyle name="Normal 2 13" xfId="2502" xr:uid="{00000000-0005-0000-0000-00006D220000}"/>
    <cellStyle name="Normal 2 13 2" xfId="8126" xr:uid="{00000000-0005-0000-0000-00006E220000}"/>
    <cellStyle name="Normal 2 2" xfId="2503" xr:uid="{00000000-0005-0000-0000-00006F220000}"/>
    <cellStyle name="Normal 2 2 10" xfId="22301" xr:uid="{00000000-0005-0000-0000-000070220000}"/>
    <cellStyle name="Normal 2 2 2" xfId="2504" xr:uid="{00000000-0005-0000-0000-000071220000}"/>
    <cellStyle name="Normal 2 2 2 2" xfId="2505" xr:uid="{00000000-0005-0000-0000-000072220000}"/>
    <cellStyle name="Normal 2 2 2 3" xfId="2506" xr:uid="{00000000-0005-0000-0000-000073220000}"/>
    <cellStyle name="Normal 2 2 2 3 2" xfId="8130" xr:uid="{00000000-0005-0000-0000-000074220000}"/>
    <cellStyle name="Normal 2 2 2_Consolidated Procurement List" xfId="2507" xr:uid="{00000000-0005-0000-0000-000075220000}"/>
    <cellStyle name="Normal 2 2 3" xfId="2508" xr:uid="{00000000-0005-0000-0000-000076220000}"/>
    <cellStyle name="Normal 2 2 3 2" xfId="8132" xr:uid="{00000000-0005-0000-0000-000077220000}"/>
    <cellStyle name="Normal 2 2 4" xfId="8127" xr:uid="{00000000-0005-0000-0000-000078220000}"/>
    <cellStyle name="Normal 2 2 5" xfId="8066" xr:uid="{00000000-0005-0000-0000-000079220000}"/>
    <cellStyle name="Normal 2 2 6" xfId="8047" xr:uid="{00000000-0005-0000-0000-00007A220000}"/>
    <cellStyle name="Normal 2 2 7" xfId="13256" xr:uid="{00000000-0005-0000-0000-00007B220000}"/>
    <cellStyle name="Normal 2 2 8" xfId="22296" xr:uid="{00000000-0005-0000-0000-00007C220000}"/>
    <cellStyle name="Normal 2 2 9" xfId="22299" xr:uid="{00000000-0005-0000-0000-00007D220000}"/>
    <cellStyle name="Normal 2 2_Sheet1" xfId="12037" xr:uid="{00000000-0005-0000-0000-00007E220000}"/>
    <cellStyle name="Normal 2 3" xfId="2509" xr:uid="{00000000-0005-0000-0000-00007F220000}"/>
    <cellStyle name="Normal 2 3 2" xfId="2510" xr:uid="{00000000-0005-0000-0000-000080220000}"/>
    <cellStyle name="Normal 2 3 2 2" xfId="8134" xr:uid="{00000000-0005-0000-0000-000081220000}"/>
    <cellStyle name="Normal 2 3 3" xfId="8133" xr:uid="{00000000-0005-0000-0000-000082220000}"/>
    <cellStyle name="Normal 2 4" xfId="2511" xr:uid="{00000000-0005-0000-0000-000083220000}"/>
    <cellStyle name="Normal 2 4 2" xfId="8135" xr:uid="{00000000-0005-0000-0000-000084220000}"/>
    <cellStyle name="Normal 2 5" xfId="2512" xr:uid="{00000000-0005-0000-0000-000085220000}"/>
    <cellStyle name="Normal 2 5 2" xfId="8136" xr:uid="{00000000-0005-0000-0000-000086220000}"/>
    <cellStyle name="Normal 2 6" xfId="2513" xr:uid="{00000000-0005-0000-0000-000087220000}"/>
    <cellStyle name="Normal 2 6 2" xfId="8137" xr:uid="{00000000-0005-0000-0000-000088220000}"/>
    <cellStyle name="Normal 2 7" xfId="2514" xr:uid="{00000000-0005-0000-0000-000089220000}"/>
    <cellStyle name="Normal 2 7 2" xfId="8138" xr:uid="{00000000-0005-0000-0000-00008A220000}"/>
    <cellStyle name="Normal 2 8" xfId="2515" xr:uid="{00000000-0005-0000-0000-00008B220000}"/>
    <cellStyle name="Normal 2 8 2" xfId="2516" xr:uid="{00000000-0005-0000-0000-00008C220000}"/>
    <cellStyle name="Normal 2 8 2 2" xfId="8140" xr:uid="{00000000-0005-0000-0000-00008D220000}"/>
    <cellStyle name="Normal 2 9" xfId="2517" xr:uid="{00000000-0005-0000-0000-00008E220000}"/>
    <cellStyle name="Normal 2 9 2" xfId="2518" xr:uid="{00000000-0005-0000-0000-00008F220000}"/>
    <cellStyle name="Normal 2 9 2 2" xfId="8142" xr:uid="{00000000-0005-0000-0000-000090220000}"/>
    <cellStyle name="Normal 2_ FY12 Rev Entry form" xfId="2519" xr:uid="{00000000-0005-0000-0000-000091220000}"/>
    <cellStyle name="Normal 20" xfId="2520" xr:uid="{00000000-0005-0000-0000-000092220000}"/>
    <cellStyle name="Normal 20 2" xfId="2521" xr:uid="{00000000-0005-0000-0000-000093220000}"/>
    <cellStyle name="Normal 20 2 2" xfId="2522" xr:uid="{00000000-0005-0000-0000-000094220000}"/>
    <cellStyle name="Normal 20 2 2 2" xfId="2523" xr:uid="{00000000-0005-0000-0000-000095220000}"/>
    <cellStyle name="Normal 20 2 2 2 2" xfId="5353" xr:uid="{00000000-0005-0000-0000-000096220000}"/>
    <cellStyle name="Normal 20 2 2 2 2 2" xfId="10125" xr:uid="{00000000-0005-0000-0000-000097220000}"/>
    <cellStyle name="Normal 20 2 2 2 2 2 2" xfId="20390" xr:uid="{00000000-0005-0000-0000-000098220000}"/>
    <cellStyle name="Normal 20 2 2 2 2 3" xfId="15844" xr:uid="{00000000-0005-0000-0000-000099220000}"/>
    <cellStyle name="Normal 20 2 2 2 3" xfId="8146" xr:uid="{00000000-0005-0000-0000-00009A220000}"/>
    <cellStyle name="Normal 20 2 2 2 3 2" xfId="18473" xr:uid="{00000000-0005-0000-0000-00009B220000}"/>
    <cellStyle name="Normal 20 2 2 2 4" xfId="13259" xr:uid="{00000000-0005-0000-0000-00009C220000}"/>
    <cellStyle name="Normal 20 2 2 3" xfId="5352" xr:uid="{00000000-0005-0000-0000-00009D220000}"/>
    <cellStyle name="Normal 20 2 2 3 2" xfId="10124" xr:uid="{00000000-0005-0000-0000-00009E220000}"/>
    <cellStyle name="Normal 20 2 2 3 2 2" xfId="20389" xr:uid="{00000000-0005-0000-0000-00009F220000}"/>
    <cellStyle name="Normal 20 2 2 3 3" xfId="15843" xr:uid="{00000000-0005-0000-0000-0000A0220000}"/>
    <cellStyle name="Normal 20 2 2 4" xfId="8145" xr:uid="{00000000-0005-0000-0000-0000A1220000}"/>
    <cellStyle name="Normal 20 2 2 4 2" xfId="18472" xr:uid="{00000000-0005-0000-0000-0000A2220000}"/>
    <cellStyle name="Normal 20 2 2 5" xfId="13258" xr:uid="{00000000-0005-0000-0000-0000A3220000}"/>
    <cellStyle name="Normal 20 2 3" xfId="2524" xr:uid="{00000000-0005-0000-0000-0000A4220000}"/>
    <cellStyle name="Normal 20 2 3 2" xfId="5354" xr:uid="{00000000-0005-0000-0000-0000A5220000}"/>
    <cellStyle name="Normal 20 2 3 2 2" xfId="10126" xr:uid="{00000000-0005-0000-0000-0000A6220000}"/>
    <cellStyle name="Normal 20 2 3 2 2 2" xfId="20391" xr:uid="{00000000-0005-0000-0000-0000A7220000}"/>
    <cellStyle name="Normal 20 2 3 2 3" xfId="15845" xr:uid="{00000000-0005-0000-0000-0000A8220000}"/>
    <cellStyle name="Normal 20 2 3 3" xfId="8147" xr:uid="{00000000-0005-0000-0000-0000A9220000}"/>
    <cellStyle name="Normal 20 2 3 3 2" xfId="18474" xr:uid="{00000000-0005-0000-0000-0000AA220000}"/>
    <cellStyle name="Normal 20 2 3 4" xfId="13260" xr:uid="{00000000-0005-0000-0000-0000AB220000}"/>
    <cellStyle name="Normal 20 2 4" xfId="2525" xr:uid="{00000000-0005-0000-0000-0000AC220000}"/>
    <cellStyle name="Normal 20 2 4 2" xfId="5355" xr:uid="{00000000-0005-0000-0000-0000AD220000}"/>
    <cellStyle name="Normal 20 2 4 2 2" xfId="10127" xr:uid="{00000000-0005-0000-0000-0000AE220000}"/>
    <cellStyle name="Normal 20 2 4 2 2 2" xfId="20392" xr:uid="{00000000-0005-0000-0000-0000AF220000}"/>
    <cellStyle name="Normal 20 2 4 2 3" xfId="15846" xr:uid="{00000000-0005-0000-0000-0000B0220000}"/>
    <cellStyle name="Normal 20 2 4 3" xfId="8148" xr:uid="{00000000-0005-0000-0000-0000B1220000}"/>
    <cellStyle name="Normal 20 2 4 3 2" xfId="18475" xr:uid="{00000000-0005-0000-0000-0000B2220000}"/>
    <cellStyle name="Normal 20 2 4 4" xfId="13261" xr:uid="{00000000-0005-0000-0000-0000B3220000}"/>
    <cellStyle name="Normal 20 2 5" xfId="8144" xr:uid="{00000000-0005-0000-0000-0000B4220000}"/>
    <cellStyle name="Normal 20 3" xfId="2526" xr:uid="{00000000-0005-0000-0000-0000B5220000}"/>
    <cellStyle name="Normal 20 3 2" xfId="2527" xr:uid="{00000000-0005-0000-0000-0000B6220000}"/>
    <cellStyle name="Normal 20 3 2 2" xfId="2528" xr:uid="{00000000-0005-0000-0000-0000B7220000}"/>
    <cellStyle name="Normal 20 3 2 2 2" xfId="5357" xr:uid="{00000000-0005-0000-0000-0000B8220000}"/>
    <cellStyle name="Normal 20 3 2 2 2 2" xfId="10129" xr:uid="{00000000-0005-0000-0000-0000B9220000}"/>
    <cellStyle name="Normal 20 3 2 2 2 2 2" xfId="20394" xr:uid="{00000000-0005-0000-0000-0000BA220000}"/>
    <cellStyle name="Normal 20 3 2 2 2 3" xfId="15848" xr:uid="{00000000-0005-0000-0000-0000BB220000}"/>
    <cellStyle name="Normal 20 3 2 2 3" xfId="8151" xr:uid="{00000000-0005-0000-0000-0000BC220000}"/>
    <cellStyle name="Normal 20 3 2 2 3 2" xfId="18477" xr:uid="{00000000-0005-0000-0000-0000BD220000}"/>
    <cellStyle name="Normal 20 3 2 2 4" xfId="13263" xr:uid="{00000000-0005-0000-0000-0000BE220000}"/>
    <cellStyle name="Normal 20 3 2 3" xfId="5356" xr:uid="{00000000-0005-0000-0000-0000BF220000}"/>
    <cellStyle name="Normal 20 3 2 3 2" xfId="10128" xr:uid="{00000000-0005-0000-0000-0000C0220000}"/>
    <cellStyle name="Normal 20 3 2 3 2 2" xfId="20393" xr:uid="{00000000-0005-0000-0000-0000C1220000}"/>
    <cellStyle name="Normal 20 3 2 3 3" xfId="15847" xr:uid="{00000000-0005-0000-0000-0000C2220000}"/>
    <cellStyle name="Normal 20 3 2 4" xfId="8150" xr:uid="{00000000-0005-0000-0000-0000C3220000}"/>
    <cellStyle name="Normal 20 3 2 4 2" xfId="18476" xr:uid="{00000000-0005-0000-0000-0000C4220000}"/>
    <cellStyle name="Normal 20 3 2 5" xfId="13262" xr:uid="{00000000-0005-0000-0000-0000C5220000}"/>
    <cellStyle name="Normal 20 3 3" xfId="2529" xr:uid="{00000000-0005-0000-0000-0000C6220000}"/>
    <cellStyle name="Normal 20 3 3 2" xfId="5358" xr:uid="{00000000-0005-0000-0000-0000C7220000}"/>
    <cellStyle name="Normal 20 3 3 2 2" xfId="10130" xr:uid="{00000000-0005-0000-0000-0000C8220000}"/>
    <cellStyle name="Normal 20 3 3 2 2 2" xfId="20395" xr:uid="{00000000-0005-0000-0000-0000C9220000}"/>
    <cellStyle name="Normal 20 3 3 2 3" xfId="15849" xr:uid="{00000000-0005-0000-0000-0000CA220000}"/>
    <cellStyle name="Normal 20 3 3 3" xfId="8152" xr:uid="{00000000-0005-0000-0000-0000CB220000}"/>
    <cellStyle name="Normal 20 3 3 3 2" xfId="18478" xr:uid="{00000000-0005-0000-0000-0000CC220000}"/>
    <cellStyle name="Normal 20 3 3 4" xfId="13264" xr:uid="{00000000-0005-0000-0000-0000CD220000}"/>
    <cellStyle name="Normal 20 3 4" xfId="2530" xr:uid="{00000000-0005-0000-0000-0000CE220000}"/>
    <cellStyle name="Normal 20 3 4 2" xfId="5359" xr:uid="{00000000-0005-0000-0000-0000CF220000}"/>
    <cellStyle name="Normal 20 3 4 2 2" xfId="10131" xr:uid="{00000000-0005-0000-0000-0000D0220000}"/>
    <cellStyle name="Normal 20 3 4 2 2 2" xfId="20396" xr:uid="{00000000-0005-0000-0000-0000D1220000}"/>
    <cellStyle name="Normal 20 3 4 2 3" xfId="15850" xr:uid="{00000000-0005-0000-0000-0000D2220000}"/>
    <cellStyle name="Normal 20 3 4 3" xfId="8153" xr:uid="{00000000-0005-0000-0000-0000D3220000}"/>
    <cellStyle name="Normal 20 3 4 3 2" xfId="18479" xr:uid="{00000000-0005-0000-0000-0000D4220000}"/>
    <cellStyle name="Normal 20 3 4 4" xfId="13265" xr:uid="{00000000-0005-0000-0000-0000D5220000}"/>
    <cellStyle name="Normal 20 3 5" xfId="8149" xr:uid="{00000000-0005-0000-0000-0000D6220000}"/>
    <cellStyle name="Normal 20 4" xfId="2531" xr:uid="{00000000-0005-0000-0000-0000D7220000}"/>
    <cellStyle name="Normal 20 4 2" xfId="2532" xr:uid="{00000000-0005-0000-0000-0000D8220000}"/>
    <cellStyle name="Normal 20 4 2 2" xfId="5361" xr:uid="{00000000-0005-0000-0000-0000D9220000}"/>
    <cellStyle name="Normal 20 4 2 2 2" xfId="10133" xr:uid="{00000000-0005-0000-0000-0000DA220000}"/>
    <cellStyle name="Normal 20 4 2 2 2 2" xfId="20398" xr:uid="{00000000-0005-0000-0000-0000DB220000}"/>
    <cellStyle name="Normal 20 4 2 2 3" xfId="15852" xr:uid="{00000000-0005-0000-0000-0000DC220000}"/>
    <cellStyle name="Normal 20 4 2 3" xfId="8155" xr:uid="{00000000-0005-0000-0000-0000DD220000}"/>
    <cellStyle name="Normal 20 4 2 3 2" xfId="18481" xr:uid="{00000000-0005-0000-0000-0000DE220000}"/>
    <cellStyle name="Normal 20 4 2 4" xfId="13267" xr:uid="{00000000-0005-0000-0000-0000DF220000}"/>
    <cellStyle name="Normal 20 4 3" xfId="5360" xr:uid="{00000000-0005-0000-0000-0000E0220000}"/>
    <cellStyle name="Normal 20 4 3 2" xfId="10132" xr:uid="{00000000-0005-0000-0000-0000E1220000}"/>
    <cellStyle name="Normal 20 4 3 2 2" xfId="20397" xr:uid="{00000000-0005-0000-0000-0000E2220000}"/>
    <cellStyle name="Normal 20 4 3 3" xfId="15851" xr:uid="{00000000-0005-0000-0000-0000E3220000}"/>
    <cellStyle name="Normal 20 4 4" xfId="8154" xr:uid="{00000000-0005-0000-0000-0000E4220000}"/>
    <cellStyle name="Normal 20 4 4 2" xfId="18480" xr:uid="{00000000-0005-0000-0000-0000E5220000}"/>
    <cellStyle name="Normal 20 4 5" xfId="13266" xr:uid="{00000000-0005-0000-0000-0000E6220000}"/>
    <cellStyle name="Normal 20 5" xfId="2533" xr:uid="{00000000-0005-0000-0000-0000E7220000}"/>
    <cellStyle name="Normal 20 5 2" xfId="5362" xr:uid="{00000000-0005-0000-0000-0000E8220000}"/>
    <cellStyle name="Normal 20 5 2 2" xfId="10134" xr:uid="{00000000-0005-0000-0000-0000E9220000}"/>
    <cellStyle name="Normal 20 5 2 2 2" xfId="20399" xr:uid="{00000000-0005-0000-0000-0000EA220000}"/>
    <cellStyle name="Normal 20 5 2 3" xfId="15853" xr:uid="{00000000-0005-0000-0000-0000EB220000}"/>
    <cellStyle name="Normal 20 5 3" xfId="8156" xr:uid="{00000000-0005-0000-0000-0000EC220000}"/>
    <cellStyle name="Normal 20 5 3 2" xfId="18482" xr:uid="{00000000-0005-0000-0000-0000ED220000}"/>
    <cellStyle name="Normal 20 5 4" xfId="13268" xr:uid="{00000000-0005-0000-0000-0000EE220000}"/>
    <cellStyle name="Normal 20 6" xfId="2534" xr:uid="{00000000-0005-0000-0000-0000EF220000}"/>
    <cellStyle name="Normal 20 6 2" xfId="5363" xr:uid="{00000000-0005-0000-0000-0000F0220000}"/>
    <cellStyle name="Normal 20 6 2 2" xfId="10135" xr:uid="{00000000-0005-0000-0000-0000F1220000}"/>
    <cellStyle name="Normal 20 6 2 2 2" xfId="20400" xr:uid="{00000000-0005-0000-0000-0000F2220000}"/>
    <cellStyle name="Normal 20 6 2 3" xfId="15854" xr:uid="{00000000-0005-0000-0000-0000F3220000}"/>
    <cellStyle name="Normal 20 6 3" xfId="8157" xr:uid="{00000000-0005-0000-0000-0000F4220000}"/>
    <cellStyle name="Normal 20 6 3 2" xfId="18483" xr:uid="{00000000-0005-0000-0000-0000F5220000}"/>
    <cellStyle name="Normal 20 6 4" xfId="13269" xr:uid="{00000000-0005-0000-0000-0000F6220000}"/>
    <cellStyle name="Normal 20 7" xfId="5351" xr:uid="{00000000-0005-0000-0000-0000F7220000}"/>
    <cellStyle name="Normal 20 7 2" xfId="10123" xr:uid="{00000000-0005-0000-0000-0000F8220000}"/>
    <cellStyle name="Normal 20 7 2 2" xfId="20388" xr:uid="{00000000-0005-0000-0000-0000F9220000}"/>
    <cellStyle name="Normal 20 7 3" xfId="15842" xr:uid="{00000000-0005-0000-0000-0000FA220000}"/>
    <cellStyle name="Normal 20 8" xfId="8143" xr:uid="{00000000-0005-0000-0000-0000FB220000}"/>
    <cellStyle name="Normal 20 8 2" xfId="18471" xr:uid="{00000000-0005-0000-0000-0000FC220000}"/>
    <cellStyle name="Normal 20 9" xfId="13257" xr:uid="{00000000-0005-0000-0000-0000FD220000}"/>
    <cellStyle name="Normal 21" xfId="2535" xr:uid="{00000000-0005-0000-0000-0000FE220000}"/>
    <cellStyle name="Normal 21 2" xfId="2536" xr:uid="{00000000-0005-0000-0000-0000FF220000}"/>
    <cellStyle name="Normal 21 2 2" xfId="5364" xr:uid="{00000000-0005-0000-0000-000000230000}"/>
    <cellStyle name="Normal 21 2 2 2" xfId="10136" xr:uid="{00000000-0005-0000-0000-000001230000}"/>
    <cellStyle name="Normal 21 2 2 2 2" xfId="20401" xr:uid="{00000000-0005-0000-0000-000002230000}"/>
    <cellStyle name="Normal 21 2 2 3" xfId="15855" xr:uid="{00000000-0005-0000-0000-000003230000}"/>
    <cellStyle name="Normal 21 2 3" xfId="8159" xr:uid="{00000000-0005-0000-0000-000004230000}"/>
    <cellStyle name="Normal 21 2 3 2" xfId="18485" xr:uid="{00000000-0005-0000-0000-000005230000}"/>
    <cellStyle name="Normal 21 2 4" xfId="13270" xr:uid="{00000000-0005-0000-0000-000006230000}"/>
    <cellStyle name="Normal 21 3" xfId="2537" xr:uid="{00000000-0005-0000-0000-000007230000}"/>
    <cellStyle name="Normal 21 3 2" xfId="5365" xr:uid="{00000000-0005-0000-0000-000008230000}"/>
    <cellStyle name="Normal 21 3 2 2" xfId="10137" xr:uid="{00000000-0005-0000-0000-000009230000}"/>
    <cellStyle name="Normal 21 3 2 2 2" xfId="20402" xr:uid="{00000000-0005-0000-0000-00000A230000}"/>
    <cellStyle name="Normal 21 3 2 3" xfId="15856" xr:uid="{00000000-0005-0000-0000-00000B230000}"/>
    <cellStyle name="Normal 21 3 3" xfId="8160" xr:uid="{00000000-0005-0000-0000-00000C230000}"/>
    <cellStyle name="Normal 21 3 3 2" xfId="18486" xr:uid="{00000000-0005-0000-0000-00000D230000}"/>
    <cellStyle name="Normal 21 3 4" xfId="13271" xr:uid="{00000000-0005-0000-0000-00000E230000}"/>
    <cellStyle name="Normal 22" xfId="2538" xr:uid="{00000000-0005-0000-0000-00000F230000}"/>
    <cellStyle name="Normal 22 2" xfId="2539" xr:uid="{00000000-0005-0000-0000-000010230000}"/>
    <cellStyle name="Normal 22 2 2" xfId="5366" xr:uid="{00000000-0005-0000-0000-000011230000}"/>
    <cellStyle name="Normal 22 2 2 2" xfId="10138" xr:uid="{00000000-0005-0000-0000-000012230000}"/>
    <cellStyle name="Normal 22 2 2 2 2" xfId="20403" xr:uid="{00000000-0005-0000-0000-000013230000}"/>
    <cellStyle name="Normal 22 2 2 3" xfId="15857" xr:uid="{00000000-0005-0000-0000-000014230000}"/>
    <cellStyle name="Normal 22 2 3" xfId="8162" xr:uid="{00000000-0005-0000-0000-000015230000}"/>
    <cellStyle name="Normal 22 2 3 2" xfId="18488" xr:uid="{00000000-0005-0000-0000-000016230000}"/>
    <cellStyle name="Normal 22 2 4" xfId="13272" xr:uid="{00000000-0005-0000-0000-000017230000}"/>
    <cellStyle name="Normal 23" xfId="2540" xr:uid="{00000000-0005-0000-0000-000018230000}"/>
    <cellStyle name="Normal 23 2" xfId="2541" xr:uid="{00000000-0005-0000-0000-000019230000}"/>
    <cellStyle name="Normal 23 2 2" xfId="5367" xr:uid="{00000000-0005-0000-0000-00001A230000}"/>
    <cellStyle name="Normal 23 2 2 2" xfId="10139" xr:uid="{00000000-0005-0000-0000-00001B230000}"/>
    <cellStyle name="Normal 23 2 2 2 2" xfId="20404" xr:uid="{00000000-0005-0000-0000-00001C230000}"/>
    <cellStyle name="Normal 23 2 2 3" xfId="15858" xr:uid="{00000000-0005-0000-0000-00001D230000}"/>
    <cellStyle name="Normal 23 2 3" xfId="8164" xr:uid="{00000000-0005-0000-0000-00001E230000}"/>
    <cellStyle name="Normal 23 2 3 2" xfId="18490" xr:uid="{00000000-0005-0000-0000-00001F230000}"/>
    <cellStyle name="Normal 23 2 4" xfId="13273" xr:uid="{00000000-0005-0000-0000-000020230000}"/>
    <cellStyle name="Normal 24" xfId="2542" xr:uid="{00000000-0005-0000-0000-000021230000}"/>
    <cellStyle name="Normal 24 2" xfId="2543" xr:uid="{00000000-0005-0000-0000-000022230000}"/>
    <cellStyle name="Normal 24 2 2" xfId="8166" xr:uid="{00000000-0005-0000-0000-000023230000}"/>
    <cellStyle name="Normal 24 3" xfId="2544" xr:uid="{00000000-0005-0000-0000-000024230000}"/>
    <cellStyle name="Normal 24 3 2" xfId="5368" xr:uid="{00000000-0005-0000-0000-000025230000}"/>
    <cellStyle name="Normal 24 3 2 2" xfId="10140" xr:uid="{00000000-0005-0000-0000-000026230000}"/>
    <cellStyle name="Normal 24 3 2 2 2" xfId="20405" xr:uid="{00000000-0005-0000-0000-000027230000}"/>
    <cellStyle name="Normal 24 3 2 3" xfId="15859" xr:uid="{00000000-0005-0000-0000-000028230000}"/>
    <cellStyle name="Normal 24 3 3" xfId="8167" xr:uid="{00000000-0005-0000-0000-000029230000}"/>
    <cellStyle name="Normal 24 3 3 2" xfId="18491" xr:uid="{00000000-0005-0000-0000-00002A230000}"/>
    <cellStyle name="Normal 24 3 4" xfId="13274" xr:uid="{00000000-0005-0000-0000-00002B230000}"/>
    <cellStyle name="Normal 24 4" xfId="8165" xr:uid="{00000000-0005-0000-0000-00002C230000}"/>
    <cellStyle name="Normal 25" xfId="2545" xr:uid="{00000000-0005-0000-0000-00002D230000}"/>
    <cellStyle name="Normal 25 2" xfId="2546" xr:uid="{00000000-0005-0000-0000-00002E230000}"/>
    <cellStyle name="Normal 25 2 2" xfId="8169" xr:uid="{00000000-0005-0000-0000-00002F230000}"/>
    <cellStyle name="Normal 25 3" xfId="2547" xr:uid="{00000000-0005-0000-0000-000030230000}"/>
    <cellStyle name="Normal 25 3 2" xfId="5369" xr:uid="{00000000-0005-0000-0000-000031230000}"/>
    <cellStyle name="Normal 25 3 2 2" xfId="10141" xr:uid="{00000000-0005-0000-0000-000032230000}"/>
    <cellStyle name="Normal 25 3 2 2 2" xfId="20406" xr:uid="{00000000-0005-0000-0000-000033230000}"/>
    <cellStyle name="Normal 25 3 2 3" xfId="15860" xr:uid="{00000000-0005-0000-0000-000034230000}"/>
    <cellStyle name="Normal 25 3 3" xfId="8170" xr:uid="{00000000-0005-0000-0000-000035230000}"/>
    <cellStyle name="Normal 25 3 3 2" xfId="18492" xr:uid="{00000000-0005-0000-0000-000036230000}"/>
    <cellStyle name="Normal 25 3 4" xfId="13275" xr:uid="{00000000-0005-0000-0000-000037230000}"/>
    <cellStyle name="Normal 25 4" xfId="8168" xr:uid="{00000000-0005-0000-0000-000038230000}"/>
    <cellStyle name="Normal 26" xfId="2548" xr:uid="{00000000-0005-0000-0000-000039230000}"/>
    <cellStyle name="Normal 26 2" xfId="2549" xr:uid="{00000000-0005-0000-0000-00003A230000}"/>
    <cellStyle name="Normal 26 2 2" xfId="5371" xr:uid="{00000000-0005-0000-0000-00003B230000}"/>
    <cellStyle name="Normal 26 2 2 2" xfId="10143" xr:uid="{00000000-0005-0000-0000-00003C230000}"/>
    <cellStyle name="Normal 26 2 2 2 2" xfId="20408" xr:uid="{00000000-0005-0000-0000-00003D230000}"/>
    <cellStyle name="Normal 26 2 2 3" xfId="15862" xr:uid="{00000000-0005-0000-0000-00003E230000}"/>
    <cellStyle name="Normal 26 2 3" xfId="8172" xr:uid="{00000000-0005-0000-0000-00003F230000}"/>
    <cellStyle name="Normal 26 2 3 2" xfId="18494" xr:uid="{00000000-0005-0000-0000-000040230000}"/>
    <cellStyle name="Normal 26 2 4" xfId="13277" xr:uid="{00000000-0005-0000-0000-000041230000}"/>
    <cellStyle name="Normal 26 3" xfId="5370" xr:uid="{00000000-0005-0000-0000-000042230000}"/>
    <cellStyle name="Normal 26 3 2" xfId="10142" xr:uid="{00000000-0005-0000-0000-000043230000}"/>
    <cellStyle name="Normal 26 3 2 2" xfId="20407" xr:uid="{00000000-0005-0000-0000-000044230000}"/>
    <cellStyle name="Normal 26 3 3" xfId="15861" xr:uid="{00000000-0005-0000-0000-000045230000}"/>
    <cellStyle name="Normal 26 4" xfId="8171" xr:uid="{00000000-0005-0000-0000-000046230000}"/>
    <cellStyle name="Normal 26 4 2" xfId="18493" xr:uid="{00000000-0005-0000-0000-000047230000}"/>
    <cellStyle name="Normal 26 5" xfId="13276" xr:uid="{00000000-0005-0000-0000-000048230000}"/>
    <cellStyle name="Normal 27" xfId="2550" xr:uid="{00000000-0005-0000-0000-000049230000}"/>
    <cellStyle name="Normal 27 2" xfId="5372" xr:uid="{00000000-0005-0000-0000-00004A230000}"/>
    <cellStyle name="Normal 27 2 2" xfId="10144" xr:uid="{00000000-0005-0000-0000-00004B230000}"/>
    <cellStyle name="Normal 27 2 2 2" xfId="20409" xr:uid="{00000000-0005-0000-0000-00004C230000}"/>
    <cellStyle name="Normal 27 2 3" xfId="15863" xr:uid="{00000000-0005-0000-0000-00004D230000}"/>
    <cellStyle name="Normal 27 3" xfId="8173" xr:uid="{00000000-0005-0000-0000-00004E230000}"/>
    <cellStyle name="Normal 27 3 2" xfId="18495" xr:uid="{00000000-0005-0000-0000-00004F230000}"/>
    <cellStyle name="Normal 27 4" xfId="13278" xr:uid="{00000000-0005-0000-0000-000050230000}"/>
    <cellStyle name="Normal 28" xfId="2551" xr:uid="{00000000-0005-0000-0000-000051230000}"/>
    <cellStyle name="Normal 28 2" xfId="2552" xr:uid="{00000000-0005-0000-0000-000052230000}"/>
    <cellStyle name="Normal 28 2 2" xfId="5373" xr:uid="{00000000-0005-0000-0000-000053230000}"/>
    <cellStyle name="Normal 28 2 2 2" xfId="10145" xr:uid="{00000000-0005-0000-0000-000054230000}"/>
    <cellStyle name="Normal 28 2 2 2 2" xfId="20410" xr:uid="{00000000-0005-0000-0000-000055230000}"/>
    <cellStyle name="Normal 28 2 2 3" xfId="15864" xr:uid="{00000000-0005-0000-0000-000056230000}"/>
    <cellStyle name="Normal 28 2 3" xfId="8175" xr:uid="{00000000-0005-0000-0000-000057230000}"/>
    <cellStyle name="Normal 28 2 3 2" xfId="18497" xr:uid="{00000000-0005-0000-0000-000058230000}"/>
    <cellStyle name="Normal 28 2 4" xfId="13279" xr:uid="{00000000-0005-0000-0000-000059230000}"/>
    <cellStyle name="Normal 29" xfId="2553" xr:uid="{00000000-0005-0000-0000-00005A230000}"/>
    <cellStyle name="Normal 29 2" xfId="5374" xr:uid="{00000000-0005-0000-0000-00005B230000}"/>
    <cellStyle name="Normal 29 2 2" xfId="10146" xr:uid="{00000000-0005-0000-0000-00005C230000}"/>
    <cellStyle name="Normal 29 2 2 2" xfId="20411" xr:uid="{00000000-0005-0000-0000-00005D230000}"/>
    <cellStyle name="Normal 29 2 3" xfId="15865" xr:uid="{00000000-0005-0000-0000-00005E230000}"/>
    <cellStyle name="Normal 29 3" xfId="8176" xr:uid="{00000000-0005-0000-0000-00005F230000}"/>
    <cellStyle name="Normal 29 3 2" xfId="18498" xr:uid="{00000000-0005-0000-0000-000060230000}"/>
    <cellStyle name="Normal 29 4" xfId="13280" xr:uid="{00000000-0005-0000-0000-000061230000}"/>
    <cellStyle name="Normal 3" xfId="2554" xr:uid="{00000000-0005-0000-0000-000062230000}"/>
    <cellStyle name="Normal 3 10" xfId="2555" xr:uid="{00000000-0005-0000-0000-000063230000}"/>
    <cellStyle name="Normal 3 11" xfId="2556" xr:uid="{00000000-0005-0000-0000-000064230000}"/>
    <cellStyle name="Normal 3 12" xfId="2557" xr:uid="{00000000-0005-0000-0000-000065230000}"/>
    <cellStyle name="Normal 3 12 2" xfId="8180" xr:uid="{00000000-0005-0000-0000-000066230000}"/>
    <cellStyle name="Normal 3 2" xfId="2558" xr:uid="{00000000-0005-0000-0000-000067230000}"/>
    <cellStyle name="Normal 3 2 2" xfId="2559" xr:uid="{00000000-0005-0000-0000-000068230000}"/>
    <cellStyle name="Normal 3 2 2 2" xfId="8182" xr:uid="{00000000-0005-0000-0000-000069230000}"/>
    <cellStyle name="Normal 3 2 3" xfId="8181" xr:uid="{00000000-0005-0000-0000-00006A230000}"/>
    <cellStyle name="Normal 3 2_1st draft plan reporting temp" xfId="2560" xr:uid="{00000000-0005-0000-0000-00006B230000}"/>
    <cellStyle name="Normal 3 3" xfId="2561" xr:uid="{00000000-0005-0000-0000-00006C230000}"/>
    <cellStyle name="Normal 3 3 2" xfId="2562" xr:uid="{00000000-0005-0000-0000-00006D230000}"/>
    <cellStyle name="Normal 3 3 2 2" xfId="8184" xr:uid="{00000000-0005-0000-0000-00006E230000}"/>
    <cellStyle name="Normal 3 4" xfId="2563" xr:uid="{00000000-0005-0000-0000-00006F230000}"/>
    <cellStyle name="Normal 3 4 2" xfId="2564" xr:uid="{00000000-0005-0000-0000-000070230000}"/>
    <cellStyle name="Normal 3 4 2 2" xfId="8186" xr:uid="{00000000-0005-0000-0000-000071230000}"/>
    <cellStyle name="Normal 3 5" xfId="2565" xr:uid="{00000000-0005-0000-0000-000072230000}"/>
    <cellStyle name="Normal 3 5 2" xfId="2566" xr:uid="{00000000-0005-0000-0000-000073230000}"/>
    <cellStyle name="Normal 3 5 2 2" xfId="8188" xr:uid="{00000000-0005-0000-0000-000074230000}"/>
    <cellStyle name="Normal 3 6" xfId="2567" xr:uid="{00000000-0005-0000-0000-000075230000}"/>
    <cellStyle name="Normal 3 6 2" xfId="2568" xr:uid="{00000000-0005-0000-0000-000076230000}"/>
    <cellStyle name="Normal 3 6 2 2" xfId="8190" xr:uid="{00000000-0005-0000-0000-000077230000}"/>
    <cellStyle name="Normal 3 7" xfId="2569" xr:uid="{00000000-0005-0000-0000-000078230000}"/>
    <cellStyle name="Normal 3 7 2" xfId="2570" xr:uid="{00000000-0005-0000-0000-000079230000}"/>
    <cellStyle name="Normal 3 7 2 2" xfId="8192" xr:uid="{00000000-0005-0000-0000-00007A230000}"/>
    <cellStyle name="Normal 3 8" xfId="2571" xr:uid="{00000000-0005-0000-0000-00007B230000}"/>
    <cellStyle name="Normal 3 8 2" xfId="2572" xr:uid="{00000000-0005-0000-0000-00007C230000}"/>
    <cellStyle name="Normal 3 8 2 2" xfId="8194" xr:uid="{00000000-0005-0000-0000-00007D230000}"/>
    <cellStyle name="Normal 3 9" xfId="2573" xr:uid="{00000000-0005-0000-0000-00007E230000}"/>
    <cellStyle name="Normal 3 9 2" xfId="2574" xr:uid="{00000000-0005-0000-0000-00007F230000}"/>
    <cellStyle name="Normal 3 9 2 2" xfId="8196" xr:uid="{00000000-0005-0000-0000-000080230000}"/>
    <cellStyle name="Normal 3_ FY12 Rev Entry form" xfId="2575" xr:uid="{00000000-0005-0000-0000-000081230000}"/>
    <cellStyle name="Normal 30" xfId="2576" xr:uid="{00000000-0005-0000-0000-000082230000}"/>
    <cellStyle name="Normal 30 2" xfId="5375" xr:uid="{00000000-0005-0000-0000-000083230000}"/>
    <cellStyle name="Normal 30 2 2" xfId="10147" xr:uid="{00000000-0005-0000-0000-000084230000}"/>
    <cellStyle name="Normal 30 2 2 2" xfId="20412" xr:uid="{00000000-0005-0000-0000-000085230000}"/>
    <cellStyle name="Normal 30 2 3" xfId="15866" xr:uid="{00000000-0005-0000-0000-000086230000}"/>
    <cellStyle name="Normal 30 3" xfId="8197" xr:uid="{00000000-0005-0000-0000-000087230000}"/>
    <cellStyle name="Normal 30 3 2" xfId="18509" xr:uid="{00000000-0005-0000-0000-000088230000}"/>
    <cellStyle name="Normal 30 4" xfId="13281" xr:uid="{00000000-0005-0000-0000-000089230000}"/>
    <cellStyle name="Normal 31" xfId="2577" xr:uid="{00000000-0005-0000-0000-00008A230000}"/>
    <cellStyle name="Normal 31 2" xfId="5376" xr:uid="{00000000-0005-0000-0000-00008B230000}"/>
    <cellStyle name="Normal 31 2 2" xfId="10148" xr:uid="{00000000-0005-0000-0000-00008C230000}"/>
    <cellStyle name="Normal 31 2 2 2" xfId="20413" xr:uid="{00000000-0005-0000-0000-00008D230000}"/>
    <cellStyle name="Normal 31 2 3" xfId="15867" xr:uid="{00000000-0005-0000-0000-00008E230000}"/>
    <cellStyle name="Normal 31 3" xfId="8198" xr:uid="{00000000-0005-0000-0000-00008F230000}"/>
    <cellStyle name="Normal 31 3 2" xfId="18510" xr:uid="{00000000-0005-0000-0000-000090230000}"/>
    <cellStyle name="Normal 31 4" xfId="13282" xr:uid="{00000000-0005-0000-0000-000091230000}"/>
    <cellStyle name="Normal 32" xfId="2578" xr:uid="{00000000-0005-0000-0000-000092230000}"/>
    <cellStyle name="Normal 32 2" xfId="2579" xr:uid="{00000000-0005-0000-0000-000093230000}"/>
    <cellStyle name="Normal 32 2 2" xfId="8200" xr:uid="{00000000-0005-0000-0000-000094230000}"/>
    <cellStyle name="Normal 32 3" xfId="8199" xr:uid="{00000000-0005-0000-0000-000095230000}"/>
    <cellStyle name="Normal 33" xfId="2580" xr:uid="{00000000-0005-0000-0000-000096230000}"/>
    <cellStyle name="Normal 33 2" xfId="2581" xr:uid="{00000000-0005-0000-0000-000097230000}"/>
    <cellStyle name="Normal 33 2 2" xfId="8202" xr:uid="{00000000-0005-0000-0000-000098230000}"/>
    <cellStyle name="Normal 33 3" xfId="8201" xr:uid="{00000000-0005-0000-0000-000099230000}"/>
    <cellStyle name="Normal 34" xfId="2582" xr:uid="{00000000-0005-0000-0000-00009A230000}"/>
    <cellStyle name="Normal 34 2" xfId="4465" xr:uid="{00000000-0005-0000-0000-00009B230000}"/>
    <cellStyle name="Normal 34 2 2" xfId="10049" xr:uid="{00000000-0005-0000-0000-00009C230000}"/>
    <cellStyle name="Normal 34 2 2 2" xfId="20314" xr:uid="{00000000-0005-0000-0000-00009D230000}"/>
    <cellStyle name="Normal 34 2 3" xfId="14956" xr:uid="{00000000-0005-0000-0000-00009E230000}"/>
    <cellStyle name="Normal 34 3" xfId="8203" xr:uid="{00000000-0005-0000-0000-00009F230000}"/>
    <cellStyle name="Normal 34 3 2" xfId="18511" xr:uid="{00000000-0005-0000-0000-0000A0230000}"/>
    <cellStyle name="Normal 34 4" xfId="13283" xr:uid="{00000000-0005-0000-0000-0000A1230000}"/>
    <cellStyle name="Normal 35" xfId="1" xr:uid="{00000000-0005-0000-0000-0000A2230000}"/>
    <cellStyle name="Normal 36" xfId="2583" xr:uid="{00000000-0005-0000-0000-0000A3230000}"/>
    <cellStyle name="Normal 36 2" xfId="6470" xr:uid="{00000000-0005-0000-0000-0000A4230000}"/>
    <cellStyle name="Normal 36 2 2" xfId="11218" xr:uid="{00000000-0005-0000-0000-0000A5230000}"/>
    <cellStyle name="Normal 36 2 2 2" xfId="21483" xr:uid="{00000000-0005-0000-0000-0000A6230000}"/>
    <cellStyle name="Normal 36 2 3" xfId="16959" xr:uid="{00000000-0005-0000-0000-0000A7230000}"/>
    <cellStyle name="Normal 36 3" xfId="8204" xr:uid="{00000000-0005-0000-0000-0000A8230000}"/>
    <cellStyle name="Normal 36 3 2" xfId="18512" xr:uid="{00000000-0005-0000-0000-0000A9230000}"/>
    <cellStyle name="Normal 36 4" xfId="13284" xr:uid="{00000000-0005-0000-0000-0000AA230000}"/>
    <cellStyle name="Normal 37" xfId="4461" xr:uid="{00000000-0005-0000-0000-0000AB230000}"/>
    <cellStyle name="Normal 38" xfId="6466" xr:uid="{00000000-0005-0000-0000-0000AC230000}"/>
    <cellStyle name="Normal 39" xfId="7323" xr:uid="{00000000-0005-0000-0000-0000AD230000}"/>
    <cellStyle name="Normal 4" xfId="2584" xr:uid="{00000000-0005-0000-0000-0000AE230000}"/>
    <cellStyle name="Normal 4 10" xfId="2585" xr:uid="{00000000-0005-0000-0000-0000AF230000}"/>
    <cellStyle name="Normal 4 11" xfId="2586" xr:uid="{00000000-0005-0000-0000-0000B0230000}"/>
    <cellStyle name="Normal 4 11 2" xfId="5377" xr:uid="{00000000-0005-0000-0000-0000B1230000}"/>
    <cellStyle name="Normal 4 11 2 2" xfId="10149" xr:uid="{00000000-0005-0000-0000-0000B2230000}"/>
    <cellStyle name="Normal 4 11 2 2 2" xfId="20414" xr:uid="{00000000-0005-0000-0000-0000B3230000}"/>
    <cellStyle name="Normal 4 11 2 3" xfId="15868" xr:uid="{00000000-0005-0000-0000-0000B4230000}"/>
    <cellStyle name="Normal 4 11 3" xfId="8207" xr:uid="{00000000-0005-0000-0000-0000B5230000}"/>
    <cellStyle name="Normal 4 11 3 2" xfId="18515" xr:uid="{00000000-0005-0000-0000-0000B6230000}"/>
    <cellStyle name="Normal 4 11 4" xfId="13286" xr:uid="{00000000-0005-0000-0000-0000B7230000}"/>
    <cellStyle name="Normal 4 12" xfId="2587" xr:uid="{00000000-0005-0000-0000-0000B8230000}"/>
    <cellStyle name="Normal 4 13" xfId="2588" xr:uid="{00000000-0005-0000-0000-0000B9230000}"/>
    <cellStyle name="Normal 4 14" xfId="4463" xr:uid="{00000000-0005-0000-0000-0000BA230000}"/>
    <cellStyle name="Normal 4 14 2" xfId="10047" xr:uid="{00000000-0005-0000-0000-0000BB230000}"/>
    <cellStyle name="Normal 4 14 2 2" xfId="20312" xr:uid="{00000000-0005-0000-0000-0000BC230000}"/>
    <cellStyle name="Normal 4 14 3" xfId="14954" xr:uid="{00000000-0005-0000-0000-0000BD230000}"/>
    <cellStyle name="Normal 4 15" xfId="8205" xr:uid="{00000000-0005-0000-0000-0000BE230000}"/>
    <cellStyle name="Normal 4 15 2" xfId="18513" xr:uid="{00000000-0005-0000-0000-0000BF230000}"/>
    <cellStyle name="Normal 4 16" xfId="13285" xr:uid="{00000000-0005-0000-0000-0000C0230000}"/>
    <cellStyle name="Normal 4 2" xfId="2589" xr:uid="{00000000-0005-0000-0000-0000C1230000}"/>
    <cellStyle name="Normal 4 2 2" xfId="2590" xr:uid="{00000000-0005-0000-0000-0000C2230000}"/>
    <cellStyle name="Normal 4 2 2 2" xfId="2591" xr:uid="{00000000-0005-0000-0000-0000C3230000}"/>
    <cellStyle name="Normal 4 2 3" xfId="2592" xr:uid="{00000000-0005-0000-0000-0000C4230000}"/>
    <cellStyle name="Normal 4 2 3 2" xfId="8213" xr:uid="{00000000-0005-0000-0000-0000C5230000}"/>
    <cellStyle name="Normal 4 2 4" xfId="2593" xr:uid="{00000000-0005-0000-0000-0000C6230000}"/>
    <cellStyle name="Normal 4 2 5" xfId="2594" xr:uid="{00000000-0005-0000-0000-0000C7230000}"/>
    <cellStyle name="Normal 4 2 6" xfId="4464" xr:uid="{00000000-0005-0000-0000-0000C8230000}"/>
    <cellStyle name="Normal 4 2 6 2" xfId="10048" xr:uid="{00000000-0005-0000-0000-0000C9230000}"/>
    <cellStyle name="Normal 4 2 6 2 2" xfId="20313" xr:uid="{00000000-0005-0000-0000-0000CA230000}"/>
    <cellStyle name="Normal 4 2 6 3" xfId="14955" xr:uid="{00000000-0005-0000-0000-0000CB230000}"/>
    <cellStyle name="Normal 4 2 7" xfId="8210" xr:uid="{00000000-0005-0000-0000-0000CC230000}"/>
    <cellStyle name="Normal 4 2 7 2" xfId="18518" xr:uid="{00000000-0005-0000-0000-0000CD230000}"/>
    <cellStyle name="Normal 4 2 8" xfId="13287" xr:uid="{00000000-0005-0000-0000-0000CE230000}"/>
    <cellStyle name="Normal 4 2_1st draft plan reporting temp" xfId="2595" xr:uid="{00000000-0005-0000-0000-0000CF230000}"/>
    <cellStyle name="Normal 4 3" xfId="2596" xr:uid="{00000000-0005-0000-0000-0000D0230000}"/>
    <cellStyle name="Normal 4 3 2" xfId="2597" xr:uid="{00000000-0005-0000-0000-0000D1230000}"/>
    <cellStyle name="Normal 4 3 3" xfId="2598" xr:uid="{00000000-0005-0000-0000-0000D2230000}"/>
    <cellStyle name="Normal 4 3 3 2" xfId="8219" xr:uid="{00000000-0005-0000-0000-0000D3230000}"/>
    <cellStyle name="Normal 4 4" xfId="2599" xr:uid="{00000000-0005-0000-0000-0000D4230000}"/>
    <cellStyle name="Normal 4 4 2" xfId="2600" xr:uid="{00000000-0005-0000-0000-0000D5230000}"/>
    <cellStyle name="Normal 4 4 2 2" xfId="8221" xr:uid="{00000000-0005-0000-0000-0000D6230000}"/>
    <cellStyle name="Normal 4 5" xfId="2601" xr:uid="{00000000-0005-0000-0000-0000D7230000}"/>
    <cellStyle name="Normal 4 5 2" xfId="2602" xr:uid="{00000000-0005-0000-0000-0000D8230000}"/>
    <cellStyle name="Normal 4 5 2 2" xfId="8223" xr:uid="{00000000-0005-0000-0000-0000D9230000}"/>
    <cellStyle name="Normal 4 6" xfId="2603" xr:uid="{00000000-0005-0000-0000-0000DA230000}"/>
    <cellStyle name="Normal 4 6 2" xfId="2604" xr:uid="{00000000-0005-0000-0000-0000DB230000}"/>
    <cellStyle name="Normal 4 6 2 2" xfId="8225" xr:uid="{00000000-0005-0000-0000-0000DC230000}"/>
    <cellStyle name="Normal 4 7" xfId="2605" xr:uid="{00000000-0005-0000-0000-0000DD230000}"/>
    <cellStyle name="Normal 4 7 2" xfId="2606" xr:uid="{00000000-0005-0000-0000-0000DE230000}"/>
    <cellStyle name="Normal 4 7 2 2" xfId="8227" xr:uid="{00000000-0005-0000-0000-0000DF230000}"/>
    <cellStyle name="Normal 4 8" xfId="2607" xr:uid="{00000000-0005-0000-0000-0000E0230000}"/>
    <cellStyle name="Normal 4 8 2" xfId="2608" xr:uid="{00000000-0005-0000-0000-0000E1230000}"/>
    <cellStyle name="Normal 4 8 2 2" xfId="8229" xr:uid="{00000000-0005-0000-0000-0000E2230000}"/>
    <cellStyle name="Normal 4 9" xfId="2609" xr:uid="{00000000-0005-0000-0000-0000E3230000}"/>
    <cellStyle name="Normal 4_ FY12 Rev Entry form" xfId="2610" xr:uid="{00000000-0005-0000-0000-0000E4230000}"/>
    <cellStyle name="Normal 40" xfId="7324" xr:uid="{00000000-0005-0000-0000-0000E5230000}"/>
    <cellStyle name="Normal 40 2" xfId="17811" xr:uid="{00000000-0005-0000-0000-0000E6230000}"/>
    <cellStyle name="Normal 41" xfId="10040" xr:uid="{00000000-0005-0000-0000-0000E7230000}"/>
    <cellStyle name="Normal 41 2" xfId="20306" xr:uid="{00000000-0005-0000-0000-0000E8230000}"/>
    <cellStyle name="Normal 42" xfId="10087" xr:uid="{00000000-0005-0000-0000-0000E9230000}"/>
    <cellStyle name="Normal 42 2" xfId="20352" xr:uid="{00000000-0005-0000-0000-0000EA230000}"/>
    <cellStyle name="Normal 43" xfId="22304" xr:uid="{00000000-0005-0000-0000-0000EB230000}"/>
    <cellStyle name="Normal 44" xfId="22311" xr:uid="{00000000-0005-0000-0000-0000EC230000}"/>
    <cellStyle name="Normal 45" xfId="22316" xr:uid="{00000000-0005-0000-0000-0000ED230000}"/>
    <cellStyle name="Normal 46" xfId="22317" xr:uid="{00000000-0005-0000-0000-0000EE230000}"/>
    <cellStyle name="Normal 47" xfId="22318" xr:uid="{CCE4E323-AABE-440F-BEFA-24779007501D}"/>
    <cellStyle name="Normal 5" xfId="2611" xr:uid="{00000000-0005-0000-0000-0000EF230000}"/>
    <cellStyle name="Normal 5 10" xfId="2612" xr:uid="{00000000-0005-0000-0000-0000F0230000}"/>
    <cellStyle name="Normal 5 10 2" xfId="4457" xr:uid="{00000000-0005-0000-0000-0000F1230000}"/>
    <cellStyle name="Normal 5 10 2 2" xfId="10042" xr:uid="{00000000-0005-0000-0000-0000F2230000}"/>
    <cellStyle name="Normal 5 10 2 2 2" xfId="20307" xr:uid="{00000000-0005-0000-0000-0000F3230000}"/>
    <cellStyle name="Normal 5 10 2 3" xfId="14951" xr:uid="{00000000-0005-0000-0000-0000F4230000}"/>
    <cellStyle name="Normal 5 10 2 4" xfId="22306" xr:uid="{00000000-0005-0000-0000-0000F5230000}"/>
    <cellStyle name="Normal 5 10 3" xfId="6467" xr:uid="{00000000-0005-0000-0000-0000F6230000}"/>
    <cellStyle name="Normal 5 10 3 2" xfId="11215" xr:uid="{00000000-0005-0000-0000-0000F7230000}"/>
    <cellStyle name="Normal 5 10 3 2 2" xfId="21480" xr:uid="{00000000-0005-0000-0000-0000F8230000}"/>
    <cellStyle name="Normal 5 10 3 3" xfId="16956" xr:uid="{00000000-0005-0000-0000-0000F9230000}"/>
    <cellStyle name="Normal 5 10 4" xfId="8233" xr:uid="{00000000-0005-0000-0000-0000FA230000}"/>
    <cellStyle name="Normal 5 10 4 2" xfId="18534" xr:uid="{00000000-0005-0000-0000-0000FB230000}"/>
    <cellStyle name="Normal 5 10 5" xfId="13288" xr:uid="{00000000-0005-0000-0000-0000FC230000}"/>
    <cellStyle name="Normal 5 2" xfId="2613" xr:uid="{00000000-0005-0000-0000-0000FD230000}"/>
    <cellStyle name="Normal 5 2 2" xfId="2614" xr:uid="{00000000-0005-0000-0000-0000FE230000}"/>
    <cellStyle name="Normal 5 2 2 2" xfId="2615" xr:uid="{00000000-0005-0000-0000-0000FF230000}"/>
    <cellStyle name="Normal 5 2 3" xfId="2616" xr:uid="{00000000-0005-0000-0000-000000240000}"/>
    <cellStyle name="Normal 5 2 4" xfId="2617" xr:uid="{00000000-0005-0000-0000-000001240000}"/>
    <cellStyle name="Normal 5 2 5" xfId="8234" xr:uid="{00000000-0005-0000-0000-000002240000}"/>
    <cellStyle name="Normal 5 2_MNCH TANZANIA MASTER FILE Dec 19 2011" xfId="2618" xr:uid="{00000000-0005-0000-0000-000003240000}"/>
    <cellStyle name="Normal 5 3" xfId="2619" xr:uid="{00000000-0005-0000-0000-000004240000}"/>
    <cellStyle name="Normal 5 3 2" xfId="2620" xr:uid="{00000000-0005-0000-0000-000005240000}"/>
    <cellStyle name="Normal 5 3 2 2" xfId="2621" xr:uid="{00000000-0005-0000-0000-000006240000}"/>
    <cellStyle name="Normal 5 3 3" xfId="2622" xr:uid="{00000000-0005-0000-0000-000007240000}"/>
    <cellStyle name="Normal 5 3 4" xfId="2623" xr:uid="{00000000-0005-0000-0000-000008240000}"/>
    <cellStyle name="Normal 5 3_1st draft plan reporting temp" xfId="2624" xr:uid="{00000000-0005-0000-0000-000009240000}"/>
    <cellStyle name="Normal 5 4" xfId="2625" xr:uid="{00000000-0005-0000-0000-00000A240000}"/>
    <cellStyle name="Normal 5 5" xfId="2626" xr:uid="{00000000-0005-0000-0000-00000B240000}"/>
    <cellStyle name="Normal 5 6" xfId="2627" xr:uid="{00000000-0005-0000-0000-00000C240000}"/>
    <cellStyle name="Normal 5 7" xfId="2628" xr:uid="{00000000-0005-0000-0000-00000D240000}"/>
    <cellStyle name="Normal 5 8" xfId="2629" xr:uid="{00000000-0005-0000-0000-00000E240000}"/>
    <cellStyle name="Normal 5 9" xfId="2630" xr:uid="{00000000-0005-0000-0000-00000F240000}"/>
    <cellStyle name="Normal 5_1st draft plan reporting temp" xfId="2631" xr:uid="{00000000-0005-0000-0000-000010240000}"/>
    <cellStyle name="Normal 6" xfId="2632" xr:uid="{00000000-0005-0000-0000-000011240000}"/>
    <cellStyle name="Normal 6 2" xfId="2633" xr:uid="{00000000-0005-0000-0000-000012240000}"/>
    <cellStyle name="Normal 6 2 2" xfId="2634" xr:uid="{00000000-0005-0000-0000-000013240000}"/>
    <cellStyle name="Normal 6 2 3" xfId="2635" xr:uid="{00000000-0005-0000-0000-000014240000}"/>
    <cellStyle name="Normal 6 2 3 2" xfId="8254" xr:uid="{00000000-0005-0000-0000-000015240000}"/>
    <cellStyle name="Normal 6 3" xfId="2636" xr:uid="{00000000-0005-0000-0000-000016240000}"/>
    <cellStyle name="Normal 6 3 2" xfId="2637" xr:uid="{00000000-0005-0000-0000-000017240000}"/>
    <cellStyle name="Normal 6 4" xfId="2638" xr:uid="{00000000-0005-0000-0000-000018240000}"/>
    <cellStyle name="Normal 6 4 2" xfId="8257" xr:uid="{00000000-0005-0000-0000-000019240000}"/>
    <cellStyle name="Normal 6 5" xfId="2639" xr:uid="{00000000-0005-0000-0000-00001A240000}"/>
    <cellStyle name="Normal 6 5 2" xfId="2640" xr:uid="{00000000-0005-0000-0000-00001B240000}"/>
    <cellStyle name="Normal 6 5 3" xfId="5378" xr:uid="{00000000-0005-0000-0000-00001C240000}"/>
    <cellStyle name="Normal 6 5 3 2" xfId="10150" xr:uid="{00000000-0005-0000-0000-00001D240000}"/>
    <cellStyle name="Normal 6 5 3 2 2" xfId="20415" xr:uid="{00000000-0005-0000-0000-00001E240000}"/>
    <cellStyle name="Normal 6 5 3 3" xfId="15869" xr:uid="{00000000-0005-0000-0000-00001F240000}"/>
    <cellStyle name="Normal 6 5 4" xfId="8258" xr:uid="{00000000-0005-0000-0000-000020240000}"/>
    <cellStyle name="Normal 6 5 4 2" xfId="18556" xr:uid="{00000000-0005-0000-0000-000021240000}"/>
    <cellStyle name="Normal 6 5 5" xfId="13289" xr:uid="{00000000-0005-0000-0000-000022240000}"/>
    <cellStyle name="Normal 6 6" xfId="2641" xr:uid="{00000000-0005-0000-0000-000023240000}"/>
    <cellStyle name="Normal 6 6 2" xfId="5379" xr:uid="{00000000-0005-0000-0000-000024240000}"/>
    <cellStyle name="Normal 6 6 2 2" xfId="10151" xr:uid="{00000000-0005-0000-0000-000025240000}"/>
    <cellStyle name="Normal 6 6 2 2 2" xfId="20416" xr:uid="{00000000-0005-0000-0000-000026240000}"/>
    <cellStyle name="Normal 6 6 2 3" xfId="15870" xr:uid="{00000000-0005-0000-0000-000027240000}"/>
    <cellStyle name="Normal 6 6 3" xfId="8260" xr:uid="{00000000-0005-0000-0000-000028240000}"/>
    <cellStyle name="Normal 6 6 3 2" xfId="18558" xr:uid="{00000000-0005-0000-0000-000029240000}"/>
    <cellStyle name="Normal 6 6 4" xfId="13290" xr:uid="{00000000-0005-0000-0000-00002A240000}"/>
    <cellStyle name="Normal 6_FY13Forecast " xfId="2642" xr:uid="{00000000-0005-0000-0000-00002B240000}"/>
    <cellStyle name="Normal 7" xfId="2643" xr:uid="{00000000-0005-0000-0000-00002C240000}"/>
    <cellStyle name="Normal 7 2" xfId="2644" xr:uid="{00000000-0005-0000-0000-00002D240000}"/>
    <cellStyle name="Normal 7 2 2" xfId="2645" xr:uid="{00000000-0005-0000-0000-00002E240000}"/>
    <cellStyle name="Normal 7 2 2 2" xfId="2646" xr:uid="{00000000-0005-0000-0000-00002F240000}"/>
    <cellStyle name="Normal 7 2 3" xfId="8263" xr:uid="{00000000-0005-0000-0000-000030240000}"/>
    <cellStyle name="Normal 7 3" xfId="2647" xr:uid="{00000000-0005-0000-0000-000031240000}"/>
    <cellStyle name="Normal 7 3 2" xfId="2648" xr:uid="{00000000-0005-0000-0000-000032240000}"/>
    <cellStyle name="Normal 7 4" xfId="2649" xr:uid="{00000000-0005-0000-0000-000033240000}"/>
    <cellStyle name="Normal 7 5" xfId="2650" xr:uid="{00000000-0005-0000-0000-000034240000}"/>
    <cellStyle name="Normal 7 5 2" xfId="8269" xr:uid="{00000000-0005-0000-0000-000035240000}"/>
    <cellStyle name="Normal 7_Forecast" xfId="2651" xr:uid="{00000000-0005-0000-0000-000036240000}"/>
    <cellStyle name="Normal 8" xfId="2652" xr:uid="{00000000-0005-0000-0000-000037240000}"/>
    <cellStyle name="Normal 8 2" xfId="2653" xr:uid="{00000000-0005-0000-0000-000038240000}"/>
    <cellStyle name="Normal 8 3" xfId="2654" xr:uid="{00000000-0005-0000-0000-000039240000}"/>
    <cellStyle name="Normal 8_MNCH TANZANIA MASTER FILE Dec 19 2011" xfId="2655" xr:uid="{00000000-0005-0000-0000-00003A240000}"/>
    <cellStyle name="Normal 9" xfId="2656" xr:uid="{00000000-0005-0000-0000-00003B240000}"/>
    <cellStyle name="Normal 9 2" xfId="2657" xr:uid="{00000000-0005-0000-0000-00003C240000}"/>
    <cellStyle name="Normal 9 2 2" xfId="2658" xr:uid="{00000000-0005-0000-0000-00003D240000}"/>
    <cellStyle name="Normal 9 2 3" xfId="8275" xr:uid="{00000000-0005-0000-0000-00003E240000}"/>
    <cellStyle name="Normal 9 3" xfId="2659" xr:uid="{00000000-0005-0000-0000-00003F240000}"/>
    <cellStyle name="Normal 9 3 2" xfId="2660" xr:uid="{00000000-0005-0000-0000-000040240000}"/>
    <cellStyle name="Normal 9 3 2 2" xfId="5381" xr:uid="{00000000-0005-0000-0000-000041240000}"/>
    <cellStyle name="Normal 9 3 2 2 2" xfId="10153" xr:uid="{00000000-0005-0000-0000-000042240000}"/>
    <cellStyle name="Normal 9 3 2 2 2 2" xfId="20418" xr:uid="{00000000-0005-0000-0000-000043240000}"/>
    <cellStyle name="Normal 9 3 2 2 3" xfId="15872" xr:uid="{00000000-0005-0000-0000-000044240000}"/>
    <cellStyle name="Normal 9 3 2 3" xfId="8278" xr:uid="{00000000-0005-0000-0000-000045240000}"/>
    <cellStyle name="Normal 9 3 2 3 2" xfId="18572" xr:uid="{00000000-0005-0000-0000-000046240000}"/>
    <cellStyle name="Normal 9 3 2 4" xfId="13292" xr:uid="{00000000-0005-0000-0000-000047240000}"/>
    <cellStyle name="Normal 9 3 3" xfId="2661" xr:uid="{00000000-0005-0000-0000-000048240000}"/>
    <cellStyle name="Normal 9 3 3 2" xfId="5382" xr:uid="{00000000-0005-0000-0000-000049240000}"/>
    <cellStyle name="Normal 9 3 3 2 2" xfId="10154" xr:uid="{00000000-0005-0000-0000-00004A240000}"/>
    <cellStyle name="Normal 9 3 3 2 2 2" xfId="20419" xr:uid="{00000000-0005-0000-0000-00004B240000}"/>
    <cellStyle name="Normal 9 3 3 2 3" xfId="15873" xr:uid="{00000000-0005-0000-0000-00004C240000}"/>
    <cellStyle name="Normal 9 3 3 3" xfId="8279" xr:uid="{00000000-0005-0000-0000-00004D240000}"/>
    <cellStyle name="Normal 9 3 3 3 2" xfId="18573" xr:uid="{00000000-0005-0000-0000-00004E240000}"/>
    <cellStyle name="Normal 9 3 3 4" xfId="13293" xr:uid="{00000000-0005-0000-0000-00004F240000}"/>
    <cellStyle name="Normal 9 3 4" xfId="5380" xr:uid="{00000000-0005-0000-0000-000050240000}"/>
    <cellStyle name="Normal 9 3 4 2" xfId="10152" xr:uid="{00000000-0005-0000-0000-000051240000}"/>
    <cellStyle name="Normal 9 3 4 2 2" xfId="20417" xr:uid="{00000000-0005-0000-0000-000052240000}"/>
    <cellStyle name="Normal 9 3 4 3" xfId="15871" xr:uid="{00000000-0005-0000-0000-000053240000}"/>
    <cellStyle name="Normal 9 3 5" xfId="8277" xr:uid="{00000000-0005-0000-0000-000054240000}"/>
    <cellStyle name="Normal 9 3 5 2" xfId="18571" xr:uid="{00000000-0005-0000-0000-000055240000}"/>
    <cellStyle name="Normal 9 3 6" xfId="13291" xr:uid="{00000000-0005-0000-0000-000056240000}"/>
    <cellStyle name="Normal 9 4" xfId="2662" xr:uid="{00000000-0005-0000-0000-000057240000}"/>
    <cellStyle name="Normal 9 4 2" xfId="2663" xr:uid="{00000000-0005-0000-0000-000058240000}"/>
    <cellStyle name="Normal 9 4 2 2" xfId="5384" xr:uid="{00000000-0005-0000-0000-000059240000}"/>
    <cellStyle name="Normal 9 4 2 2 2" xfId="10156" xr:uid="{00000000-0005-0000-0000-00005A240000}"/>
    <cellStyle name="Normal 9 4 2 2 2 2" xfId="20421" xr:uid="{00000000-0005-0000-0000-00005B240000}"/>
    <cellStyle name="Normal 9 4 2 2 3" xfId="15875" xr:uid="{00000000-0005-0000-0000-00005C240000}"/>
    <cellStyle name="Normal 9 4 2 3" xfId="8281" xr:uid="{00000000-0005-0000-0000-00005D240000}"/>
    <cellStyle name="Normal 9 4 2 3 2" xfId="18575" xr:uid="{00000000-0005-0000-0000-00005E240000}"/>
    <cellStyle name="Normal 9 4 2 4" xfId="13295" xr:uid="{00000000-0005-0000-0000-00005F240000}"/>
    <cellStyle name="Normal 9 4 3" xfId="5383" xr:uid="{00000000-0005-0000-0000-000060240000}"/>
    <cellStyle name="Normal 9 4 3 2" xfId="10155" xr:uid="{00000000-0005-0000-0000-000061240000}"/>
    <cellStyle name="Normal 9 4 3 2 2" xfId="20420" xr:uid="{00000000-0005-0000-0000-000062240000}"/>
    <cellStyle name="Normal 9 4 3 3" xfId="15874" xr:uid="{00000000-0005-0000-0000-000063240000}"/>
    <cellStyle name="Normal 9 4 4" xfId="8280" xr:uid="{00000000-0005-0000-0000-000064240000}"/>
    <cellStyle name="Normal 9 4 4 2" xfId="18574" xr:uid="{00000000-0005-0000-0000-000065240000}"/>
    <cellStyle name="Normal 9 4 5" xfId="13294" xr:uid="{00000000-0005-0000-0000-000066240000}"/>
    <cellStyle name="Normal 9 5" xfId="2664" xr:uid="{00000000-0005-0000-0000-000067240000}"/>
    <cellStyle name="Normal 9 6" xfId="2665" xr:uid="{00000000-0005-0000-0000-000068240000}"/>
    <cellStyle name="Normal 9 7" xfId="8274" xr:uid="{00000000-0005-0000-0000-000069240000}"/>
    <cellStyle name="Normal 9_WATCH Consolidated Budget Mar 14-2012 FINAL" xfId="2666" xr:uid="{00000000-0005-0000-0000-00006A240000}"/>
    <cellStyle name="Notas" xfId="2667" xr:uid="{00000000-0005-0000-0000-00006C240000}"/>
    <cellStyle name="Notas 10" xfId="5385" xr:uid="{00000000-0005-0000-0000-00006D240000}"/>
    <cellStyle name="Notas 10 2" xfId="10157" xr:uid="{00000000-0005-0000-0000-00006E240000}"/>
    <cellStyle name="Notas 10 2 2" xfId="20422" xr:uid="{00000000-0005-0000-0000-00006F240000}"/>
    <cellStyle name="Notas 10 3" xfId="9220" xr:uid="{00000000-0005-0000-0000-000070240000}"/>
    <cellStyle name="Notas 10 3 2" xfId="19514" xr:uid="{00000000-0005-0000-0000-000071240000}"/>
    <cellStyle name="Notas 10 4" xfId="15876" xr:uid="{00000000-0005-0000-0000-000072240000}"/>
    <cellStyle name="Notas 11" xfId="8284" xr:uid="{00000000-0005-0000-0000-000073240000}"/>
    <cellStyle name="Notas 11 2" xfId="18578" xr:uid="{00000000-0005-0000-0000-000074240000}"/>
    <cellStyle name="Notas 12" xfId="13296" xr:uid="{00000000-0005-0000-0000-000075240000}"/>
    <cellStyle name="Notas 2" xfId="2668" xr:uid="{00000000-0005-0000-0000-000076240000}"/>
    <cellStyle name="Notas 2 10" xfId="5386" xr:uid="{00000000-0005-0000-0000-000077240000}"/>
    <cellStyle name="Notas 2 10 2" xfId="10158" xr:uid="{00000000-0005-0000-0000-000078240000}"/>
    <cellStyle name="Notas 2 10 2 2" xfId="20423" xr:uid="{00000000-0005-0000-0000-000079240000}"/>
    <cellStyle name="Notas 2 10 3" xfId="10676" xr:uid="{00000000-0005-0000-0000-00007A240000}"/>
    <cellStyle name="Notas 2 10 3 2" xfId="20941" xr:uid="{00000000-0005-0000-0000-00007B240000}"/>
    <cellStyle name="Notas 2 10 4" xfId="15877" xr:uid="{00000000-0005-0000-0000-00007C240000}"/>
    <cellStyle name="Notas 2 11" xfId="8285" xr:uid="{00000000-0005-0000-0000-00007D240000}"/>
    <cellStyle name="Notas 2 11 2" xfId="18579" xr:uid="{00000000-0005-0000-0000-00007E240000}"/>
    <cellStyle name="Notas 2 12" xfId="13297" xr:uid="{00000000-0005-0000-0000-00007F240000}"/>
    <cellStyle name="Notas 2 2" xfId="2669" xr:uid="{00000000-0005-0000-0000-000080240000}"/>
    <cellStyle name="Notas 2 2 2" xfId="2670" xr:uid="{00000000-0005-0000-0000-000081240000}"/>
    <cellStyle name="Notas 2 2 2 2" xfId="2671" xr:uid="{00000000-0005-0000-0000-000082240000}"/>
    <cellStyle name="Notas 2 2 2 2 2" xfId="2672" xr:uid="{00000000-0005-0000-0000-000083240000}"/>
    <cellStyle name="Notas 2 2 2 2 2 2" xfId="2673" xr:uid="{00000000-0005-0000-0000-000084240000}"/>
    <cellStyle name="Notas 2 2 2 2 2 2 2" xfId="2674" xr:uid="{00000000-0005-0000-0000-000085240000}"/>
    <cellStyle name="Notas 2 2 2 2 2 2 2 2" xfId="6769" xr:uid="{00000000-0005-0000-0000-000086240000}"/>
    <cellStyle name="Notas 2 2 2 2 2 2 2 2 2" xfId="11250" xr:uid="{00000000-0005-0000-0000-000087240000}"/>
    <cellStyle name="Notas 2 2 2 2 2 2 2 2 2 2" xfId="21515" xr:uid="{00000000-0005-0000-0000-000088240000}"/>
    <cellStyle name="Notas 2 2 2 2 2 2 2 2 3" xfId="11743" xr:uid="{00000000-0005-0000-0000-000089240000}"/>
    <cellStyle name="Notas 2 2 2 2 2 2 2 2 3 2" xfId="22007" xr:uid="{00000000-0005-0000-0000-00008A240000}"/>
    <cellStyle name="Notas 2 2 2 2 2 2 2 2 4" xfId="17258" xr:uid="{00000000-0005-0000-0000-00008B240000}"/>
    <cellStyle name="Notas 2 2 2 2 2 2 2 3" xfId="8291" xr:uid="{00000000-0005-0000-0000-00008C240000}"/>
    <cellStyle name="Notas 2 2 2 2 2 2 2 3 2" xfId="18585" xr:uid="{00000000-0005-0000-0000-00008D240000}"/>
    <cellStyle name="Notas 2 2 2 2 2 2 2 4" xfId="13303" xr:uid="{00000000-0005-0000-0000-00008E240000}"/>
    <cellStyle name="Notas 2 2 2 2 2 2 3" xfId="5391" xr:uid="{00000000-0005-0000-0000-00008F240000}"/>
    <cellStyle name="Notas 2 2 2 2 2 2 3 2" xfId="10163" xr:uid="{00000000-0005-0000-0000-000090240000}"/>
    <cellStyle name="Notas 2 2 2 2 2 2 3 2 2" xfId="20428" xr:uid="{00000000-0005-0000-0000-000091240000}"/>
    <cellStyle name="Notas 2 2 2 2 2 2 3 3" xfId="11664" xr:uid="{00000000-0005-0000-0000-000092240000}"/>
    <cellStyle name="Notas 2 2 2 2 2 2 3 3 2" xfId="21928" xr:uid="{00000000-0005-0000-0000-000093240000}"/>
    <cellStyle name="Notas 2 2 2 2 2 2 3 4" xfId="15882" xr:uid="{00000000-0005-0000-0000-000094240000}"/>
    <cellStyle name="Notas 2 2 2 2 2 2 4" xfId="8290" xr:uid="{00000000-0005-0000-0000-000095240000}"/>
    <cellStyle name="Notas 2 2 2 2 2 2 4 2" xfId="18584" xr:uid="{00000000-0005-0000-0000-000096240000}"/>
    <cellStyle name="Notas 2 2 2 2 2 2 5" xfId="13302" xr:uid="{00000000-0005-0000-0000-000097240000}"/>
    <cellStyle name="Notas 2 2 2 2 2 3" xfId="2675" xr:uid="{00000000-0005-0000-0000-000098240000}"/>
    <cellStyle name="Notas 2 2 2 2 2 3 2" xfId="6770" xr:uid="{00000000-0005-0000-0000-000099240000}"/>
    <cellStyle name="Notas 2 2 2 2 2 3 2 2" xfId="11251" xr:uid="{00000000-0005-0000-0000-00009A240000}"/>
    <cellStyle name="Notas 2 2 2 2 2 3 2 2 2" xfId="21516" xr:uid="{00000000-0005-0000-0000-00009B240000}"/>
    <cellStyle name="Notas 2 2 2 2 2 3 2 3" xfId="10975" xr:uid="{00000000-0005-0000-0000-00009C240000}"/>
    <cellStyle name="Notas 2 2 2 2 2 3 2 3 2" xfId="21240" xr:uid="{00000000-0005-0000-0000-00009D240000}"/>
    <cellStyle name="Notas 2 2 2 2 2 3 2 4" xfId="17259" xr:uid="{00000000-0005-0000-0000-00009E240000}"/>
    <cellStyle name="Notas 2 2 2 2 2 3 3" xfId="8292" xr:uid="{00000000-0005-0000-0000-00009F240000}"/>
    <cellStyle name="Notas 2 2 2 2 2 3 3 2" xfId="18586" xr:uid="{00000000-0005-0000-0000-0000A0240000}"/>
    <cellStyle name="Notas 2 2 2 2 2 3 4" xfId="13304" xr:uid="{00000000-0005-0000-0000-0000A1240000}"/>
    <cellStyle name="Notas 2 2 2 2 2 4" xfId="5390" xr:uid="{00000000-0005-0000-0000-0000A2240000}"/>
    <cellStyle name="Notas 2 2 2 2 2 4 2" xfId="10162" xr:uid="{00000000-0005-0000-0000-0000A3240000}"/>
    <cellStyle name="Notas 2 2 2 2 2 4 2 2" xfId="20427" xr:uid="{00000000-0005-0000-0000-0000A4240000}"/>
    <cellStyle name="Notas 2 2 2 2 2 4 3" xfId="9222" xr:uid="{00000000-0005-0000-0000-0000A5240000}"/>
    <cellStyle name="Notas 2 2 2 2 2 4 3 2" xfId="19516" xr:uid="{00000000-0005-0000-0000-0000A6240000}"/>
    <cellStyle name="Notas 2 2 2 2 2 4 4" xfId="15881" xr:uid="{00000000-0005-0000-0000-0000A7240000}"/>
    <cellStyle name="Notas 2 2 2 2 2 5" xfId="8289" xr:uid="{00000000-0005-0000-0000-0000A8240000}"/>
    <cellStyle name="Notas 2 2 2 2 2 5 2" xfId="18583" xr:uid="{00000000-0005-0000-0000-0000A9240000}"/>
    <cellStyle name="Notas 2 2 2 2 2 6" xfId="13301" xr:uid="{00000000-0005-0000-0000-0000AA240000}"/>
    <cellStyle name="Notas 2 2 2 2 3" xfId="2676" xr:uid="{00000000-0005-0000-0000-0000AB240000}"/>
    <cellStyle name="Notas 2 2 2 2 3 2" xfId="2677" xr:uid="{00000000-0005-0000-0000-0000AC240000}"/>
    <cellStyle name="Notas 2 2 2 2 3 2 2" xfId="6771" xr:uid="{00000000-0005-0000-0000-0000AD240000}"/>
    <cellStyle name="Notas 2 2 2 2 3 2 2 2" xfId="11252" xr:uid="{00000000-0005-0000-0000-0000AE240000}"/>
    <cellStyle name="Notas 2 2 2 2 3 2 2 2 2" xfId="21517" xr:uid="{00000000-0005-0000-0000-0000AF240000}"/>
    <cellStyle name="Notas 2 2 2 2 3 2 2 3" xfId="9758" xr:uid="{00000000-0005-0000-0000-0000B0240000}"/>
    <cellStyle name="Notas 2 2 2 2 3 2 2 3 2" xfId="20024" xr:uid="{00000000-0005-0000-0000-0000B1240000}"/>
    <cellStyle name="Notas 2 2 2 2 3 2 2 4" xfId="17260" xr:uid="{00000000-0005-0000-0000-0000B2240000}"/>
    <cellStyle name="Notas 2 2 2 2 3 2 3" xfId="8294" xr:uid="{00000000-0005-0000-0000-0000B3240000}"/>
    <cellStyle name="Notas 2 2 2 2 3 2 3 2" xfId="18588" xr:uid="{00000000-0005-0000-0000-0000B4240000}"/>
    <cellStyle name="Notas 2 2 2 2 3 2 4" xfId="13306" xr:uid="{00000000-0005-0000-0000-0000B5240000}"/>
    <cellStyle name="Notas 2 2 2 2 3 3" xfId="5392" xr:uid="{00000000-0005-0000-0000-0000B6240000}"/>
    <cellStyle name="Notas 2 2 2 2 3 3 2" xfId="10164" xr:uid="{00000000-0005-0000-0000-0000B7240000}"/>
    <cellStyle name="Notas 2 2 2 2 3 3 2 2" xfId="20429" xr:uid="{00000000-0005-0000-0000-0000B8240000}"/>
    <cellStyle name="Notas 2 2 2 2 3 3 3" xfId="10663" xr:uid="{00000000-0005-0000-0000-0000B9240000}"/>
    <cellStyle name="Notas 2 2 2 2 3 3 3 2" xfId="20928" xr:uid="{00000000-0005-0000-0000-0000BA240000}"/>
    <cellStyle name="Notas 2 2 2 2 3 3 4" xfId="15883" xr:uid="{00000000-0005-0000-0000-0000BB240000}"/>
    <cellStyle name="Notas 2 2 2 2 3 4" xfId="8293" xr:uid="{00000000-0005-0000-0000-0000BC240000}"/>
    <cellStyle name="Notas 2 2 2 2 3 4 2" xfId="18587" xr:uid="{00000000-0005-0000-0000-0000BD240000}"/>
    <cellStyle name="Notas 2 2 2 2 3 5" xfId="13305" xr:uid="{00000000-0005-0000-0000-0000BE240000}"/>
    <cellStyle name="Notas 2 2 2 2 4" xfId="2678" xr:uid="{00000000-0005-0000-0000-0000BF240000}"/>
    <cellStyle name="Notas 2 2 2 2 4 2" xfId="6772" xr:uid="{00000000-0005-0000-0000-0000C0240000}"/>
    <cellStyle name="Notas 2 2 2 2 4 2 2" xfId="11253" xr:uid="{00000000-0005-0000-0000-0000C1240000}"/>
    <cellStyle name="Notas 2 2 2 2 4 2 2 2" xfId="21518" xr:uid="{00000000-0005-0000-0000-0000C2240000}"/>
    <cellStyle name="Notas 2 2 2 2 4 2 3" xfId="9759" xr:uid="{00000000-0005-0000-0000-0000C3240000}"/>
    <cellStyle name="Notas 2 2 2 2 4 2 3 2" xfId="20025" xr:uid="{00000000-0005-0000-0000-0000C4240000}"/>
    <cellStyle name="Notas 2 2 2 2 4 2 4" xfId="17261" xr:uid="{00000000-0005-0000-0000-0000C5240000}"/>
    <cellStyle name="Notas 2 2 2 2 4 3" xfId="8295" xr:uid="{00000000-0005-0000-0000-0000C6240000}"/>
    <cellStyle name="Notas 2 2 2 2 4 3 2" xfId="18589" xr:uid="{00000000-0005-0000-0000-0000C7240000}"/>
    <cellStyle name="Notas 2 2 2 2 4 4" xfId="13307" xr:uid="{00000000-0005-0000-0000-0000C8240000}"/>
    <cellStyle name="Notas 2 2 2 2 5" xfId="5389" xr:uid="{00000000-0005-0000-0000-0000C9240000}"/>
    <cellStyle name="Notas 2 2 2 2 5 2" xfId="10161" xr:uid="{00000000-0005-0000-0000-0000CA240000}"/>
    <cellStyle name="Notas 2 2 2 2 5 2 2" xfId="20426" xr:uid="{00000000-0005-0000-0000-0000CB240000}"/>
    <cellStyle name="Notas 2 2 2 2 5 3" xfId="10677" xr:uid="{00000000-0005-0000-0000-0000CC240000}"/>
    <cellStyle name="Notas 2 2 2 2 5 3 2" xfId="20942" xr:uid="{00000000-0005-0000-0000-0000CD240000}"/>
    <cellStyle name="Notas 2 2 2 2 5 4" xfId="15880" xr:uid="{00000000-0005-0000-0000-0000CE240000}"/>
    <cellStyle name="Notas 2 2 2 2 6" xfId="8288" xr:uid="{00000000-0005-0000-0000-0000CF240000}"/>
    <cellStyle name="Notas 2 2 2 2 6 2" xfId="18582" xr:uid="{00000000-0005-0000-0000-0000D0240000}"/>
    <cellStyle name="Notas 2 2 2 2 7" xfId="13300" xr:uid="{00000000-0005-0000-0000-0000D1240000}"/>
    <cellStyle name="Notas 2 2 2 3" xfId="2679" xr:uid="{00000000-0005-0000-0000-0000D2240000}"/>
    <cellStyle name="Notas 2 2 2 3 2" xfId="2680" xr:uid="{00000000-0005-0000-0000-0000D3240000}"/>
    <cellStyle name="Notas 2 2 2 3 2 2" xfId="2681" xr:uid="{00000000-0005-0000-0000-0000D4240000}"/>
    <cellStyle name="Notas 2 2 2 3 2 2 2" xfId="6773" xr:uid="{00000000-0005-0000-0000-0000D5240000}"/>
    <cellStyle name="Notas 2 2 2 3 2 2 2 2" xfId="11254" xr:uid="{00000000-0005-0000-0000-0000D6240000}"/>
    <cellStyle name="Notas 2 2 2 3 2 2 2 2 2" xfId="21519" xr:uid="{00000000-0005-0000-0000-0000D7240000}"/>
    <cellStyle name="Notas 2 2 2 3 2 2 2 3" xfId="9760" xr:uid="{00000000-0005-0000-0000-0000D8240000}"/>
    <cellStyle name="Notas 2 2 2 3 2 2 2 3 2" xfId="20026" xr:uid="{00000000-0005-0000-0000-0000D9240000}"/>
    <cellStyle name="Notas 2 2 2 3 2 2 2 4" xfId="17262" xr:uid="{00000000-0005-0000-0000-0000DA240000}"/>
    <cellStyle name="Notas 2 2 2 3 2 2 3" xfId="8298" xr:uid="{00000000-0005-0000-0000-0000DB240000}"/>
    <cellStyle name="Notas 2 2 2 3 2 2 3 2" xfId="18592" xr:uid="{00000000-0005-0000-0000-0000DC240000}"/>
    <cellStyle name="Notas 2 2 2 3 2 2 4" xfId="13310" xr:uid="{00000000-0005-0000-0000-0000DD240000}"/>
    <cellStyle name="Notas 2 2 2 3 2 3" xfId="5394" xr:uid="{00000000-0005-0000-0000-0000DE240000}"/>
    <cellStyle name="Notas 2 2 2 3 2 3 2" xfId="10166" xr:uid="{00000000-0005-0000-0000-0000DF240000}"/>
    <cellStyle name="Notas 2 2 2 3 2 3 2 2" xfId="20431" xr:uid="{00000000-0005-0000-0000-0000E0240000}"/>
    <cellStyle name="Notas 2 2 2 3 2 3 3" xfId="9224" xr:uid="{00000000-0005-0000-0000-0000E1240000}"/>
    <cellStyle name="Notas 2 2 2 3 2 3 3 2" xfId="19518" xr:uid="{00000000-0005-0000-0000-0000E2240000}"/>
    <cellStyle name="Notas 2 2 2 3 2 3 4" xfId="15885" xr:uid="{00000000-0005-0000-0000-0000E3240000}"/>
    <cellStyle name="Notas 2 2 2 3 2 4" xfId="8297" xr:uid="{00000000-0005-0000-0000-0000E4240000}"/>
    <cellStyle name="Notas 2 2 2 3 2 4 2" xfId="18591" xr:uid="{00000000-0005-0000-0000-0000E5240000}"/>
    <cellStyle name="Notas 2 2 2 3 2 5" xfId="13309" xr:uid="{00000000-0005-0000-0000-0000E6240000}"/>
    <cellStyle name="Notas 2 2 2 3 3" xfId="2682" xr:uid="{00000000-0005-0000-0000-0000E7240000}"/>
    <cellStyle name="Notas 2 2 2 3 3 2" xfId="6774" xr:uid="{00000000-0005-0000-0000-0000E8240000}"/>
    <cellStyle name="Notas 2 2 2 3 3 2 2" xfId="11255" xr:uid="{00000000-0005-0000-0000-0000E9240000}"/>
    <cellStyle name="Notas 2 2 2 3 3 2 2 2" xfId="21520" xr:uid="{00000000-0005-0000-0000-0000EA240000}"/>
    <cellStyle name="Notas 2 2 2 3 3 2 3" xfId="11001" xr:uid="{00000000-0005-0000-0000-0000EB240000}"/>
    <cellStyle name="Notas 2 2 2 3 3 2 3 2" xfId="21266" xr:uid="{00000000-0005-0000-0000-0000EC240000}"/>
    <cellStyle name="Notas 2 2 2 3 3 2 4" xfId="17263" xr:uid="{00000000-0005-0000-0000-0000ED240000}"/>
    <cellStyle name="Notas 2 2 2 3 3 3" xfId="8299" xr:uid="{00000000-0005-0000-0000-0000EE240000}"/>
    <cellStyle name="Notas 2 2 2 3 3 3 2" xfId="18593" xr:uid="{00000000-0005-0000-0000-0000EF240000}"/>
    <cellStyle name="Notas 2 2 2 3 3 4" xfId="13311" xr:uid="{00000000-0005-0000-0000-0000F0240000}"/>
    <cellStyle name="Notas 2 2 2 3 4" xfId="5393" xr:uid="{00000000-0005-0000-0000-0000F1240000}"/>
    <cellStyle name="Notas 2 2 2 3 4 2" xfId="10165" xr:uid="{00000000-0005-0000-0000-0000F2240000}"/>
    <cellStyle name="Notas 2 2 2 3 4 2 2" xfId="20430" xr:uid="{00000000-0005-0000-0000-0000F3240000}"/>
    <cellStyle name="Notas 2 2 2 3 4 3" xfId="9223" xr:uid="{00000000-0005-0000-0000-0000F4240000}"/>
    <cellStyle name="Notas 2 2 2 3 4 3 2" xfId="19517" xr:uid="{00000000-0005-0000-0000-0000F5240000}"/>
    <cellStyle name="Notas 2 2 2 3 4 4" xfId="15884" xr:uid="{00000000-0005-0000-0000-0000F6240000}"/>
    <cellStyle name="Notas 2 2 2 3 5" xfId="8296" xr:uid="{00000000-0005-0000-0000-0000F7240000}"/>
    <cellStyle name="Notas 2 2 2 3 5 2" xfId="18590" xr:uid="{00000000-0005-0000-0000-0000F8240000}"/>
    <cellStyle name="Notas 2 2 2 3 6" xfId="13308" xr:uid="{00000000-0005-0000-0000-0000F9240000}"/>
    <cellStyle name="Notas 2 2 2 4" xfId="2683" xr:uid="{00000000-0005-0000-0000-0000FA240000}"/>
    <cellStyle name="Notas 2 2 2 4 2" xfId="2684" xr:uid="{00000000-0005-0000-0000-0000FB240000}"/>
    <cellStyle name="Notas 2 2 2 4 2 2" xfId="6775" xr:uid="{00000000-0005-0000-0000-0000FC240000}"/>
    <cellStyle name="Notas 2 2 2 4 2 2 2" xfId="11256" xr:uid="{00000000-0005-0000-0000-0000FD240000}"/>
    <cellStyle name="Notas 2 2 2 4 2 2 2 2" xfId="21521" xr:uid="{00000000-0005-0000-0000-0000FE240000}"/>
    <cellStyle name="Notas 2 2 2 4 2 2 3" xfId="11000" xr:uid="{00000000-0005-0000-0000-0000FF240000}"/>
    <cellStyle name="Notas 2 2 2 4 2 2 3 2" xfId="21265" xr:uid="{00000000-0005-0000-0000-000000250000}"/>
    <cellStyle name="Notas 2 2 2 4 2 2 4" xfId="17264" xr:uid="{00000000-0005-0000-0000-000001250000}"/>
    <cellStyle name="Notas 2 2 2 4 2 3" xfId="8301" xr:uid="{00000000-0005-0000-0000-000002250000}"/>
    <cellStyle name="Notas 2 2 2 4 2 3 2" xfId="18595" xr:uid="{00000000-0005-0000-0000-000003250000}"/>
    <cellStyle name="Notas 2 2 2 4 2 4" xfId="13313" xr:uid="{00000000-0005-0000-0000-000004250000}"/>
    <cellStyle name="Notas 2 2 2 4 3" xfId="5395" xr:uid="{00000000-0005-0000-0000-000005250000}"/>
    <cellStyle name="Notas 2 2 2 4 3 2" xfId="10167" xr:uid="{00000000-0005-0000-0000-000006250000}"/>
    <cellStyle name="Notas 2 2 2 4 3 2 2" xfId="20432" xr:uid="{00000000-0005-0000-0000-000007250000}"/>
    <cellStyle name="Notas 2 2 2 4 3 3" xfId="9225" xr:uid="{00000000-0005-0000-0000-000008250000}"/>
    <cellStyle name="Notas 2 2 2 4 3 3 2" xfId="19519" xr:uid="{00000000-0005-0000-0000-000009250000}"/>
    <cellStyle name="Notas 2 2 2 4 3 4" xfId="15886" xr:uid="{00000000-0005-0000-0000-00000A250000}"/>
    <cellStyle name="Notas 2 2 2 4 4" xfId="8300" xr:uid="{00000000-0005-0000-0000-00000B250000}"/>
    <cellStyle name="Notas 2 2 2 4 4 2" xfId="18594" xr:uid="{00000000-0005-0000-0000-00000C250000}"/>
    <cellStyle name="Notas 2 2 2 4 5" xfId="13312" xr:uid="{00000000-0005-0000-0000-00000D250000}"/>
    <cellStyle name="Notas 2 2 2 5" xfId="2685" xr:uid="{00000000-0005-0000-0000-00000E250000}"/>
    <cellStyle name="Notas 2 2 2 5 2" xfId="6776" xr:uid="{00000000-0005-0000-0000-00000F250000}"/>
    <cellStyle name="Notas 2 2 2 5 2 2" xfId="11257" xr:uid="{00000000-0005-0000-0000-000010250000}"/>
    <cellStyle name="Notas 2 2 2 5 2 2 2" xfId="21522" xr:uid="{00000000-0005-0000-0000-000011250000}"/>
    <cellStyle name="Notas 2 2 2 5 2 3" xfId="9761" xr:uid="{00000000-0005-0000-0000-000012250000}"/>
    <cellStyle name="Notas 2 2 2 5 2 3 2" xfId="20027" xr:uid="{00000000-0005-0000-0000-000013250000}"/>
    <cellStyle name="Notas 2 2 2 5 2 4" xfId="17265" xr:uid="{00000000-0005-0000-0000-000014250000}"/>
    <cellStyle name="Notas 2 2 2 5 3" xfId="8302" xr:uid="{00000000-0005-0000-0000-000015250000}"/>
    <cellStyle name="Notas 2 2 2 5 3 2" xfId="18596" xr:uid="{00000000-0005-0000-0000-000016250000}"/>
    <cellStyle name="Notas 2 2 2 5 4" xfId="13314" xr:uid="{00000000-0005-0000-0000-000017250000}"/>
    <cellStyle name="Notas 2 2 2 6" xfId="5388" xr:uid="{00000000-0005-0000-0000-000018250000}"/>
    <cellStyle name="Notas 2 2 2 6 2" xfId="10160" xr:uid="{00000000-0005-0000-0000-000019250000}"/>
    <cellStyle name="Notas 2 2 2 6 2 2" xfId="20425" xr:uid="{00000000-0005-0000-0000-00001A250000}"/>
    <cellStyle name="Notas 2 2 2 6 3" xfId="9221" xr:uid="{00000000-0005-0000-0000-00001B250000}"/>
    <cellStyle name="Notas 2 2 2 6 3 2" xfId="19515" xr:uid="{00000000-0005-0000-0000-00001C250000}"/>
    <cellStyle name="Notas 2 2 2 6 4" xfId="15879" xr:uid="{00000000-0005-0000-0000-00001D250000}"/>
    <cellStyle name="Notas 2 2 2 7" xfId="8287" xr:uid="{00000000-0005-0000-0000-00001E250000}"/>
    <cellStyle name="Notas 2 2 2 7 2" xfId="18581" xr:uid="{00000000-0005-0000-0000-00001F250000}"/>
    <cellStyle name="Notas 2 2 2 8" xfId="13299" xr:uid="{00000000-0005-0000-0000-000020250000}"/>
    <cellStyle name="Notas 2 2 3" xfId="2686" xr:uid="{00000000-0005-0000-0000-000021250000}"/>
    <cellStyle name="Notas 2 2 3 2" xfId="2687" xr:uid="{00000000-0005-0000-0000-000022250000}"/>
    <cellStyle name="Notas 2 2 3 2 2" xfId="2688" xr:uid="{00000000-0005-0000-0000-000023250000}"/>
    <cellStyle name="Notas 2 2 3 2 2 2" xfId="6777" xr:uid="{00000000-0005-0000-0000-000024250000}"/>
    <cellStyle name="Notas 2 2 3 2 2 2 2" xfId="11258" xr:uid="{00000000-0005-0000-0000-000025250000}"/>
    <cellStyle name="Notas 2 2 3 2 2 2 2 2" xfId="21523" xr:uid="{00000000-0005-0000-0000-000026250000}"/>
    <cellStyle name="Notas 2 2 3 2 2 2 3" xfId="11002" xr:uid="{00000000-0005-0000-0000-000027250000}"/>
    <cellStyle name="Notas 2 2 3 2 2 2 3 2" xfId="21267" xr:uid="{00000000-0005-0000-0000-000028250000}"/>
    <cellStyle name="Notas 2 2 3 2 2 2 4" xfId="17266" xr:uid="{00000000-0005-0000-0000-000029250000}"/>
    <cellStyle name="Notas 2 2 3 2 2 3" xfId="8305" xr:uid="{00000000-0005-0000-0000-00002A250000}"/>
    <cellStyle name="Notas 2 2 3 2 2 3 2" xfId="18599" xr:uid="{00000000-0005-0000-0000-00002B250000}"/>
    <cellStyle name="Notas 2 2 3 2 2 4" xfId="13317" xr:uid="{00000000-0005-0000-0000-00002C250000}"/>
    <cellStyle name="Notas 2 2 3 2 3" xfId="5397" xr:uid="{00000000-0005-0000-0000-00002D250000}"/>
    <cellStyle name="Notas 2 2 3 2 3 2" xfId="10169" xr:uid="{00000000-0005-0000-0000-00002E250000}"/>
    <cellStyle name="Notas 2 2 3 2 3 2 2" xfId="20434" xr:uid="{00000000-0005-0000-0000-00002F250000}"/>
    <cellStyle name="Notas 2 2 3 2 3 3" xfId="9227" xr:uid="{00000000-0005-0000-0000-000030250000}"/>
    <cellStyle name="Notas 2 2 3 2 3 3 2" xfId="19521" xr:uid="{00000000-0005-0000-0000-000031250000}"/>
    <cellStyle name="Notas 2 2 3 2 3 4" xfId="15888" xr:uid="{00000000-0005-0000-0000-000032250000}"/>
    <cellStyle name="Notas 2 2 3 2 4" xfId="8304" xr:uid="{00000000-0005-0000-0000-000033250000}"/>
    <cellStyle name="Notas 2 2 3 2 4 2" xfId="18598" xr:uid="{00000000-0005-0000-0000-000034250000}"/>
    <cellStyle name="Notas 2 2 3 2 5" xfId="13316" xr:uid="{00000000-0005-0000-0000-000035250000}"/>
    <cellStyle name="Notas 2 2 3 3" xfId="2689" xr:uid="{00000000-0005-0000-0000-000036250000}"/>
    <cellStyle name="Notas 2 2 3 3 2" xfId="6778" xr:uid="{00000000-0005-0000-0000-000037250000}"/>
    <cellStyle name="Notas 2 2 3 3 2 2" xfId="11259" xr:uid="{00000000-0005-0000-0000-000038250000}"/>
    <cellStyle name="Notas 2 2 3 3 2 2 2" xfId="21524" xr:uid="{00000000-0005-0000-0000-000039250000}"/>
    <cellStyle name="Notas 2 2 3 3 2 3" xfId="9762" xr:uid="{00000000-0005-0000-0000-00003A250000}"/>
    <cellStyle name="Notas 2 2 3 3 2 3 2" xfId="20028" xr:uid="{00000000-0005-0000-0000-00003B250000}"/>
    <cellStyle name="Notas 2 2 3 3 2 4" xfId="17267" xr:uid="{00000000-0005-0000-0000-00003C250000}"/>
    <cellStyle name="Notas 2 2 3 3 3" xfId="8306" xr:uid="{00000000-0005-0000-0000-00003D250000}"/>
    <cellStyle name="Notas 2 2 3 3 3 2" xfId="18600" xr:uid="{00000000-0005-0000-0000-00003E250000}"/>
    <cellStyle name="Notas 2 2 3 3 4" xfId="13318" xr:uid="{00000000-0005-0000-0000-00003F250000}"/>
    <cellStyle name="Notas 2 2 3 4" xfId="5396" xr:uid="{00000000-0005-0000-0000-000040250000}"/>
    <cellStyle name="Notas 2 2 3 4 2" xfId="10168" xr:uid="{00000000-0005-0000-0000-000041250000}"/>
    <cellStyle name="Notas 2 2 3 4 2 2" xfId="20433" xr:uid="{00000000-0005-0000-0000-000042250000}"/>
    <cellStyle name="Notas 2 2 3 4 3" xfId="9226" xr:uid="{00000000-0005-0000-0000-000043250000}"/>
    <cellStyle name="Notas 2 2 3 4 3 2" xfId="19520" xr:uid="{00000000-0005-0000-0000-000044250000}"/>
    <cellStyle name="Notas 2 2 3 4 4" xfId="15887" xr:uid="{00000000-0005-0000-0000-000045250000}"/>
    <cellStyle name="Notas 2 2 3 5" xfId="8303" xr:uid="{00000000-0005-0000-0000-000046250000}"/>
    <cellStyle name="Notas 2 2 3 5 2" xfId="18597" xr:uid="{00000000-0005-0000-0000-000047250000}"/>
    <cellStyle name="Notas 2 2 3 6" xfId="13315" xr:uid="{00000000-0005-0000-0000-000048250000}"/>
    <cellStyle name="Notas 2 2 4" xfId="2690" xr:uid="{00000000-0005-0000-0000-000049250000}"/>
    <cellStyle name="Notas 2 2 4 2" xfId="2691" xr:uid="{00000000-0005-0000-0000-00004A250000}"/>
    <cellStyle name="Notas 2 2 4 2 2" xfId="6779" xr:uid="{00000000-0005-0000-0000-00004B250000}"/>
    <cellStyle name="Notas 2 2 4 2 2 2" xfId="11260" xr:uid="{00000000-0005-0000-0000-00004C250000}"/>
    <cellStyle name="Notas 2 2 4 2 2 2 2" xfId="21525" xr:uid="{00000000-0005-0000-0000-00004D250000}"/>
    <cellStyle name="Notas 2 2 4 2 2 3" xfId="11744" xr:uid="{00000000-0005-0000-0000-00004E250000}"/>
    <cellStyle name="Notas 2 2 4 2 2 3 2" xfId="22008" xr:uid="{00000000-0005-0000-0000-00004F250000}"/>
    <cellStyle name="Notas 2 2 4 2 2 4" xfId="17268" xr:uid="{00000000-0005-0000-0000-000050250000}"/>
    <cellStyle name="Notas 2 2 4 2 3" xfId="8308" xr:uid="{00000000-0005-0000-0000-000051250000}"/>
    <cellStyle name="Notas 2 2 4 2 3 2" xfId="18602" xr:uid="{00000000-0005-0000-0000-000052250000}"/>
    <cellStyle name="Notas 2 2 4 2 4" xfId="13320" xr:uid="{00000000-0005-0000-0000-000053250000}"/>
    <cellStyle name="Notas 2 2 4 3" xfId="5398" xr:uid="{00000000-0005-0000-0000-000054250000}"/>
    <cellStyle name="Notas 2 2 4 3 2" xfId="10170" xr:uid="{00000000-0005-0000-0000-000055250000}"/>
    <cellStyle name="Notas 2 2 4 3 2 2" xfId="20435" xr:uid="{00000000-0005-0000-0000-000056250000}"/>
    <cellStyle name="Notas 2 2 4 3 3" xfId="9228" xr:uid="{00000000-0005-0000-0000-000057250000}"/>
    <cellStyle name="Notas 2 2 4 3 3 2" xfId="19522" xr:uid="{00000000-0005-0000-0000-000058250000}"/>
    <cellStyle name="Notas 2 2 4 3 4" xfId="15889" xr:uid="{00000000-0005-0000-0000-000059250000}"/>
    <cellStyle name="Notas 2 2 4 4" xfId="8307" xr:uid="{00000000-0005-0000-0000-00005A250000}"/>
    <cellStyle name="Notas 2 2 4 4 2" xfId="18601" xr:uid="{00000000-0005-0000-0000-00005B250000}"/>
    <cellStyle name="Notas 2 2 4 5" xfId="13319" xr:uid="{00000000-0005-0000-0000-00005C250000}"/>
    <cellStyle name="Notas 2 2 5" xfId="2692" xr:uid="{00000000-0005-0000-0000-00005D250000}"/>
    <cellStyle name="Notas 2 2 5 2" xfId="6780" xr:uid="{00000000-0005-0000-0000-00005E250000}"/>
    <cellStyle name="Notas 2 2 5 2 2" xfId="11261" xr:uid="{00000000-0005-0000-0000-00005F250000}"/>
    <cellStyle name="Notas 2 2 5 2 2 2" xfId="21526" xr:uid="{00000000-0005-0000-0000-000060250000}"/>
    <cellStyle name="Notas 2 2 5 2 3" xfId="10999" xr:uid="{00000000-0005-0000-0000-000061250000}"/>
    <cellStyle name="Notas 2 2 5 2 3 2" xfId="21264" xr:uid="{00000000-0005-0000-0000-000062250000}"/>
    <cellStyle name="Notas 2 2 5 2 4" xfId="17269" xr:uid="{00000000-0005-0000-0000-000063250000}"/>
    <cellStyle name="Notas 2 2 5 3" xfId="8309" xr:uid="{00000000-0005-0000-0000-000064250000}"/>
    <cellStyle name="Notas 2 2 5 3 2" xfId="18603" xr:uid="{00000000-0005-0000-0000-000065250000}"/>
    <cellStyle name="Notas 2 2 5 4" xfId="13321" xr:uid="{00000000-0005-0000-0000-000066250000}"/>
    <cellStyle name="Notas 2 2 6" xfId="5387" xr:uid="{00000000-0005-0000-0000-000067250000}"/>
    <cellStyle name="Notas 2 2 6 2" xfId="10159" xr:uid="{00000000-0005-0000-0000-000068250000}"/>
    <cellStyle name="Notas 2 2 6 2 2" xfId="20424" xr:uid="{00000000-0005-0000-0000-000069250000}"/>
    <cellStyle name="Notas 2 2 6 3" xfId="10675" xr:uid="{00000000-0005-0000-0000-00006A250000}"/>
    <cellStyle name="Notas 2 2 6 3 2" xfId="20940" xr:uid="{00000000-0005-0000-0000-00006B250000}"/>
    <cellStyle name="Notas 2 2 6 4" xfId="15878" xr:uid="{00000000-0005-0000-0000-00006C250000}"/>
    <cellStyle name="Notas 2 2 7" xfId="8286" xr:uid="{00000000-0005-0000-0000-00006D250000}"/>
    <cellStyle name="Notas 2 2 7 2" xfId="18580" xr:uid="{00000000-0005-0000-0000-00006E250000}"/>
    <cellStyle name="Notas 2 2 8" xfId="13298" xr:uid="{00000000-0005-0000-0000-00006F250000}"/>
    <cellStyle name="Notas 2 3" xfId="2693" xr:uid="{00000000-0005-0000-0000-000070250000}"/>
    <cellStyle name="Notas 2 3 2" xfId="2694" xr:uid="{00000000-0005-0000-0000-000071250000}"/>
    <cellStyle name="Notas 2 3 2 2" xfId="2695" xr:uid="{00000000-0005-0000-0000-000072250000}"/>
    <cellStyle name="Notas 2 3 2 2 2" xfId="2696" xr:uid="{00000000-0005-0000-0000-000073250000}"/>
    <cellStyle name="Notas 2 3 2 2 2 2" xfId="6781" xr:uid="{00000000-0005-0000-0000-000074250000}"/>
    <cellStyle name="Notas 2 3 2 2 2 2 2" xfId="11262" xr:uid="{00000000-0005-0000-0000-000075250000}"/>
    <cellStyle name="Notas 2 3 2 2 2 2 2 2" xfId="21527" xr:uid="{00000000-0005-0000-0000-000076250000}"/>
    <cellStyle name="Notas 2 3 2 2 2 2 3" xfId="9763" xr:uid="{00000000-0005-0000-0000-000077250000}"/>
    <cellStyle name="Notas 2 3 2 2 2 2 3 2" xfId="20029" xr:uid="{00000000-0005-0000-0000-000078250000}"/>
    <cellStyle name="Notas 2 3 2 2 2 2 4" xfId="17270" xr:uid="{00000000-0005-0000-0000-000079250000}"/>
    <cellStyle name="Notas 2 3 2 2 2 3" xfId="8313" xr:uid="{00000000-0005-0000-0000-00007A250000}"/>
    <cellStyle name="Notas 2 3 2 2 2 3 2" xfId="18607" xr:uid="{00000000-0005-0000-0000-00007B250000}"/>
    <cellStyle name="Notas 2 3 2 2 2 4" xfId="13325" xr:uid="{00000000-0005-0000-0000-00007C250000}"/>
    <cellStyle name="Notas 2 3 2 2 3" xfId="5401" xr:uid="{00000000-0005-0000-0000-00007D250000}"/>
    <cellStyle name="Notas 2 3 2 2 3 2" xfId="10173" xr:uid="{00000000-0005-0000-0000-00007E250000}"/>
    <cellStyle name="Notas 2 3 2 2 3 2 2" xfId="20438" xr:uid="{00000000-0005-0000-0000-00007F250000}"/>
    <cellStyle name="Notas 2 3 2 2 3 3" xfId="10683" xr:uid="{00000000-0005-0000-0000-000080250000}"/>
    <cellStyle name="Notas 2 3 2 2 3 3 2" xfId="20948" xr:uid="{00000000-0005-0000-0000-000081250000}"/>
    <cellStyle name="Notas 2 3 2 2 3 4" xfId="15892" xr:uid="{00000000-0005-0000-0000-000082250000}"/>
    <cellStyle name="Notas 2 3 2 2 4" xfId="8312" xr:uid="{00000000-0005-0000-0000-000083250000}"/>
    <cellStyle name="Notas 2 3 2 2 4 2" xfId="18606" xr:uid="{00000000-0005-0000-0000-000084250000}"/>
    <cellStyle name="Notas 2 3 2 2 5" xfId="13324" xr:uid="{00000000-0005-0000-0000-000085250000}"/>
    <cellStyle name="Notas 2 3 2 3" xfId="2697" xr:uid="{00000000-0005-0000-0000-000086250000}"/>
    <cellStyle name="Notas 2 3 2 3 2" xfId="6782" xr:uid="{00000000-0005-0000-0000-000087250000}"/>
    <cellStyle name="Notas 2 3 2 3 2 2" xfId="11263" xr:uid="{00000000-0005-0000-0000-000088250000}"/>
    <cellStyle name="Notas 2 3 2 3 2 2 2" xfId="21528" xr:uid="{00000000-0005-0000-0000-000089250000}"/>
    <cellStyle name="Notas 2 3 2 3 2 3" xfId="9764" xr:uid="{00000000-0005-0000-0000-00008A250000}"/>
    <cellStyle name="Notas 2 3 2 3 2 3 2" xfId="20030" xr:uid="{00000000-0005-0000-0000-00008B250000}"/>
    <cellStyle name="Notas 2 3 2 3 2 4" xfId="17271" xr:uid="{00000000-0005-0000-0000-00008C250000}"/>
    <cellStyle name="Notas 2 3 2 3 3" xfId="8314" xr:uid="{00000000-0005-0000-0000-00008D250000}"/>
    <cellStyle name="Notas 2 3 2 3 3 2" xfId="18608" xr:uid="{00000000-0005-0000-0000-00008E250000}"/>
    <cellStyle name="Notas 2 3 2 3 4" xfId="13326" xr:uid="{00000000-0005-0000-0000-00008F250000}"/>
    <cellStyle name="Notas 2 3 2 4" xfId="5400" xr:uid="{00000000-0005-0000-0000-000090250000}"/>
    <cellStyle name="Notas 2 3 2 4 2" xfId="10172" xr:uid="{00000000-0005-0000-0000-000091250000}"/>
    <cellStyle name="Notas 2 3 2 4 2 2" xfId="20437" xr:uid="{00000000-0005-0000-0000-000092250000}"/>
    <cellStyle name="Notas 2 3 2 4 3" xfId="10684" xr:uid="{00000000-0005-0000-0000-000093250000}"/>
    <cellStyle name="Notas 2 3 2 4 3 2" xfId="20949" xr:uid="{00000000-0005-0000-0000-000094250000}"/>
    <cellStyle name="Notas 2 3 2 4 4" xfId="15891" xr:uid="{00000000-0005-0000-0000-000095250000}"/>
    <cellStyle name="Notas 2 3 2 5" xfId="8311" xr:uid="{00000000-0005-0000-0000-000096250000}"/>
    <cellStyle name="Notas 2 3 2 5 2" xfId="18605" xr:uid="{00000000-0005-0000-0000-000097250000}"/>
    <cellStyle name="Notas 2 3 2 6" xfId="13323" xr:uid="{00000000-0005-0000-0000-000098250000}"/>
    <cellStyle name="Notas 2 3 3" xfId="2698" xr:uid="{00000000-0005-0000-0000-000099250000}"/>
    <cellStyle name="Notas 2 3 3 2" xfId="2699" xr:uid="{00000000-0005-0000-0000-00009A250000}"/>
    <cellStyle name="Notas 2 3 3 2 2" xfId="6783" xr:uid="{00000000-0005-0000-0000-00009B250000}"/>
    <cellStyle name="Notas 2 3 3 2 2 2" xfId="11264" xr:uid="{00000000-0005-0000-0000-00009C250000}"/>
    <cellStyle name="Notas 2 3 3 2 2 2 2" xfId="21529" xr:uid="{00000000-0005-0000-0000-00009D250000}"/>
    <cellStyle name="Notas 2 3 3 2 2 3" xfId="9765" xr:uid="{00000000-0005-0000-0000-00009E250000}"/>
    <cellStyle name="Notas 2 3 3 2 2 3 2" xfId="20031" xr:uid="{00000000-0005-0000-0000-00009F250000}"/>
    <cellStyle name="Notas 2 3 3 2 2 4" xfId="17272" xr:uid="{00000000-0005-0000-0000-0000A0250000}"/>
    <cellStyle name="Notas 2 3 3 2 3" xfId="8316" xr:uid="{00000000-0005-0000-0000-0000A1250000}"/>
    <cellStyle name="Notas 2 3 3 2 3 2" xfId="18610" xr:uid="{00000000-0005-0000-0000-0000A2250000}"/>
    <cellStyle name="Notas 2 3 3 2 4" xfId="13328" xr:uid="{00000000-0005-0000-0000-0000A3250000}"/>
    <cellStyle name="Notas 2 3 3 3" xfId="5402" xr:uid="{00000000-0005-0000-0000-0000A4250000}"/>
    <cellStyle name="Notas 2 3 3 3 2" xfId="10174" xr:uid="{00000000-0005-0000-0000-0000A5250000}"/>
    <cellStyle name="Notas 2 3 3 3 2 2" xfId="20439" xr:uid="{00000000-0005-0000-0000-0000A6250000}"/>
    <cellStyle name="Notas 2 3 3 3 3" xfId="9230" xr:uid="{00000000-0005-0000-0000-0000A7250000}"/>
    <cellStyle name="Notas 2 3 3 3 3 2" xfId="19524" xr:uid="{00000000-0005-0000-0000-0000A8250000}"/>
    <cellStyle name="Notas 2 3 3 3 4" xfId="15893" xr:uid="{00000000-0005-0000-0000-0000A9250000}"/>
    <cellStyle name="Notas 2 3 3 4" xfId="8315" xr:uid="{00000000-0005-0000-0000-0000AA250000}"/>
    <cellStyle name="Notas 2 3 3 4 2" xfId="18609" xr:uid="{00000000-0005-0000-0000-0000AB250000}"/>
    <cellStyle name="Notas 2 3 3 5" xfId="13327" xr:uid="{00000000-0005-0000-0000-0000AC250000}"/>
    <cellStyle name="Notas 2 3 4" xfId="2700" xr:uid="{00000000-0005-0000-0000-0000AD250000}"/>
    <cellStyle name="Notas 2 3 4 2" xfId="6784" xr:uid="{00000000-0005-0000-0000-0000AE250000}"/>
    <cellStyle name="Notas 2 3 4 2 2" xfId="11265" xr:uid="{00000000-0005-0000-0000-0000AF250000}"/>
    <cellStyle name="Notas 2 3 4 2 2 2" xfId="21530" xr:uid="{00000000-0005-0000-0000-0000B0250000}"/>
    <cellStyle name="Notas 2 3 4 2 3" xfId="11005" xr:uid="{00000000-0005-0000-0000-0000B1250000}"/>
    <cellStyle name="Notas 2 3 4 2 3 2" xfId="21270" xr:uid="{00000000-0005-0000-0000-0000B2250000}"/>
    <cellStyle name="Notas 2 3 4 2 4" xfId="17273" xr:uid="{00000000-0005-0000-0000-0000B3250000}"/>
    <cellStyle name="Notas 2 3 4 3" xfId="8317" xr:uid="{00000000-0005-0000-0000-0000B4250000}"/>
    <cellStyle name="Notas 2 3 4 3 2" xfId="18611" xr:uid="{00000000-0005-0000-0000-0000B5250000}"/>
    <cellStyle name="Notas 2 3 4 4" xfId="13329" xr:uid="{00000000-0005-0000-0000-0000B6250000}"/>
    <cellStyle name="Notas 2 3 5" xfId="5399" xr:uid="{00000000-0005-0000-0000-0000B7250000}"/>
    <cellStyle name="Notas 2 3 5 2" xfId="10171" xr:uid="{00000000-0005-0000-0000-0000B8250000}"/>
    <cellStyle name="Notas 2 3 5 2 2" xfId="20436" xr:uid="{00000000-0005-0000-0000-0000B9250000}"/>
    <cellStyle name="Notas 2 3 5 3" xfId="9229" xr:uid="{00000000-0005-0000-0000-0000BA250000}"/>
    <cellStyle name="Notas 2 3 5 3 2" xfId="19523" xr:uid="{00000000-0005-0000-0000-0000BB250000}"/>
    <cellStyle name="Notas 2 3 5 4" xfId="15890" xr:uid="{00000000-0005-0000-0000-0000BC250000}"/>
    <cellStyle name="Notas 2 3 6" xfId="8310" xr:uid="{00000000-0005-0000-0000-0000BD250000}"/>
    <cellStyle name="Notas 2 3 6 2" xfId="18604" xr:uid="{00000000-0005-0000-0000-0000BE250000}"/>
    <cellStyle name="Notas 2 3 7" xfId="13322" xr:uid="{00000000-0005-0000-0000-0000BF250000}"/>
    <cellStyle name="Notas 2 4" xfId="2701" xr:uid="{00000000-0005-0000-0000-0000C0250000}"/>
    <cellStyle name="Notas 2 4 2" xfId="2702" xr:uid="{00000000-0005-0000-0000-0000C1250000}"/>
    <cellStyle name="Notas 2 4 2 2" xfId="2703" xr:uid="{00000000-0005-0000-0000-0000C2250000}"/>
    <cellStyle name="Notas 2 4 2 2 2" xfId="2704" xr:uid="{00000000-0005-0000-0000-0000C3250000}"/>
    <cellStyle name="Notas 2 4 2 2 2 2" xfId="6785" xr:uid="{00000000-0005-0000-0000-0000C4250000}"/>
    <cellStyle name="Notas 2 4 2 2 2 2 2" xfId="11266" xr:uid="{00000000-0005-0000-0000-0000C5250000}"/>
    <cellStyle name="Notas 2 4 2 2 2 2 2 2" xfId="21531" xr:uid="{00000000-0005-0000-0000-0000C6250000}"/>
    <cellStyle name="Notas 2 4 2 2 2 2 3" xfId="11004" xr:uid="{00000000-0005-0000-0000-0000C7250000}"/>
    <cellStyle name="Notas 2 4 2 2 2 2 3 2" xfId="21269" xr:uid="{00000000-0005-0000-0000-0000C8250000}"/>
    <cellStyle name="Notas 2 4 2 2 2 2 4" xfId="17274" xr:uid="{00000000-0005-0000-0000-0000C9250000}"/>
    <cellStyle name="Notas 2 4 2 2 2 3" xfId="8321" xr:uid="{00000000-0005-0000-0000-0000CA250000}"/>
    <cellStyle name="Notas 2 4 2 2 2 3 2" xfId="18615" xr:uid="{00000000-0005-0000-0000-0000CB250000}"/>
    <cellStyle name="Notas 2 4 2 2 2 4" xfId="13333" xr:uid="{00000000-0005-0000-0000-0000CC250000}"/>
    <cellStyle name="Notas 2 4 2 2 3" xfId="5405" xr:uid="{00000000-0005-0000-0000-0000CD250000}"/>
    <cellStyle name="Notas 2 4 2 2 3 2" xfId="10177" xr:uid="{00000000-0005-0000-0000-0000CE250000}"/>
    <cellStyle name="Notas 2 4 2 2 3 2 2" xfId="20442" xr:uid="{00000000-0005-0000-0000-0000CF250000}"/>
    <cellStyle name="Notas 2 4 2 2 3 3" xfId="11665" xr:uid="{00000000-0005-0000-0000-0000D0250000}"/>
    <cellStyle name="Notas 2 4 2 2 3 3 2" xfId="21929" xr:uid="{00000000-0005-0000-0000-0000D1250000}"/>
    <cellStyle name="Notas 2 4 2 2 3 4" xfId="15896" xr:uid="{00000000-0005-0000-0000-0000D2250000}"/>
    <cellStyle name="Notas 2 4 2 2 4" xfId="8320" xr:uid="{00000000-0005-0000-0000-0000D3250000}"/>
    <cellStyle name="Notas 2 4 2 2 4 2" xfId="18614" xr:uid="{00000000-0005-0000-0000-0000D4250000}"/>
    <cellStyle name="Notas 2 4 2 2 5" xfId="13332" xr:uid="{00000000-0005-0000-0000-0000D5250000}"/>
    <cellStyle name="Notas 2 4 2 3" xfId="2705" xr:uid="{00000000-0005-0000-0000-0000D6250000}"/>
    <cellStyle name="Notas 2 4 2 3 2" xfId="6786" xr:uid="{00000000-0005-0000-0000-0000D7250000}"/>
    <cellStyle name="Notas 2 4 2 3 2 2" xfId="11267" xr:uid="{00000000-0005-0000-0000-0000D8250000}"/>
    <cellStyle name="Notas 2 4 2 3 2 2 2" xfId="21532" xr:uid="{00000000-0005-0000-0000-0000D9250000}"/>
    <cellStyle name="Notas 2 4 2 3 2 3" xfId="9766" xr:uid="{00000000-0005-0000-0000-0000DA250000}"/>
    <cellStyle name="Notas 2 4 2 3 2 3 2" xfId="20032" xr:uid="{00000000-0005-0000-0000-0000DB250000}"/>
    <cellStyle name="Notas 2 4 2 3 2 4" xfId="17275" xr:uid="{00000000-0005-0000-0000-0000DC250000}"/>
    <cellStyle name="Notas 2 4 2 3 3" xfId="8322" xr:uid="{00000000-0005-0000-0000-0000DD250000}"/>
    <cellStyle name="Notas 2 4 2 3 3 2" xfId="18616" xr:uid="{00000000-0005-0000-0000-0000DE250000}"/>
    <cellStyle name="Notas 2 4 2 3 4" xfId="13334" xr:uid="{00000000-0005-0000-0000-0000DF250000}"/>
    <cellStyle name="Notas 2 4 2 4" xfId="5404" xr:uid="{00000000-0005-0000-0000-0000E0250000}"/>
    <cellStyle name="Notas 2 4 2 4 2" xfId="10176" xr:uid="{00000000-0005-0000-0000-0000E1250000}"/>
    <cellStyle name="Notas 2 4 2 4 2 2" xfId="20441" xr:uid="{00000000-0005-0000-0000-0000E2250000}"/>
    <cellStyle name="Notas 2 4 2 4 3" xfId="9231" xr:uid="{00000000-0005-0000-0000-0000E3250000}"/>
    <cellStyle name="Notas 2 4 2 4 3 2" xfId="19525" xr:uid="{00000000-0005-0000-0000-0000E4250000}"/>
    <cellStyle name="Notas 2 4 2 4 4" xfId="15895" xr:uid="{00000000-0005-0000-0000-0000E5250000}"/>
    <cellStyle name="Notas 2 4 2 5" xfId="8319" xr:uid="{00000000-0005-0000-0000-0000E6250000}"/>
    <cellStyle name="Notas 2 4 2 5 2" xfId="18613" xr:uid="{00000000-0005-0000-0000-0000E7250000}"/>
    <cellStyle name="Notas 2 4 2 6" xfId="13331" xr:uid="{00000000-0005-0000-0000-0000E8250000}"/>
    <cellStyle name="Notas 2 4 3" xfId="2706" xr:uid="{00000000-0005-0000-0000-0000E9250000}"/>
    <cellStyle name="Notas 2 4 3 2" xfId="2707" xr:uid="{00000000-0005-0000-0000-0000EA250000}"/>
    <cellStyle name="Notas 2 4 3 2 2" xfId="6787" xr:uid="{00000000-0005-0000-0000-0000EB250000}"/>
    <cellStyle name="Notas 2 4 3 2 2 2" xfId="11268" xr:uid="{00000000-0005-0000-0000-0000EC250000}"/>
    <cellStyle name="Notas 2 4 3 2 2 2 2" xfId="21533" xr:uid="{00000000-0005-0000-0000-0000ED250000}"/>
    <cellStyle name="Notas 2 4 3 2 2 3" xfId="11006" xr:uid="{00000000-0005-0000-0000-0000EE250000}"/>
    <cellStyle name="Notas 2 4 3 2 2 3 2" xfId="21271" xr:uid="{00000000-0005-0000-0000-0000EF250000}"/>
    <cellStyle name="Notas 2 4 3 2 2 4" xfId="17276" xr:uid="{00000000-0005-0000-0000-0000F0250000}"/>
    <cellStyle name="Notas 2 4 3 2 3" xfId="8324" xr:uid="{00000000-0005-0000-0000-0000F1250000}"/>
    <cellStyle name="Notas 2 4 3 2 3 2" xfId="18618" xr:uid="{00000000-0005-0000-0000-0000F2250000}"/>
    <cellStyle name="Notas 2 4 3 2 4" xfId="13336" xr:uid="{00000000-0005-0000-0000-0000F3250000}"/>
    <cellStyle name="Notas 2 4 3 3" xfId="5406" xr:uid="{00000000-0005-0000-0000-0000F4250000}"/>
    <cellStyle name="Notas 2 4 3 3 2" xfId="10178" xr:uid="{00000000-0005-0000-0000-0000F5250000}"/>
    <cellStyle name="Notas 2 4 3 3 2 2" xfId="20443" xr:uid="{00000000-0005-0000-0000-0000F6250000}"/>
    <cellStyle name="Notas 2 4 3 3 3" xfId="10682" xr:uid="{00000000-0005-0000-0000-0000F7250000}"/>
    <cellStyle name="Notas 2 4 3 3 3 2" xfId="20947" xr:uid="{00000000-0005-0000-0000-0000F8250000}"/>
    <cellStyle name="Notas 2 4 3 3 4" xfId="15897" xr:uid="{00000000-0005-0000-0000-0000F9250000}"/>
    <cellStyle name="Notas 2 4 3 4" xfId="8323" xr:uid="{00000000-0005-0000-0000-0000FA250000}"/>
    <cellStyle name="Notas 2 4 3 4 2" xfId="18617" xr:uid="{00000000-0005-0000-0000-0000FB250000}"/>
    <cellStyle name="Notas 2 4 3 5" xfId="13335" xr:uid="{00000000-0005-0000-0000-0000FC250000}"/>
    <cellStyle name="Notas 2 4 4" xfId="2708" xr:uid="{00000000-0005-0000-0000-0000FD250000}"/>
    <cellStyle name="Notas 2 4 4 2" xfId="6788" xr:uid="{00000000-0005-0000-0000-0000FE250000}"/>
    <cellStyle name="Notas 2 4 4 2 2" xfId="11269" xr:uid="{00000000-0005-0000-0000-0000FF250000}"/>
    <cellStyle name="Notas 2 4 4 2 2 2" xfId="21534" xr:uid="{00000000-0005-0000-0000-000000260000}"/>
    <cellStyle name="Notas 2 4 4 2 3" xfId="9767" xr:uid="{00000000-0005-0000-0000-000001260000}"/>
    <cellStyle name="Notas 2 4 4 2 3 2" xfId="20033" xr:uid="{00000000-0005-0000-0000-000002260000}"/>
    <cellStyle name="Notas 2 4 4 2 4" xfId="17277" xr:uid="{00000000-0005-0000-0000-000003260000}"/>
    <cellStyle name="Notas 2 4 4 3" xfId="8325" xr:uid="{00000000-0005-0000-0000-000004260000}"/>
    <cellStyle name="Notas 2 4 4 3 2" xfId="18619" xr:uid="{00000000-0005-0000-0000-000005260000}"/>
    <cellStyle name="Notas 2 4 4 4" xfId="13337" xr:uid="{00000000-0005-0000-0000-000006260000}"/>
    <cellStyle name="Notas 2 4 5" xfId="5403" xr:uid="{00000000-0005-0000-0000-000007260000}"/>
    <cellStyle name="Notas 2 4 5 2" xfId="10175" xr:uid="{00000000-0005-0000-0000-000008260000}"/>
    <cellStyle name="Notas 2 4 5 2 2" xfId="20440" xr:uid="{00000000-0005-0000-0000-000009260000}"/>
    <cellStyle name="Notas 2 4 5 3" xfId="10685" xr:uid="{00000000-0005-0000-0000-00000A260000}"/>
    <cellStyle name="Notas 2 4 5 3 2" xfId="20950" xr:uid="{00000000-0005-0000-0000-00000B260000}"/>
    <cellStyle name="Notas 2 4 5 4" xfId="15894" xr:uid="{00000000-0005-0000-0000-00000C260000}"/>
    <cellStyle name="Notas 2 4 6" xfId="8318" xr:uid="{00000000-0005-0000-0000-00000D260000}"/>
    <cellStyle name="Notas 2 4 6 2" xfId="18612" xr:uid="{00000000-0005-0000-0000-00000E260000}"/>
    <cellStyle name="Notas 2 4 7" xfId="13330" xr:uid="{00000000-0005-0000-0000-00000F260000}"/>
    <cellStyle name="Notas 2 5" xfId="2709" xr:uid="{00000000-0005-0000-0000-000010260000}"/>
    <cellStyle name="Notas 2 5 2" xfId="2710" xr:uid="{00000000-0005-0000-0000-000011260000}"/>
    <cellStyle name="Notas 2 5 2 2" xfId="2711" xr:uid="{00000000-0005-0000-0000-000012260000}"/>
    <cellStyle name="Notas 2 5 2 2 2" xfId="6789" xr:uid="{00000000-0005-0000-0000-000013260000}"/>
    <cellStyle name="Notas 2 5 2 2 2 2" xfId="11270" xr:uid="{00000000-0005-0000-0000-000014260000}"/>
    <cellStyle name="Notas 2 5 2 2 2 2 2" xfId="21535" xr:uid="{00000000-0005-0000-0000-000015260000}"/>
    <cellStyle name="Notas 2 5 2 2 2 3" xfId="11745" xr:uid="{00000000-0005-0000-0000-000016260000}"/>
    <cellStyle name="Notas 2 5 2 2 2 3 2" xfId="22009" xr:uid="{00000000-0005-0000-0000-000017260000}"/>
    <cellStyle name="Notas 2 5 2 2 2 4" xfId="17278" xr:uid="{00000000-0005-0000-0000-000018260000}"/>
    <cellStyle name="Notas 2 5 2 2 3" xfId="8328" xr:uid="{00000000-0005-0000-0000-000019260000}"/>
    <cellStyle name="Notas 2 5 2 2 3 2" xfId="18622" xr:uid="{00000000-0005-0000-0000-00001A260000}"/>
    <cellStyle name="Notas 2 5 2 2 4" xfId="13340" xr:uid="{00000000-0005-0000-0000-00001B260000}"/>
    <cellStyle name="Notas 2 5 2 3" xfId="5408" xr:uid="{00000000-0005-0000-0000-00001C260000}"/>
    <cellStyle name="Notas 2 5 2 3 2" xfId="10180" xr:uid="{00000000-0005-0000-0000-00001D260000}"/>
    <cellStyle name="Notas 2 5 2 3 2 2" xfId="20445" xr:uid="{00000000-0005-0000-0000-00001E260000}"/>
    <cellStyle name="Notas 2 5 2 3 3" xfId="9233" xr:uid="{00000000-0005-0000-0000-00001F260000}"/>
    <cellStyle name="Notas 2 5 2 3 3 2" xfId="19527" xr:uid="{00000000-0005-0000-0000-000020260000}"/>
    <cellStyle name="Notas 2 5 2 3 4" xfId="15899" xr:uid="{00000000-0005-0000-0000-000021260000}"/>
    <cellStyle name="Notas 2 5 2 4" xfId="8327" xr:uid="{00000000-0005-0000-0000-000022260000}"/>
    <cellStyle name="Notas 2 5 2 4 2" xfId="18621" xr:uid="{00000000-0005-0000-0000-000023260000}"/>
    <cellStyle name="Notas 2 5 2 5" xfId="13339" xr:uid="{00000000-0005-0000-0000-000024260000}"/>
    <cellStyle name="Notas 2 5 3" xfId="2712" xr:uid="{00000000-0005-0000-0000-000025260000}"/>
    <cellStyle name="Notas 2 5 3 2" xfId="6790" xr:uid="{00000000-0005-0000-0000-000026260000}"/>
    <cellStyle name="Notas 2 5 3 2 2" xfId="11271" xr:uid="{00000000-0005-0000-0000-000027260000}"/>
    <cellStyle name="Notas 2 5 3 2 2 2" xfId="21536" xr:uid="{00000000-0005-0000-0000-000028260000}"/>
    <cellStyle name="Notas 2 5 3 2 3" xfId="11003" xr:uid="{00000000-0005-0000-0000-000029260000}"/>
    <cellStyle name="Notas 2 5 3 2 3 2" xfId="21268" xr:uid="{00000000-0005-0000-0000-00002A260000}"/>
    <cellStyle name="Notas 2 5 3 2 4" xfId="17279" xr:uid="{00000000-0005-0000-0000-00002B260000}"/>
    <cellStyle name="Notas 2 5 3 3" xfId="8329" xr:uid="{00000000-0005-0000-0000-00002C260000}"/>
    <cellStyle name="Notas 2 5 3 3 2" xfId="18623" xr:uid="{00000000-0005-0000-0000-00002D260000}"/>
    <cellStyle name="Notas 2 5 3 4" xfId="13341" xr:uid="{00000000-0005-0000-0000-00002E260000}"/>
    <cellStyle name="Notas 2 5 4" xfId="5407" xr:uid="{00000000-0005-0000-0000-00002F260000}"/>
    <cellStyle name="Notas 2 5 4 2" xfId="10179" xr:uid="{00000000-0005-0000-0000-000030260000}"/>
    <cellStyle name="Notas 2 5 4 2 2" xfId="20444" xr:uid="{00000000-0005-0000-0000-000031260000}"/>
    <cellStyle name="Notas 2 5 4 3" xfId="9232" xr:uid="{00000000-0005-0000-0000-000032260000}"/>
    <cellStyle name="Notas 2 5 4 3 2" xfId="19526" xr:uid="{00000000-0005-0000-0000-000033260000}"/>
    <cellStyle name="Notas 2 5 4 4" xfId="15898" xr:uid="{00000000-0005-0000-0000-000034260000}"/>
    <cellStyle name="Notas 2 5 5" xfId="8326" xr:uid="{00000000-0005-0000-0000-000035260000}"/>
    <cellStyle name="Notas 2 5 5 2" xfId="18620" xr:uid="{00000000-0005-0000-0000-000036260000}"/>
    <cellStyle name="Notas 2 5 6" xfId="13338" xr:uid="{00000000-0005-0000-0000-000037260000}"/>
    <cellStyle name="Notas 2 6" xfId="2713" xr:uid="{00000000-0005-0000-0000-000038260000}"/>
    <cellStyle name="Notas 2 6 2" xfId="2714" xr:uid="{00000000-0005-0000-0000-000039260000}"/>
    <cellStyle name="Notas 2 6 2 2" xfId="2715" xr:uid="{00000000-0005-0000-0000-00003A260000}"/>
    <cellStyle name="Notas 2 6 2 2 2" xfId="2716" xr:uid="{00000000-0005-0000-0000-00003B260000}"/>
    <cellStyle name="Notas 2 6 2 2 2 2" xfId="6791" xr:uid="{00000000-0005-0000-0000-00003C260000}"/>
    <cellStyle name="Notas 2 6 2 2 2 2 2" xfId="9768" xr:uid="{00000000-0005-0000-0000-00003D260000}"/>
    <cellStyle name="Notas 2 6 2 2 2 2 2 2" xfId="20034" xr:uid="{00000000-0005-0000-0000-00003E260000}"/>
    <cellStyle name="Notas 2 6 2 2 2 2 3" xfId="17280" xr:uid="{00000000-0005-0000-0000-00003F260000}"/>
    <cellStyle name="Notas 2 6 2 2 2 3" xfId="13345" xr:uid="{00000000-0005-0000-0000-000040260000}"/>
    <cellStyle name="Notas 2 6 2 2 3" xfId="5411" xr:uid="{00000000-0005-0000-0000-000041260000}"/>
    <cellStyle name="Notas 2 6 2 2 3 2" xfId="9234" xr:uid="{00000000-0005-0000-0000-000042260000}"/>
    <cellStyle name="Notas 2 6 2 2 3 2 2" xfId="19528" xr:uid="{00000000-0005-0000-0000-000043260000}"/>
    <cellStyle name="Notas 2 6 2 2 3 3" xfId="15902" xr:uid="{00000000-0005-0000-0000-000044260000}"/>
    <cellStyle name="Notas 2 6 2 2 4" xfId="13344" xr:uid="{00000000-0005-0000-0000-000045260000}"/>
    <cellStyle name="Notas 2 6 2 3" xfId="5410" xr:uid="{00000000-0005-0000-0000-000046260000}"/>
    <cellStyle name="Notas 2 6 2 3 2" xfId="10686" xr:uid="{00000000-0005-0000-0000-000047260000}"/>
    <cellStyle name="Notas 2 6 2 3 2 2" xfId="20951" xr:uid="{00000000-0005-0000-0000-000048260000}"/>
    <cellStyle name="Notas 2 6 2 3 3" xfId="15901" xr:uid="{00000000-0005-0000-0000-000049260000}"/>
    <cellStyle name="Notas 2 6 2 4" xfId="13343" xr:uid="{00000000-0005-0000-0000-00004A260000}"/>
    <cellStyle name="Notas 2 6 3" xfId="2717" xr:uid="{00000000-0005-0000-0000-00004B260000}"/>
    <cellStyle name="Notas 2 6 3 2" xfId="2718" xr:uid="{00000000-0005-0000-0000-00004C260000}"/>
    <cellStyle name="Notas 2 6 3 2 2" xfId="6792" xr:uid="{00000000-0005-0000-0000-00004D260000}"/>
    <cellStyle name="Notas 2 6 3 2 2 2" xfId="9769" xr:uid="{00000000-0005-0000-0000-00004E260000}"/>
    <cellStyle name="Notas 2 6 3 2 2 2 2" xfId="20035" xr:uid="{00000000-0005-0000-0000-00004F260000}"/>
    <cellStyle name="Notas 2 6 3 2 2 3" xfId="17281" xr:uid="{00000000-0005-0000-0000-000050260000}"/>
    <cellStyle name="Notas 2 6 3 2 3" xfId="13347" xr:uid="{00000000-0005-0000-0000-000051260000}"/>
    <cellStyle name="Notas 2 6 3 3" xfId="5412" xr:uid="{00000000-0005-0000-0000-000052260000}"/>
    <cellStyle name="Notas 2 6 3 3 2" xfId="10688" xr:uid="{00000000-0005-0000-0000-000053260000}"/>
    <cellStyle name="Notas 2 6 3 3 2 2" xfId="20953" xr:uid="{00000000-0005-0000-0000-000054260000}"/>
    <cellStyle name="Notas 2 6 3 3 3" xfId="15903" xr:uid="{00000000-0005-0000-0000-000055260000}"/>
    <cellStyle name="Notas 2 6 3 4" xfId="13346" xr:uid="{00000000-0005-0000-0000-000056260000}"/>
    <cellStyle name="Notas 2 6 4" xfId="2719" xr:uid="{00000000-0005-0000-0000-000057260000}"/>
    <cellStyle name="Notas 2 6 4 2" xfId="6793" xr:uid="{00000000-0005-0000-0000-000058260000}"/>
    <cellStyle name="Notas 2 6 4 2 2" xfId="11008" xr:uid="{00000000-0005-0000-0000-000059260000}"/>
    <cellStyle name="Notas 2 6 4 2 2 2" xfId="21273" xr:uid="{00000000-0005-0000-0000-00005A260000}"/>
    <cellStyle name="Notas 2 6 4 2 3" xfId="17282" xr:uid="{00000000-0005-0000-0000-00005B260000}"/>
    <cellStyle name="Notas 2 6 4 3" xfId="13348" xr:uid="{00000000-0005-0000-0000-00005C260000}"/>
    <cellStyle name="Notas 2 6 5" xfId="5409" xr:uid="{00000000-0005-0000-0000-00005D260000}"/>
    <cellStyle name="Notas 2 6 5 2" xfId="10687" xr:uid="{00000000-0005-0000-0000-00005E260000}"/>
    <cellStyle name="Notas 2 6 5 2 2" xfId="20952" xr:uid="{00000000-0005-0000-0000-00005F260000}"/>
    <cellStyle name="Notas 2 6 5 3" xfId="15900" xr:uid="{00000000-0005-0000-0000-000060260000}"/>
    <cellStyle name="Notas 2 6 6" xfId="13342" xr:uid="{00000000-0005-0000-0000-000061260000}"/>
    <cellStyle name="Notas 2 7" xfId="2720" xr:uid="{00000000-0005-0000-0000-000062260000}"/>
    <cellStyle name="Notas 2 7 2" xfId="2721" xr:uid="{00000000-0005-0000-0000-000063260000}"/>
    <cellStyle name="Notas 2 7 2 2" xfId="2722" xr:uid="{00000000-0005-0000-0000-000064260000}"/>
    <cellStyle name="Notas 2 7 2 2 2" xfId="2723" xr:uid="{00000000-0005-0000-0000-000065260000}"/>
    <cellStyle name="Notas 2 7 2 2 2 2" xfId="6794" xr:uid="{00000000-0005-0000-0000-000066260000}"/>
    <cellStyle name="Notas 2 7 2 2 2 2 2" xfId="11007" xr:uid="{00000000-0005-0000-0000-000067260000}"/>
    <cellStyle name="Notas 2 7 2 2 2 2 2 2" xfId="21272" xr:uid="{00000000-0005-0000-0000-000068260000}"/>
    <cellStyle name="Notas 2 7 2 2 2 2 3" xfId="17283" xr:uid="{00000000-0005-0000-0000-000069260000}"/>
    <cellStyle name="Notas 2 7 2 2 2 3" xfId="13352" xr:uid="{00000000-0005-0000-0000-00006A260000}"/>
    <cellStyle name="Notas 2 7 2 2 3" xfId="5415" xr:uid="{00000000-0005-0000-0000-00006B260000}"/>
    <cellStyle name="Notas 2 7 2 2 3 2" xfId="10681" xr:uid="{00000000-0005-0000-0000-00006C260000}"/>
    <cellStyle name="Notas 2 7 2 2 3 2 2" xfId="20946" xr:uid="{00000000-0005-0000-0000-00006D260000}"/>
    <cellStyle name="Notas 2 7 2 2 3 3" xfId="15906" xr:uid="{00000000-0005-0000-0000-00006E260000}"/>
    <cellStyle name="Notas 2 7 2 2 4" xfId="13351" xr:uid="{00000000-0005-0000-0000-00006F260000}"/>
    <cellStyle name="Notas 2 7 2 3" xfId="5414" xr:uid="{00000000-0005-0000-0000-000070260000}"/>
    <cellStyle name="Notas 2 7 2 3 2" xfId="11666" xr:uid="{00000000-0005-0000-0000-000071260000}"/>
    <cellStyle name="Notas 2 7 2 3 2 2" xfId="21930" xr:uid="{00000000-0005-0000-0000-000072260000}"/>
    <cellStyle name="Notas 2 7 2 3 3" xfId="15905" xr:uid="{00000000-0005-0000-0000-000073260000}"/>
    <cellStyle name="Notas 2 7 2 4" xfId="13350" xr:uid="{00000000-0005-0000-0000-000074260000}"/>
    <cellStyle name="Notas 2 7 3" xfId="2724" xr:uid="{00000000-0005-0000-0000-000075260000}"/>
    <cellStyle name="Notas 2 7 3 2" xfId="2725" xr:uid="{00000000-0005-0000-0000-000076260000}"/>
    <cellStyle name="Notas 2 7 3 2 2" xfId="6795" xr:uid="{00000000-0005-0000-0000-000077260000}"/>
    <cellStyle name="Notas 2 7 3 2 2 2" xfId="9770" xr:uid="{00000000-0005-0000-0000-000078260000}"/>
    <cellStyle name="Notas 2 7 3 2 2 2 2" xfId="20036" xr:uid="{00000000-0005-0000-0000-000079260000}"/>
    <cellStyle name="Notas 2 7 3 2 2 3" xfId="17284" xr:uid="{00000000-0005-0000-0000-00007A260000}"/>
    <cellStyle name="Notas 2 7 3 2 3" xfId="13354" xr:uid="{00000000-0005-0000-0000-00007B260000}"/>
    <cellStyle name="Notas 2 7 3 3" xfId="5416" xr:uid="{00000000-0005-0000-0000-00007C260000}"/>
    <cellStyle name="Notas 2 7 3 3 2" xfId="9236" xr:uid="{00000000-0005-0000-0000-00007D260000}"/>
    <cellStyle name="Notas 2 7 3 3 2 2" xfId="19530" xr:uid="{00000000-0005-0000-0000-00007E260000}"/>
    <cellStyle name="Notas 2 7 3 3 3" xfId="15907" xr:uid="{00000000-0005-0000-0000-00007F260000}"/>
    <cellStyle name="Notas 2 7 3 4" xfId="13353" xr:uid="{00000000-0005-0000-0000-000080260000}"/>
    <cellStyle name="Notas 2 7 4" xfId="5413" xr:uid="{00000000-0005-0000-0000-000081260000}"/>
    <cellStyle name="Notas 2 7 4 2" xfId="9235" xr:uid="{00000000-0005-0000-0000-000082260000}"/>
    <cellStyle name="Notas 2 7 4 2 2" xfId="19529" xr:uid="{00000000-0005-0000-0000-000083260000}"/>
    <cellStyle name="Notas 2 7 4 3" xfId="15904" xr:uid="{00000000-0005-0000-0000-000084260000}"/>
    <cellStyle name="Notas 2 7 5" xfId="13349" xr:uid="{00000000-0005-0000-0000-000085260000}"/>
    <cellStyle name="Notas 2 8" xfId="2726" xr:uid="{00000000-0005-0000-0000-000086260000}"/>
    <cellStyle name="Notas 2 8 2" xfId="2727" xr:uid="{00000000-0005-0000-0000-000087260000}"/>
    <cellStyle name="Notas 2 8 2 2" xfId="6796" xr:uid="{00000000-0005-0000-0000-000088260000}"/>
    <cellStyle name="Notas 2 8 2 2 2" xfId="11277" xr:uid="{00000000-0005-0000-0000-000089260000}"/>
    <cellStyle name="Notas 2 8 2 2 2 2" xfId="21542" xr:uid="{00000000-0005-0000-0000-00008A260000}"/>
    <cellStyle name="Notas 2 8 2 2 3" xfId="11009" xr:uid="{00000000-0005-0000-0000-00008B260000}"/>
    <cellStyle name="Notas 2 8 2 2 3 2" xfId="21274" xr:uid="{00000000-0005-0000-0000-00008C260000}"/>
    <cellStyle name="Notas 2 8 2 2 4" xfId="17285" xr:uid="{00000000-0005-0000-0000-00008D260000}"/>
    <cellStyle name="Notas 2 8 2 3" xfId="8344" xr:uid="{00000000-0005-0000-0000-00008E260000}"/>
    <cellStyle name="Notas 2 8 2 3 2" xfId="18638" xr:uid="{00000000-0005-0000-0000-00008F260000}"/>
    <cellStyle name="Notas 2 8 2 4" xfId="13356" xr:uid="{00000000-0005-0000-0000-000090260000}"/>
    <cellStyle name="Notas 2 8 3" xfId="5417" xr:uid="{00000000-0005-0000-0000-000091260000}"/>
    <cellStyle name="Notas 2 8 3 2" xfId="10189" xr:uid="{00000000-0005-0000-0000-000092260000}"/>
    <cellStyle name="Notas 2 8 3 2 2" xfId="20454" xr:uid="{00000000-0005-0000-0000-000093260000}"/>
    <cellStyle name="Notas 2 8 3 3" xfId="9237" xr:uid="{00000000-0005-0000-0000-000094260000}"/>
    <cellStyle name="Notas 2 8 3 3 2" xfId="19531" xr:uid="{00000000-0005-0000-0000-000095260000}"/>
    <cellStyle name="Notas 2 8 3 4" xfId="15908" xr:uid="{00000000-0005-0000-0000-000096260000}"/>
    <cellStyle name="Notas 2 8 4" xfId="8343" xr:uid="{00000000-0005-0000-0000-000097260000}"/>
    <cellStyle name="Notas 2 8 4 2" xfId="18637" xr:uid="{00000000-0005-0000-0000-000098260000}"/>
    <cellStyle name="Notas 2 8 5" xfId="13355" xr:uid="{00000000-0005-0000-0000-000099260000}"/>
    <cellStyle name="Notas 2 9" xfId="2728" xr:uid="{00000000-0005-0000-0000-00009A260000}"/>
    <cellStyle name="Notas 2 9 2" xfId="6797" xr:uid="{00000000-0005-0000-0000-00009B260000}"/>
    <cellStyle name="Notas 2 9 2 2" xfId="11278" xr:uid="{00000000-0005-0000-0000-00009C260000}"/>
    <cellStyle name="Notas 2 9 2 2 2" xfId="21543" xr:uid="{00000000-0005-0000-0000-00009D260000}"/>
    <cellStyle name="Notas 2 9 2 3" xfId="9771" xr:uid="{00000000-0005-0000-0000-00009E260000}"/>
    <cellStyle name="Notas 2 9 2 3 2" xfId="20037" xr:uid="{00000000-0005-0000-0000-00009F260000}"/>
    <cellStyle name="Notas 2 9 2 4" xfId="17286" xr:uid="{00000000-0005-0000-0000-0000A0260000}"/>
    <cellStyle name="Notas 2 9 3" xfId="8345" xr:uid="{00000000-0005-0000-0000-0000A1260000}"/>
    <cellStyle name="Notas 2 9 3 2" xfId="18639" xr:uid="{00000000-0005-0000-0000-0000A2260000}"/>
    <cellStyle name="Notas 2 9 4" xfId="13357" xr:uid="{00000000-0005-0000-0000-0000A3260000}"/>
    <cellStyle name="Notas 3" xfId="2729" xr:uid="{00000000-0005-0000-0000-0000A4260000}"/>
    <cellStyle name="Notas 3 10" xfId="5418" xr:uid="{00000000-0005-0000-0000-0000A5260000}"/>
    <cellStyle name="Notas 3 10 2" xfId="10190" xr:uid="{00000000-0005-0000-0000-0000A6260000}"/>
    <cellStyle name="Notas 3 10 2 2" xfId="20455" xr:uid="{00000000-0005-0000-0000-0000A7260000}"/>
    <cellStyle name="Notas 3 10 3" xfId="9238" xr:uid="{00000000-0005-0000-0000-0000A8260000}"/>
    <cellStyle name="Notas 3 10 3 2" xfId="19532" xr:uid="{00000000-0005-0000-0000-0000A9260000}"/>
    <cellStyle name="Notas 3 10 4" xfId="15909" xr:uid="{00000000-0005-0000-0000-0000AA260000}"/>
    <cellStyle name="Notas 3 11" xfId="8346" xr:uid="{00000000-0005-0000-0000-0000AB260000}"/>
    <cellStyle name="Notas 3 11 2" xfId="18640" xr:uid="{00000000-0005-0000-0000-0000AC260000}"/>
    <cellStyle name="Notas 3 12" xfId="13358" xr:uid="{00000000-0005-0000-0000-0000AD260000}"/>
    <cellStyle name="Notas 3 2" xfId="2730" xr:uid="{00000000-0005-0000-0000-0000AE260000}"/>
    <cellStyle name="Notas 3 2 2" xfId="2731" xr:uid="{00000000-0005-0000-0000-0000AF260000}"/>
    <cellStyle name="Notas 3 2 2 2" xfId="2732" xr:uid="{00000000-0005-0000-0000-0000B0260000}"/>
    <cellStyle name="Notas 3 2 2 2 2" xfId="2733" xr:uid="{00000000-0005-0000-0000-0000B1260000}"/>
    <cellStyle name="Notas 3 2 2 2 2 2" xfId="2734" xr:uid="{00000000-0005-0000-0000-0000B2260000}"/>
    <cellStyle name="Notas 3 2 2 2 2 2 2" xfId="6798" xr:uid="{00000000-0005-0000-0000-0000B3260000}"/>
    <cellStyle name="Notas 3 2 2 2 2 2 2 2" xfId="11279" xr:uid="{00000000-0005-0000-0000-0000B4260000}"/>
    <cellStyle name="Notas 3 2 2 2 2 2 2 2 2" xfId="21544" xr:uid="{00000000-0005-0000-0000-0000B5260000}"/>
    <cellStyle name="Notas 3 2 2 2 2 2 2 3" xfId="11746" xr:uid="{00000000-0005-0000-0000-0000B6260000}"/>
    <cellStyle name="Notas 3 2 2 2 2 2 2 3 2" xfId="22010" xr:uid="{00000000-0005-0000-0000-0000B7260000}"/>
    <cellStyle name="Notas 3 2 2 2 2 2 2 4" xfId="17287" xr:uid="{00000000-0005-0000-0000-0000B8260000}"/>
    <cellStyle name="Notas 3 2 2 2 2 2 3" xfId="8351" xr:uid="{00000000-0005-0000-0000-0000B9260000}"/>
    <cellStyle name="Notas 3 2 2 2 2 2 3 2" xfId="18645" xr:uid="{00000000-0005-0000-0000-0000BA260000}"/>
    <cellStyle name="Notas 3 2 2 2 2 2 4" xfId="13363" xr:uid="{00000000-0005-0000-0000-0000BB260000}"/>
    <cellStyle name="Notas 3 2 2 2 2 3" xfId="5422" xr:uid="{00000000-0005-0000-0000-0000BC260000}"/>
    <cellStyle name="Notas 3 2 2 2 2 3 2" xfId="10194" xr:uid="{00000000-0005-0000-0000-0000BD260000}"/>
    <cellStyle name="Notas 3 2 2 2 2 3 2 2" xfId="20459" xr:uid="{00000000-0005-0000-0000-0000BE260000}"/>
    <cellStyle name="Notas 3 2 2 2 2 3 3" xfId="10692" xr:uid="{00000000-0005-0000-0000-0000BF260000}"/>
    <cellStyle name="Notas 3 2 2 2 2 3 3 2" xfId="20957" xr:uid="{00000000-0005-0000-0000-0000C0260000}"/>
    <cellStyle name="Notas 3 2 2 2 2 3 4" xfId="15913" xr:uid="{00000000-0005-0000-0000-0000C1260000}"/>
    <cellStyle name="Notas 3 2 2 2 2 4" xfId="8350" xr:uid="{00000000-0005-0000-0000-0000C2260000}"/>
    <cellStyle name="Notas 3 2 2 2 2 4 2" xfId="18644" xr:uid="{00000000-0005-0000-0000-0000C3260000}"/>
    <cellStyle name="Notas 3 2 2 2 2 5" xfId="13362" xr:uid="{00000000-0005-0000-0000-0000C4260000}"/>
    <cellStyle name="Notas 3 2 2 2 3" xfId="2735" xr:uid="{00000000-0005-0000-0000-0000C5260000}"/>
    <cellStyle name="Notas 3 2 2 2 3 2" xfId="6799" xr:uid="{00000000-0005-0000-0000-0000C6260000}"/>
    <cellStyle name="Notas 3 2 2 2 3 2 2" xfId="11280" xr:uid="{00000000-0005-0000-0000-0000C7260000}"/>
    <cellStyle name="Notas 3 2 2 2 3 2 2 2" xfId="21545" xr:uid="{00000000-0005-0000-0000-0000C8260000}"/>
    <cellStyle name="Notas 3 2 2 2 3 2 3" xfId="10950" xr:uid="{00000000-0005-0000-0000-0000C9260000}"/>
    <cellStyle name="Notas 3 2 2 2 3 2 3 2" xfId="21215" xr:uid="{00000000-0005-0000-0000-0000CA260000}"/>
    <cellStyle name="Notas 3 2 2 2 3 2 4" xfId="17288" xr:uid="{00000000-0005-0000-0000-0000CB260000}"/>
    <cellStyle name="Notas 3 2 2 2 3 3" xfId="8352" xr:uid="{00000000-0005-0000-0000-0000CC260000}"/>
    <cellStyle name="Notas 3 2 2 2 3 3 2" xfId="18646" xr:uid="{00000000-0005-0000-0000-0000CD260000}"/>
    <cellStyle name="Notas 3 2 2 2 3 4" xfId="13364" xr:uid="{00000000-0005-0000-0000-0000CE260000}"/>
    <cellStyle name="Notas 3 2 2 2 4" xfId="5421" xr:uid="{00000000-0005-0000-0000-0000CF260000}"/>
    <cellStyle name="Notas 3 2 2 2 4 2" xfId="10193" xr:uid="{00000000-0005-0000-0000-0000D0260000}"/>
    <cellStyle name="Notas 3 2 2 2 4 2 2" xfId="20458" xr:uid="{00000000-0005-0000-0000-0000D1260000}"/>
    <cellStyle name="Notas 3 2 2 2 4 3" xfId="9239" xr:uid="{00000000-0005-0000-0000-0000D2260000}"/>
    <cellStyle name="Notas 3 2 2 2 4 3 2" xfId="19533" xr:uid="{00000000-0005-0000-0000-0000D3260000}"/>
    <cellStyle name="Notas 3 2 2 2 4 4" xfId="15912" xr:uid="{00000000-0005-0000-0000-0000D4260000}"/>
    <cellStyle name="Notas 3 2 2 2 5" xfId="8349" xr:uid="{00000000-0005-0000-0000-0000D5260000}"/>
    <cellStyle name="Notas 3 2 2 2 5 2" xfId="18643" xr:uid="{00000000-0005-0000-0000-0000D6260000}"/>
    <cellStyle name="Notas 3 2 2 2 6" xfId="13361" xr:uid="{00000000-0005-0000-0000-0000D7260000}"/>
    <cellStyle name="Notas 3 2 2 3" xfId="2736" xr:uid="{00000000-0005-0000-0000-0000D8260000}"/>
    <cellStyle name="Notas 3 2 2 3 2" xfId="2737" xr:uid="{00000000-0005-0000-0000-0000D9260000}"/>
    <cellStyle name="Notas 3 2 2 3 2 2" xfId="6800" xr:uid="{00000000-0005-0000-0000-0000DA260000}"/>
    <cellStyle name="Notas 3 2 2 3 2 2 2" xfId="11281" xr:uid="{00000000-0005-0000-0000-0000DB260000}"/>
    <cellStyle name="Notas 3 2 2 3 2 2 2 2" xfId="21546" xr:uid="{00000000-0005-0000-0000-0000DC260000}"/>
    <cellStyle name="Notas 3 2 2 3 2 2 3" xfId="9772" xr:uid="{00000000-0005-0000-0000-0000DD260000}"/>
    <cellStyle name="Notas 3 2 2 3 2 2 3 2" xfId="20038" xr:uid="{00000000-0005-0000-0000-0000DE260000}"/>
    <cellStyle name="Notas 3 2 2 3 2 2 4" xfId="17289" xr:uid="{00000000-0005-0000-0000-0000DF260000}"/>
    <cellStyle name="Notas 3 2 2 3 2 3" xfId="8354" xr:uid="{00000000-0005-0000-0000-0000E0260000}"/>
    <cellStyle name="Notas 3 2 2 3 2 3 2" xfId="18648" xr:uid="{00000000-0005-0000-0000-0000E1260000}"/>
    <cellStyle name="Notas 3 2 2 3 2 4" xfId="13366" xr:uid="{00000000-0005-0000-0000-0000E2260000}"/>
    <cellStyle name="Notas 3 2 2 3 3" xfId="5423" xr:uid="{00000000-0005-0000-0000-0000E3260000}"/>
    <cellStyle name="Notas 3 2 2 3 3 2" xfId="10195" xr:uid="{00000000-0005-0000-0000-0000E4260000}"/>
    <cellStyle name="Notas 3 2 2 3 3 2 2" xfId="20460" xr:uid="{00000000-0005-0000-0000-0000E5260000}"/>
    <cellStyle name="Notas 3 2 2 3 3 3" xfId="9240" xr:uid="{00000000-0005-0000-0000-0000E6260000}"/>
    <cellStyle name="Notas 3 2 2 3 3 3 2" xfId="19534" xr:uid="{00000000-0005-0000-0000-0000E7260000}"/>
    <cellStyle name="Notas 3 2 2 3 3 4" xfId="15914" xr:uid="{00000000-0005-0000-0000-0000E8260000}"/>
    <cellStyle name="Notas 3 2 2 3 4" xfId="8353" xr:uid="{00000000-0005-0000-0000-0000E9260000}"/>
    <cellStyle name="Notas 3 2 2 3 4 2" xfId="18647" xr:uid="{00000000-0005-0000-0000-0000EA260000}"/>
    <cellStyle name="Notas 3 2 2 3 5" xfId="13365" xr:uid="{00000000-0005-0000-0000-0000EB260000}"/>
    <cellStyle name="Notas 3 2 2 4" xfId="2738" xr:uid="{00000000-0005-0000-0000-0000EC260000}"/>
    <cellStyle name="Notas 3 2 2 4 2" xfId="6801" xr:uid="{00000000-0005-0000-0000-0000ED260000}"/>
    <cellStyle name="Notas 3 2 2 4 2 2" xfId="11282" xr:uid="{00000000-0005-0000-0000-0000EE260000}"/>
    <cellStyle name="Notas 3 2 2 4 2 2 2" xfId="21547" xr:uid="{00000000-0005-0000-0000-0000EF260000}"/>
    <cellStyle name="Notas 3 2 2 4 2 3" xfId="9773" xr:uid="{00000000-0005-0000-0000-0000F0260000}"/>
    <cellStyle name="Notas 3 2 2 4 2 3 2" xfId="20039" xr:uid="{00000000-0005-0000-0000-0000F1260000}"/>
    <cellStyle name="Notas 3 2 2 4 2 4" xfId="17290" xr:uid="{00000000-0005-0000-0000-0000F2260000}"/>
    <cellStyle name="Notas 3 2 2 4 3" xfId="8355" xr:uid="{00000000-0005-0000-0000-0000F3260000}"/>
    <cellStyle name="Notas 3 2 2 4 3 2" xfId="18649" xr:uid="{00000000-0005-0000-0000-0000F4260000}"/>
    <cellStyle name="Notas 3 2 2 4 4" xfId="13367" xr:uid="{00000000-0005-0000-0000-0000F5260000}"/>
    <cellStyle name="Notas 3 2 2 5" xfId="5420" xr:uid="{00000000-0005-0000-0000-0000F6260000}"/>
    <cellStyle name="Notas 3 2 2 5 2" xfId="10192" xr:uid="{00000000-0005-0000-0000-0000F7260000}"/>
    <cellStyle name="Notas 3 2 2 5 2 2" xfId="20457" xr:uid="{00000000-0005-0000-0000-0000F8260000}"/>
    <cellStyle name="Notas 3 2 2 5 3" xfId="10690" xr:uid="{00000000-0005-0000-0000-0000F9260000}"/>
    <cellStyle name="Notas 3 2 2 5 3 2" xfId="20955" xr:uid="{00000000-0005-0000-0000-0000FA260000}"/>
    <cellStyle name="Notas 3 2 2 5 4" xfId="15911" xr:uid="{00000000-0005-0000-0000-0000FB260000}"/>
    <cellStyle name="Notas 3 2 2 6" xfId="8348" xr:uid="{00000000-0005-0000-0000-0000FC260000}"/>
    <cellStyle name="Notas 3 2 2 6 2" xfId="18642" xr:uid="{00000000-0005-0000-0000-0000FD260000}"/>
    <cellStyle name="Notas 3 2 2 7" xfId="13360" xr:uid="{00000000-0005-0000-0000-0000FE260000}"/>
    <cellStyle name="Notas 3 2 3" xfId="2739" xr:uid="{00000000-0005-0000-0000-0000FF260000}"/>
    <cellStyle name="Notas 3 2 3 2" xfId="2740" xr:uid="{00000000-0005-0000-0000-000000270000}"/>
    <cellStyle name="Notas 3 2 3 2 2" xfId="2741" xr:uid="{00000000-0005-0000-0000-000001270000}"/>
    <cellStyle name="Notas 3 2 3 2 2 2" xfId="6802" xr:uid="{00000000-0005-0000-0000-000002270000}"/>
    <cellStyle name="Notas 3 2 3 2 2 2 2" xfId="11283" xr:uid="{00000000-0005-0000-0000-000003270000}"/>
    <cellStyle name="Notas 3 2 3 2 2 2 2 2" xfId="21548" xr:uid="{00000000-0005-0000-0000-000004270000}"/>
    <cellStyle name="Notas 3 2 3 2 2 2 3" xfId="9774" xr:uid="{00000000-0005-0000-0000-000005270000}"/>
    <cellStyle name="Notas 3 2 3 2 2 2 3 2" xfId="20040" xr:uid="{00000000-0005-0000-0000-000006270000}"/>
    <cellStyle name="Notas 3 2 3 2 2 2 4" xfId="17291" xr:uid="{00000000-0005-0000-0000-000007270000}"/>
    <cellStyle name="Notas 3 2 3 2 2 3" xfId="8358" xr:uid="{00000000-0005-0000-0000-000008270000}"/>
    <cellStyle name="Notas 3 2 3 2 2 3 2" xfId="18652" xr:uid="{00000000-0005-0000-0000-000009270000}"/>
    <cellStyle name="Notas 3 2 3 2 2 4" xfId="13370" xr:uid="{00000000-0005-0000-0000-00000A270000}"/>
    <cellStyle name="Notas 3 2 3 2 3" xfId="5425" xr:uid="{00000000-0005-0000-0000-00000B270000}"/>
    <cellStyle name="Notas 3 2 3 2 3 2" xfId="10197" xr:uid="{00000000-0005-0000-0000-00000C270000}"/>
    <cellStyle name="Notas 3 2 3 2 3 2 2" xfId="20462" xr:uid="{00000000-0005-0000-0000-00000D270000}"/>
    <cellStyle name="Notas 3 2 3 2 3 3" xfId="10689" xr:uid="{00000000-0005-0000-0000-00000E270000}"/>
    <cellStyle name="Notas 3 2 3 2 3 3 2" xfId="20954" xr:uid="{00000000-0005-0000-0000-00000F270000}"/>
    <cellStyle name="Notas 3 2 3 2 3 4" xfId="15916" xr:uid="{00000000-0005-0000-0000-000010270000}"/>
    <cellStyle name="Notas 3 2 3 2 4" xfId="8357" xr:uid="{00000000-0005-0000-0000-000011270000}"/>
    <cellStyle name="Notas 3 2 3 2 4 2" xfId="18651" xr:uid="{00000000-0005-0000-0000-000012270000}"/>
    <cellStyle name="Notas 3 2 3 2 5" xfId="13369" xr:uid="{00000000-0005-0000-0000-000013270000}"/>
    <cellStyle name="Notas 3 2 3 3" xfId="2742" xr:uid="{00000000-0005-0000-0000-000014270000}"/>
    <cellStyle name="Notas 3 2 3 3 2" xfId="6803" xr:uid="{00000000-0005-0000-0000-000015270000}"/>
    <cellStyle name="Notas 3 2 3 3 2 2" xfId="11284" xr:uid="{00000000-0005-0000-0000-000016270000}"/>
    <cellStyle name="Notas 3 2 3 3 2 2 2" xfId="21549" xr:uid="{00000000-0005-0000-0000-000017270000}"/>
    <cellStyle name="Notas 3 2 3 3 2 3" xfId="9775" xr:uid="{00000000-0005-0000-0000-000018270000}"/>
    <cellStyle name="Notas 3 2 3 3 2 3 2" xfId="20041" xr:uid="{00000000-0005-0000-0000-000019270000}"/>
    <cellStyle name="Notas 3 2 3 3 2 4" xfId="17292" xr:uid="{00000000-0005-0000-0000-00001A270000}"/>
    <cellStyle name="Notas 3 2 3 3 3" xfId="8359" xr:uid="{00000000-0005-0000-0000-00001B270000}"/>
    <cellStyle name="Notas 3 2 3 3 3 2" xfId="18653" xr:uid="{00000000-0005-0000-0000-00001C270000}"/>
    <cellStyle name="Notas 3 2 3 3 4" xfId="13371" xr:uid="{00000000-0005-0000-0000-00001D270000}"/>
    <cellStyle name="Notas 3 2 3 4" xfId="5424" xr:uid="{00000000-0005-0000-0000-00001E270000}"/>
    <cellStyle name="Notas 3 2 3 4 2" xfId="10196" xr:uid="{00000000-0005-0000-0000-00001F270000}"/>
    <cellStyle name="Notas 3 2 3 4 2 2" xfId="20461" xr:uid="{00000000-0005-0000-0000-000020270000}"/>
    <cellStyle name="Notas 3 2 3 4 3" xfId="11667" xr:uid="{00000000-0005-0000-0000-000021270000}"/>
    <cellStyle name="Notas 3 2 3 4 3 2" xfId="21931" xr:uid="{00000000-0005-0000-0000-000022270000}"/>
    <cellStyle name="Notas 3 2 3 4 4" xfId="15915" xr:uid="{00000000-0005-0000-0000-000023270000}"/>
    <cellStyle name="Notas 3 2 3 5" xfId="8356" xr:uid="{00000000-0005-0000-0000-000024270000}"/>
    <cellStyle name="Notas 3 2 3 5 2" xfId="18650" xr:uid="{00000000-0005-0000-0000-000025270000}"/>
    <cellStyle name="Notas 3 2 3 6" xfId="13368" xr:uid="{00000000-0005-0000-0000-000026270000}"/>
    <cellStyle name="Notas 3 2 4" xfId="2743" xr:uid="{00000000-0005-0000-0000-000027270000}"/>
    <cellStyle name="Notas 3 2 4 2" xfId="2744" xr:uid="{00000000-0005-0000-0000-000028270000}"/>
    <cellStyle name="Notas 3 2 4 2 2" xfId="6804" xr:uid="{00000000-0005-0000-0000-000029270000}"/>
    <cellStyle name="Notas 3 2 4 2 2 2" xfId="11285" xr:uid="{00000000-0005-0000-0000-00002A270000}"/>
    <cellStyle name="Notas 3 2 4 2 2 2 2" xfId="21550" xr:uid="{00000000-0005-0000-0000-00002B270000}"/>
    <cellStyle name="Notas 3 2 4 2 2 3" xfId="9776" xr:uid="{00000000-0005-0000-0000-00002C270000}"/>
    <cellStyle name="Notas 3 2 4 2 2 3 2" xfId="20042" xr:uid="{00000000-0005-0000-0000-00002D270000}"/>
    <cellStyle name="Notas 3 2 4 2 2 4" xfId="17293" xr:uid="{00000000-0005-0000-0000-00002E270000}"/>
    <cellStyle name="Notas 3 2 4 2 3" xfId="8361" xr:uid="{00000000-0005-0000-0000-00002F270000}"/>
    <cellStyle name="Notas 3 2 4 2 3 2" xfId="18655" xr:uid="{00000000-0005-0000-0000-000030270000}"/>
    <cellStyle name="Notas 3 2 4 2 4" xfId="13373" xr:uid="{00000000-0005-0000-0000-000031270000}"/>
    <cellStyle name="Notas 3 2 4 3" xfId="5426" xr:uid="{00000000-0005-0000-0000-000032270000}"/>
    <cellStyle name="Notas 3 2 4 3 2" xfId="10198" xr:uid="{00000000-0005-0000-0000-000033270000}"/>
    <cellStyle name="Notas 3 2 4 3 2 2" xfId="20463" xr:uid="{00000000-0005-0000-0000-000034270000}"/>
    <cellStyle name="Notas 3 2 4 3 3" xfId="9241" xr:uid="{00000000-0005-0000-0000-000035270000}"/>
    <cellStyle name="Notas 3 2 4 3 3 2" xfId="19535" xr:uid="{00000000-0005-0000-0000-000036270000}"/>
    <cellStyle name="Notas 3 2 4 3 4" xfId="15917" xr:uid="{00000000-0005-0000-0000-000037270000}"/>
    <cellStyle name="Notas 3 2 4 4" xfId="8360" xr:uid="{00000000-0005-0000-0000-000038270000}"/>
    <cellStyle name="Notas 3 2 4 4 2" xfId="18654" xr:uid="{00000000-0005-0000-0000-000039270000}"/>
    <cellStyle name="Notas 3 2 4 5" xfId="13372" xr:uid="{00000000-0005-0000-0000-00003A270000}"/>
    <cellStyle name="Notas 3 2 5" xfId="2745" xr:uid="{00000000-0005-0000-0000-00003B270000}"/>
    <cellStyle name="Notas 3 2 5 2" xfId="6805" xr:uid="{00000000-0005-0000-0000-00003C270000}"/>
    <cellStyle name="Notas 3 2 5 2 2" xfId="11286" xr:uid="{00000000-0005-0000-0000-00003D270000}"/>
    <cellStyle name="Notas 3 2 5 2 2 2" xfId="21551" xr:uid="{00000000-0005-0000-0000-00003E270000}"/>
    <cellStyle name="Notas 3 2 5 2 3" xfId="9777" xr:uid="{00000000-0005-0000-0000-00003F270000}"/>
    <cellStyle name="Notas 3 2 5 2 3 2" xfId="20043" xr:uid="{00000000-0005-0000-0000-000040270000}"/>
    <cellStyle name="Notas 3 2 5 2 4" xfId="17294" xr:uid="{00000000-0005-0000-0000-000041270000}"/>
    <cellStyle name="Notas 3 2 5 3" xfId="8362" xr:uid="{00000000-0005-0000-0000-000042270000}"/>
    <cellStyle name="Notas 3 2 5 3 2" xfId="18656" xr:uid="{00000000-0005-0000-0000-000043270000}"/>
    <cellStyle name="Notas 3 2 5 4" xfId="13374" xr:uid="{00000000-0005-0000-0000-000044270000}"/>
    <cellStyle name="Notas 3 2 6" xfId="5419" xr:uid="{00000000-0005-0000-0000-000045270000}"/>
    <cellStyle name="Notas 3 2 6 2" xfId="10191" xr:uid="{00000000-0005-0000-0000-000046270000}"/>
    <cellStyle name="Notas 3 2 6 2 2" xfId="20456" xr:uid="{00000000-0005-0000-0000-000047270000}"/>
    <cellStyle name="Notas 3 2 6 3" xfId="10691" xr:uid="{00000000-0005-0000-0000-000048270000}"/>
    <cellStyle name="Notas 3 2 6 3 2" xfId="20956" xr:uid="{00000000-0005-0000-0000-000049270000}"/>
    <cellStyle name="Notas 3 2 6 4" xfId="15910" xr:uid="{00000000-0005-0000-0000-00004A270000}"/>
    <cellStyle name="Notas 3 2 7" xfId="8347" xr:uid="{00000000-0005-0000-0000-00004B270000}"/>
    <cellStyle name="Notas 3 2 7 2" xfId="18641" xr:uid="{00000000-0005-0000-0000-00004C270000}"/>
    <cellStyle name="Notas 3 2 8" xfId="13359" xr:uid="{00000000-0005-0000-0000-00004D270000}"/>
    <cellStyle name="Notas 3 3" xfId="2746" xr:uid="{00000000-0005-0000-0000-00004E270000}"/>
    <cellStyle name="Notas 3 3 2" xfId="2747" xr:uid="{00000000-0005-0000-0000-00004F270000}"/>
    <cellStyle name="Notas 3 3 2 2" xfId="2748" xr:uid="{00000000-0005-0000-0000-000050270000}"/>
    <cellStyle name="Notas 3 3 2 2 2" xfId="2749" xr:uid="{00000000-0005-0000-0000-000051270000}"/>
    <cellStyle name="Notas 3 3 2 2 2 2" xfId="6806" xr:uid="{00000000-0005-0000-0000-000052270000}"/>
    <cellStyle name="Notas 3 3 2 2 2 2 2" xfId="11287" xr:uid="{00000000-0005-0000-0000-000053270000}"/>
    <cellStyle name="Notas 3 3 2 2 2 2 2 2" xfId="21552" xr:uid="{00000000-0005-0000-0000-000054270000}"/>
    <cellStyle name="Notas 3 3 2 2 2 2 3" xfId="9778" xr:uid="{00000000-0005-0000-0000-000055270000}"/>
    <cellStyle name="Notas 3 3 2 2 2 2 3 2" xfId="20044" xr:uid="{00000000-0005-0000-0000-000056270000}"/>
    <cellStyle name="Notas 3 3 2 2 2 2 4" xfId="17295" xr:uid="{00000000-0005-0000-0000-000057270000}"/>
    <cellStyle name="Notas 3 3 2 2 2 3" xfId="8366" xr:uid="{00000000-0005-0000-0000-000058270000}"/>
    <cellStyle name="Notas 3 3 2 2 2 3 2" xfId="18660" xr:uid="{00000000-0005-0000-0000-000059270000}"/>
    <cellStyle name="Notas 3 3 2 2 2 4" xfId="13378" xr:uid="{00000000-0005-0000-0000-00005A270000}"/>
    <cellStyle name="Notas 3 3 2 2 3" xfId="5429" xr:uid="{00000000-0005-0000-0000-00005B270000}"/>
    <cellStyle name="Notas 3 3 2 2 3 2" xfId="10201" xr:uid="{00000000-0005-0000-0000-00005C270000}"/>
    <cellStyle name="Notas 3 3 2 2 3 2 2" xfId="20466" xr:uid="{00000000-0005-0000-0000-00005D270000}"/>
    <cellStyle name="Notas 3 3 2 2 3 3" xfId="10693" xr:uid="{00000000-0005-0000-0000-00005E270000}"/>
    <cellStyle name="Notas 3 3 2 2 3 3 2" xfId="20958" xr:uid="{00000000-0005-0000-0000-00005F270000}"/>
    <cellStyle name="Notas 3 3 2 2 3 4" xfId="15920" xr:uid="{00000000-0005-0000-0000-000060270000}"/>
    <cellStyle name="Notas 3 3 2 2 4" xfId="8365" xr:uid="{00000000-0005-0000-0000-000061270000}"/>
    <cellStyle name="Notas 3 3 2 2 4 2" xfId="18659" xr:uid="{00000000-0005-0000-0000-000062270000}"/>
    <cellStyle name="Notas 3 3 2 2 5" xfId="13377" xr:uid="{00000000-0005-0000-0000-000063270000}"/>
    <cellStyle name="Notas 3 3 2 3" xfId="2750" xr:uid="{00000000-0005-0000-0000-000064270000}"/>
    <cellStyle name="Notas 3 3 2 3 2" xfId="6807" xr:uid="{00000000-0005-0000-0000-000065270000}"/>
    <cellStyle name="Notas 3 3 2 3 2 2" xfId="11288" xr:uid="{00000000-0005-0000-0000-000066270000}"/>
    <cellStyle name="Notas 3 3 2 3 2 2 2" xfId="21553" xr:uid="{00000000-0005-0000-0000-000067270000}"/>
    <cellStyle name="Notas 3 3 2 3 2 3" xfId="11016" xr:uid="{00000000-0005-0000-0000-000068270000}"/>
    <cellStyle name="Notas 3 3 2 3 2 3 2" xfId="21281" xr:uid="{00000000-0005-0000-0000-000069270000}"/>
    <cellStyle name="Notas 3 3 2 3 2 4" xfId="17296" xr:uid="{00000000-0005-0000-0000-00006A270000}"/>
    <cellStyle name="Notas 3 3 2 3 3" xfId="8367" xr:uid="{00000000-0005-0000-0000-00006B270000}"/>
    <cellStyle name="Notas 3 3 2 3 3 2" xfId="18661" xr:uid="{00000000-0005-0000-0000-00006C270000}"/>
    <cellStyle name="Notas 3 3 2 3 4" xfId="13379" xr:uid="{00000000-0005-0000-0000-00006D270000}"/>
    <cellStyle name="Notas 3 3 2 4" xfId="5428" xr:uid="{00000000-0005-0000-0000-00006E270000}"/>
    <cellStyle name="Notas 3 3 2 4 2" xfId="10200" xr:uid="{00000000-0005-0000-0000-00006F270000}"/>
    <cellStyle name="Notas 3 3 2 4 2 2" xfId="20465" xr:uid="{00000000-0005-0000-0000-000070270000}"/>
    <cellStyle name="Notas 3 3 2 4 3" xfId="10694" xr:uid="{00000000-0005-0000-0000-000071270000}"/>
    <cellStyle name="Notas 3 3 2 4 3 2" xfId="20959" xr:uid="{00000000-0005-0000-0000-000072270000}"/>
    <cellStyle name="Notas 3 3 2 4 4" xfId="15919" xr:uid="{00000000-0005-0000-0000-000073270000}"/>
    <cellStyle name="Notas 3 3 2 5" xfId="8364" xr:uid="{00000000-0005-0000-0000-000074270000}"/>
    <cellStyle name="Notas 3 3 2 5 2" xfId="18658" xr:uid="{00000000-0005-0000-0000-000075270000}"/>
    <cellStyle name="Notas 3 3 2 6" xfId="13376" xr:uid="{00000000-0005-0000-0000-000076270000}"/>
    <cellStyle name="Notas 3 3 3" xfId="2751" xr:uid="{00000000-0005-0000-0000-000077270000}"/>
    <cellStyle name="Notas 3 3 3 2" xfId="2752" xr:uid="{00000000-0005-0000-0000-000078270000}"/>
    <cellStyle name="Notas 3 3 3 2 2" xfId="6808" xr:uid="{00000000-0005-0000-0000-000079270000}"/>
    <cellStyle name="Notas 3 3 3 2 2 2" xfId="11289" xr:uid="{00000000-0005-0000-0000-00007A270000}"/>
    <cellStyle name="Notas 3 3 3 2 2 2 2" xfId="21554" xr:uid="{00000000-0005-0000-0000-00007B270000}"/>
    <cellStyle name="Notas 3 3 3 2 2 3" xfId="11015" xr:uid="{00000000-0005-0000-0000-00007C270000}"/>
    <cellStyle name="Notas 3 3 3 2 2 3 2" xfId="21280" xr:uid="{00000000-0005-0000-0000-00007D270000}"/>
    <cellStyle name="Notas 3 3 3 2 2 4" xfId="17297" xr:uid="{00000000-0005-0000-0000-00007E270000}"/>
    <cellStyle name="Notas 3 3 3 2 3" xfId="8369" xr:uid="{00000000-0005-0000-0000-00007F270000}"/>
    <cellStyle name="Notas 3 3 3 2 3 2" xfId="18663" xr:uid="{00000000-0005-0000-0000-000080270000}"/>
    <cellStyle name="Notas 3 3 3 2 4" xfId="13381" xr:uid="{00000000-0005-0000-0000-000081270000}"/>
    <cellStyle name="Notas 3 3 3 3" xfId="5430" xr:uid="{00000000-0005-0000-0000-000082270000}"/>
    <cellStyle name="Notas 3 3 3 3 2" xfId="10202" xr:uid="{00000000-0005-0000-0000-000083270000}"/>
    <cellStyle name="Notas 3 3 3 3 2 2" xfId="20467" xr:uid="{00000000-0005-0000-0000-000084270000}"/>
    <cellStyle name="Notas 3 3 3 3 3" xfId="9243" xr:uid="{00000000-0005-0000-0000-000085270000}"/>
    <cellStyle name="Notas 3 3 3 3 3 2" xfId="19537" xr:uid="{00000000-0005-0000-0000-000086270000}"/>
    <cellStyle name="Notas 3 3 3 3 4" xfId="15921" xr:uid="{00000000-0005-0000-0000-000087270000}"/>
    <cellStyle name="Notas 3 3 3 4" xfId="8368" xr:uid="{00000000-0005-0000-0000-000088270000}"/>
    <cellStyle name="Notas 3 3 3 4 2" xfId="18662" xr:uid="{00000000-0005-0000-0000-000089270000}"/>
    <cellStyle name="Notas 3 3 3 5" xfId="13380" xr:uid="{00000000-0005-0000-0000-00008A270000}"/>
    <cellStyle name="Notas 3 3 4" xfId="2753" xr:uid="{00000000-0005-0000-0000-00008B270000}"/>
    <cellStyle name="Notas 3 3 4 2" xfId="6809" xr:uid="{00000000-0005-0000-0000-00008C270000}"/>
    <cellStyle name="Notas 3 3 4 2 2" xfId="11290" xr:uid="{00000000-0005-0000-0000-00008D270000}"/>
    <cellStyle name="Notas 3 3 4 2 2 2" xfId="21555" xr:uid="{00000000-0005-0000-0000-00008E270000}"/>
    <cellStyle name="Notas 3 3 4 2 3" xfId="9779" xr:uid="{00000000-0005-0000-0000-00008F270000}"/>
    <cellStyle name="Notas 3 3 4 2 3 2" xfId="20045" xr:uid="{00000000-0005-0000-0000-000090270000}"/>
    <cellStyle name="Notas 3 3 4 2 4" xfId="17298" xr:uid="{00000000-0005-0000-0000-000091270000}"/>
    <cellStyle name="Notas 3 3 4 3" xfId="8370" xr:uid="{00000000-0005-0000-0000-000092270000}"/>
    <cellStyle name="Notas 3 3 4 3 2" xfId="18664" xr:uid="{00000000-0005-0000-0000-000093270000}"/>
    <cellStyle name="Notas 3 3 4 4" xfId="13382" xr:uid="{00000000-0005-0000-0000-000094270000}"/>
    <cellStyle name="Notas 3 3 5" xfId="5427" xr:uid="{00000000-0005-0000-0000-000095270000}"/>
    <cellStyle name="Notas 3 3 5 2" xfId="10199" xr:uid="{00000000-0005-0000-0000-000096270000}"/>
    <cellStyle name="Notas 3 3 5 2 2" xfId="20464" xr:uid="{00000000-0005-0000-0000-000097270000}"/>
    <cellStyle name="Notas 3 3 5 3" xfId="9242" xr:uid="{00000000-0005-0000-0000-000098270000}"/>
    <cellStyle name="Notas 3 3 5 3 2" xfId="19536" xr:uid="{00000000-0005-0000-0000-000099270000}"/>
    <cellStyle name="Notas 3 3 5 4" xfId="15918" xr:uid="{00000000-0005-0000-0000-00009A270000}"/>
    <cellStyle name="Notas 3 3 6" xfId="8363" xr:uid="{00000000-0005-0000-0000-00009B270000}"/>
    <cellStyle name="Notas 3 3 6 2" xfId="18657" xr:uid="{00000000-0005-0000-0000-00009C270000}"/>
    <cellStyle name="Notas 3 3 7" xfId="13375" xr:uid="{00000000-0005-0000-0000-00009D270000}"/>
    <cellStyle name="Notas 3 4" xfId="2754" xr:uid="{00000000-0005-0000-0000-00009E270000}"/>
    <cellStyle name="Notas 3 4 2" xfId="2755" xr:uid="{00000000-0005-0000-0000-00009F270000}"/>
    <cellStyle name="Notas 3 4 2 2" xfId="2756" xr:uid="{00000000-0005-0000-0000-0000A0270000}"/>
    <cellStyle name="Notas 3 4 2 2 2" xfId="2757" xr:uid="{00000000-0005-0000-0000-0000A1270000}"/>
    <cellStyle name="Notas 3 4 2 2 2 2" xfId="6810" xr:uid="{00000000-0005-0000-0000-0000A2270000}"/>
    <cellStyle name="Notas 3 4 2 2 2 2 2" xfId="11291" xr:uid="{00000000-0005-0000-0000-0000A3270000}"/>
    <cellStyle name="Notas 3 4 2 2 2 2 2 2" xfId="21556" xr:uid="{00000000-0005-0000-0000-0000A4270000}"/>
    <cellStyle name="Notas 3 4 2 2 2 2 3" xfId="11017" xr:uid="{00000000-0005-0000-0000-0000A5270000}"/>
    <cellStyle name="Notas 3 4 2 2 2 2 3 2" xfId="21282" xr:uid="{00000000-0005-0000-0000-0000A6270000}"/>
    <cellStyle name="Notas 3 4 2 2 2 2 4" xfId="17299" xr:uid="{00000000-0005-0000-0000-0000A7270000}"/>
    <cellStyle name="Notas 3 4 2 2 2 3" xfId="8374" xr:uid="{00000000-0005-0000-0000-0000A8270000}"/>
    <cellStyle name="Notas 3 4 2 2 2 3 2" xfId="18668" xr:uid="{00000000-0005-0000-0000-0000A9270000}"/>
    <cellStyle name="Notas 3 4 2 2 2 4" xfId="13386" xr:uid="{00000000-0005-0000-0000-0000AA270000}"/>
    <cellStyle name="Notas 3 4 2 2 3" xfId="5433" xr:uid="{00000000-0005-0000-0000-0000AB270000}"/>
    <cellStyle name="Notas 3 4 2 2 3 2" xfId="10205" xr:uid="{00000000-0005-0000-0000-0000AC270000}"/>
    <cellStyle name="Notas 3 4 2 2 3 2 2" xfId="20470" xr:uid="{00000000-0005-0000-0000-0000AD270000}"/>
    <cellStyle name="Notas 3 4 2 2 3 3" xfId="9244" xr:uid="{00000000-0005-0000-0000-0000AE270000}"/>
    <cellStyle name="Notas 3 4 2 2 3 3 2" xfId="19538" xr:uid="{00000000-0005-0000-0000-0000AF270000}"/>
    <cellStyle name="Notas 3 4 2 2 3 4" xfId="15924" xr:uid="{00000000-0005-0000-0000-0000B0270000}"/>
    <cellStyle name="Notas 3 4 2 2 4" xfId="8373" xr:uid="{00000000-0005-0000-0000-0000B1270000}"/>
    <cellStyle name="Notas 3 4 2 2 4 2" xfId="18667" xr:uid="{00000000-0005-0000-0000-0000B2270000}"/>
    <cellStyle name="Notas 3 4 2 2 5" xfId="13385" xr:uid="{00000000-0005-0000-0000-0000B3270000}"/>
    <cellStyle name="Notas 3 4 2 3" xfId="2758" xr:uid="{00000000-0005-0000-0000-0000B4270000}"/>
    <cellStyle name="Notas 3 4 2 3 2" xfId="6811" xr:uid="{00000000-0005-0000-0000-0000B5270000}"/>
    <cellStyle name="Notas 3 4 2 3 2 2" xfId="11292" xr:uid="{00000000-0005-0000-0000-0000B6270000}"/>
    <cellStyle name="Notas 3 4 2 3 2 2 2" xfId="21557" xr:uid="{00000000-0005-0000-0000-0000B7270000}"/>
    <cellStyle name="Notas 3 4 2 3 2 3" xfId="9780" xr:uid="{00000000-0005-0000-0000-0000B8270000}"/>
    <cellStyle name="Notas 3 4 2 3 2 3 2" xfId="20046" xr:uid="{00000000-0005-0000-0000-0000B9270000}"/>
    <cellStyle name="Notas 3 4 2 3 2 4" xfId="17300" xr:uid="{00000000-0005-0000-0000-0000BA270000}"/>
    <cellStyle name="Notas 3 4 2 3 3" xfId="8375" xr:uid="{00000000-0005-0000-0000-0000BB270000}"/>
    <cellStyle name="Notas 3 4 2 3 3 2" xfId="18669" xr:uid="{00000000-0005-0000-0000-0000BC270000}"/>
    <cellStyle name="Notas 3 4 2 3 4" xfId="13387" xr:uid="{00000000-0005-0000-0000-0000BD270000}"/>
    <cellStyle name="Notas 3 4 2 4" xfId="5432" xr:uid="{00000000-0005-0000-0000-0000BE270000}"/>
    <cellStyle name="Notas 3 4 2 4 2" xfId="10204" xr:uid="{00000000-0005-0000-0000-0000BF270000}"/>
    <cellStyle name="Notas 3 4 2 4 2 2" xfId="20469" xr:uid="{00000000-0005-0000-0000-0000C0270000}"/>
    <cellStyle name="Notas 3 4 2 4 3" xfId="7559" xr:uid="{00000000-0005-0000-0000-0000C1270000}"/>
    <cellStyle name="Notas 3 4 2 4 3 2" xfId="18044" xr:uid="{00000000-0005-0000-0000-0000C2270000}"/>
    <cellStyle name="Notas 3 4 2 4 4" xfId="15923" xr:uid="{00000000-0005-0000-0000-0000C3270000}"/>
    <cellStyle name="Notas 3 4 2 5" xfId="8372" xr:uid="{00000000-0005-0000-0000-0000C4270000}"/>
    <cellStyle name="Notas 3 4 2 5 2" xfId="18666" xr:uid="{00000000-0005-0000-0000-0000C5270000}"/>
    <cellStyle name="Notas 3 4 2 6" xfId="13384" xr:uid="{00000000-0005-0000-0000-0000C6270000}"/>
    <cellStyle name="Notas 3 4 3" xfId="2759" xr:uid="{00000000-0005-0000-0000-0000C7270000}"/>
    <cellStyle name="Notas 3 4 3 2" xfId="2760" xr:uid="{00000000-0005-0000-0000-0000C8270000}"/>
    <cellStyle name="Notas 3 4 3 2 2" xfId="6812" xr:uid="{00000000-0005-0000-0000-0000C9270000}"/>
    <cellStyle name="Notas 3 4 3 2 2 2" xfId="11293" xr:uid="{00000000-0005-0000-0000-0000CA270000}"/>
    <cellStyle name="Notas 3 4 3 2 2 2 2" xfId="21558" xr:uid="{00000000-0005-0000-0000-0000CB270000}"/>
    <cellStyle name="Notas 3 4 3 2 2 3" xfId="11747" xr:uid="{00000000-0005-0000-0000-0000CC270000}"/>
    <cellStyle name="Notas 3 4 3 2 2 3 2" xfId="22011" xr:uid="{00000000-0005-0000-0000-0000CD270000}"/>
    <cellStyle name="Notas 3 4 3 2 2 4" xfId="17301" xr:uid="{00000000-0005-0000-0000-0000CE270000}"/>
    <cellStyle name="Notas 3 4 3 2 3" xfId="8377" xr:uid="{00000000-0005-0000-0000-0000CF270000}"/>
    <cellStyle name="Notas 3 4 3 2 3 2" xfId="18671" xr:uid="{00000000-0005-0000-0000-0000D0270000}"/>
    <cellStyle name="Notas 3 4 3 2 4" xfId="13389" xr:uid="{00000000-0005-0000-0000-0000D1270000}"/>
    <cellStyle name="Notas 3 4 3 3" xfId="5434" xr:uid="{00000000-0005-0000-0000-0000D2270000}"/>
    <cellStyle name="Notas 3 4 3 3 2" xfId="10206" xr:uid="{00000000-0005-0000-0000-0000D3270000}"/>
    <cellStyle name="Notas 3 4 3 3 2 2" xfId="20471" xr:uid="{00000000-0005-0000-0000-0000D4270000}"/>
    <cellStyle name="Notas 3 4 3 3 3" xfId="11668" xr:uid="{00000000-0005-0000-0000-0000D5270000}"/>
    <cellStyle name="Notas 3 4 3 3 3 2" xfId="21932" xr:uid="{00000000-0005-0000-0000-0000D6270000}"/>
    <cellStyle name="Notas 3 4 3 3 4" xfId="15925" xr:uid="{00000000-0005-0000-0000-0000D7270000}"/>
    <cellStyle name="Notas 3 4 3 4" xfId="8376" xr:uid="{00000000-0005-0000-0000-0000D8270000}"/>
    <cellStyle name="Notas 3 4 3 4 2" xfId="18670" xr:uid="{00000000-0005-0000-0000-0000D9270000}"/>
    <cellStyle name="Notas 3 4 3 5" xfId="13388" xr:uid="{00000000-0005-0000-0000-0000DA270000}"/>
    <cellStyle name="Notas 3 4 4" xfId="2761" xr:uid="{00000000-0005-0000-0000-0000DB270000}"/>
    <cellStyle name="Notas 3 4 4 2" xfId="6813" xr:uid="{00000000-0005-0000-0000-0000DC270000}"/>
    <cellStyle name="Notas 3 4 4 2 2" xfId="11294" xr:uid="{00000000-0005-0000-0000-0000DD270000}"/>
    <cellStyle name="Notas 3 4 4 2 2 2" xfId="21559" xr:uid="{00000000-0005-0000-0000-0000DE270000}"/>
    <cellStyle name="Notas 3 4 4 2 3" xfId="11014" xr:uid="{00000000-0005-0000-0000-0000DF270000}"/>
    <cellStyle name="Notas 3 4 4 2 3 2" xfId="21279" xr:uid="{00000000-0005-0000-0000-0000E0270000}"/>
    <cellStyle name="Notas 3 4 4 2 4" xfId="17302" xr:uid="{00000000-0005-0000-0000-0000E1270000}"/>
    <cellStyle name="Notas 3 4 4 3" xfId="8378" xr:uid="{00000000-0005-0000-0000-0000E2270000}"/>
    <cellStyle name="Notas 3 4 4 3 2" xfId="18672" xr:uid="{00000000-0005-0000-0000-0000E3270000}"/>
    <cellStyle name="Notas 3 4 4 4" xfId="13390" xr:uid="{00000000-0005-0000-0000-0000E4270000}"/>
    <cellStyle name="Notas 3 4 5" xfId="5431" xr:uid="{00000000-0005-0000-0000-0000E5270000}"/>
    <cellStyle name="Notas 3 4 5 2" xfId="10203" xr:uid="{00000000-0005-0000-0000-0000E6270000}"/>
    <cellStyle name="Notas 3 4 5 2 2" xfId="20468" xr:uid="{00000000-0005-0000-0000-0000E7270000}"/>
    <cellStyle name="Notas 3 4 5 3" xfId="10695" xr:uid="{00000000-0005-0000-0000-0000E8270000}"/>
    <cellStyle name="Notas 3 4 5 3 2" xfId="20960" xr:uid="{00000000-0005-0000-0000-0000E9270000}"/>
    <cellStyle name="Notas 3 4 5 4" xfId="15922" xr:uid="{00000000-0005-0000-0000-0000EA270000}"/>
    <cellStyle name="Notas 3 4 6" xfId="8371" xr:uid="{00000000-0005-0000-0000-0000EB270000}"/>
    <cellStyle name="Notas 3 4 6 2" xfId="18665" xr:uid="{00000000-0005-0000-0000-0000EC270000}"/>
    <cellStyle name="Notas 3 4 7" xfId="13383" xr:uid="{00000000-0005-0000-0000-0000ED270000}"/>
    <cellStyle name="Notas 3 5" xfId="2762" xr:uid="{00000000-0005-0000-0000-0000EE270000}"/>
    <cellStyle name="Notas 3 5 2" xfId="2763" xr:uid="{00000000-0005-0000-0000-0000EF270000}"/>
    <cellStyle name="Notas 3 5 2 2" xfId="2764" xr:uid="{00000000-0005-0000-0000-0000F0270000}"/>
    <cellStyle name="Notas 3 5 2 2 2" xfId="6814" xr:uid="{00000000-0005-0000-0000-0000F1270000}"/>
    <cellStyle name="Notas 3 5 2 2 2 2" xfId="11295" xr:uid="{00000000-0005-0000-0000-0000F2270000}"/>
    <cellStyle name="Notas 3 5 2 2 2 2 2" xfId="21560" xr:uid="{00000000-0005-0000-0000-0000F3270000}"/>
    <cellStyle name="Notas 3 5 2 2 2 3" xfId="9781" xr:uid="{00000000-0005-0000-0000-0000F4270000}"/>
    <cellStyle name="Notas 3 5 2 2 2 3 2" xfId="20047" xr:uid="{00000000-0005-0000-0000-0000F5270000}"/>
    <cellStyle name="Notas 3 5 2 2 2 4" xfId="17303" xr:uid="{00000000-0005-0000-0000-0000F6270000}"/>
    <cellStyle name="Notas 3 5 2 2 3" xfId="8381" xr:uid="{00000000-0005-0000-0000-0000F7270000}"/>
    <cellStyle name="Notas 3 5 2 2 3 2" xfId="18675" xr:uid="{00000000-0005-0000-0000-0000F8270000}"/>
    <cellStyle name="Notas 3 5 2 2 4" xfId="13393" xr:uid="{00000000-0005-0000-0000-0000F9270000}"/>
    <cellStyle name="Notas 3 5 2 3" xfId="5436" xr:uid="{00000000-0005-0000-0000-0000FA270000}"/>
    <cellStyle name="Notas 3 5 2 3 2" xfId="10208" xr:uid="{00000000-0005-0000-0000-0000FB270000}"/>
    <cellStyle name="Notas 3 5 2 3 2 2" xfId="20473" xr:uid="{00000000-0005-0000-0000-0000FC270000}"/>
    <cellStyle name="Notas 3 5 2 3 3" xfId="9245" xr:uid="{00000000-0005-0000-0000-0000FD270000}"/>
    <cellStyle name="Notas 3 5 2 3 3 2" xfId="19539" xr:uid="{00000000-0005-0000-0000-0000FE270000}"/>
    <cellStyle name="Notas 3 5 2 3 4" xfId="15927" xr:uid="{00000000-0005-0000-0000-0000FF270000}"/>
    <cellStyle name="Notas 3 5 2 4" xfId="8380" xr:uid="{00000000-0005-0000-0000-000000280000}"/>
    <cellStyle name="Notas 3 5 2 4 2" xfId="18674" xr:uid="{00000000-0005-0000-0000-000001280000}"/>
    <cellStyle name="Notas 3 5 2 5" xfId="13392" xr:uid="{00000000-0005-0000-0000-000002280000}"/>
    <cellStyle name="Notas 3 5 3" xfId="2765" xr:uid="{00000000-0005-0000-0000-000003280000}"/>
    <cellStyle name="Notas 3 5 3 2" xfId="6815" xr:uid="{00000000-0005-0000-0000-000004280000}"/>
    <cellStyle name="Notas 3 5 3 2 2" xfId="11296" xr:uid="{00000000-0005-0000-0000-000005280000}"/>
    <cellStyle name="Notas 3 5 3 2 2 2" xfId="21561" xr:uid="{00000000-0005-0000-0000-000006280000}"/>
    <cellStyle name="Notas 3 5 3 2 3" xfId="9782" xr:uid="{00000000-0005-0000-0000-000007280000}"/>
    <cellStyle name="Notas 3 5 3 2 3 2" xfId="20048" xr:uid="{00000000-0005-0000-0000-000008280000}"/>
    <cellStyle name="Notas 3 5 3 2 4" xfId="17304" xr:uid="{00000000-0005-0000-0000-000009280000}"/>
    <cellStyle name="Notas 3 5 3 3" xfId="8382" xr:uid="{00000000-0005-0000-0000-00000A280000}"/>
    <cellStyle name="Notas 3 5 3 3 2" xfId="18676" xr:uid="{00000000-0005-0000-0000-00000B280000}"/>
    <cellStyle name="Notas 3 5 3 4" xfId="13394" xr:uid="{00000000-0005-0000-0000-00000C280000}"/>
    <cellStyle name="Notas 3 5 4" xfId="5435" xr:uid="{00000000-0005-0000-0000-00000D280000}"/>
    <cellStyle name="Notas 3 5 4 2" xfId="10207" xr:uid="{00000000-0005-0000-0000-00000E280000}"/>
    <cellStyle name="Notas 3 5 4 2 2" xfId="20472" xr:uid="{00000000-0005-0000-0000-00000F280000}"/>
    <cellStyle name="Notas 3 5 4 3" xfId="10680" xr:uid="{00000000-0005-0000-0000-000010280000}"/>
    <cellStyle name="Notas 3 5 4 3 2" xfId="20945" xr:uid="{00000000-0005-0000-0000-000011280000}"/>
    <cellStyle name="Notas 3 5 4 4" xfId="15926" xr:uid="{00000000-0005-0000-0000-000012280000}"/>
    <cellStyle name="Notas 3 5 5" xfId="8379" xr:uid="{00000000-0005-0000-0000-000013280000}"/>
    <cellStyle name="Notas 3 5 5 2" xfId="18673" xr:uid="{00000000-0005-0000-0000-000014280000}"/>
    <cellStyle name="Notas 3 5 6" xfId="13391" xr:uid="{00000000-0005-0000-0000-000015280000}"/>
    <cellStyle name="Notas 3 6" xfId="2766" xr:uid="{00000000-0005-0000-0000-000016280000}"/>
    <cellStyle name="Notas 3 6 2" xfId="2767" xr:uid="{00000000-0005-0000-0000-000017280000}"/>
    <cellStyle name="Notas 3 6 2 2" xfId="2768" xr:uid="{00000000-0005-0000-0000-000018280000}"/>
    <cellStyle name="Notas 3 6 2 2 2" xfId="2769" xr:uid="{00000000-0005-0000-0000-000019280000}"/>
    <cellStyle name="Notas 3 6 2 2 2 2" xfId="6816" xr:uid="{00000000-0005-0000-0000-00001A280000}"/>
    <cellStyle name="Notas 3 6 2 2 2 2 2" xfId="11019" xr:uid="{00000000-0005-0000-0000-00001B280000}"/>
    <cellStyle name="Notas 3 6 2 2 2 2 2 2" xfId="21284" xr:uid="{00000000-0005-0000-0000-00001C280000}"/>
    <cellStyle name="Notas 3 6 2 2 2 2 3" xfId="17305" xr:uid="{00000000-0005-0000-0000-00001D280000}"/>
    <cellStyle name="Notas 3 6 2 2 2 3" xfId="13398" xr:uid="{00000000-0005-0000-0000-00001E280000}"/>
    <cellStyle name="Notas 3 6 2 2 3" xfId="5439" xr:uid="{00000000-0005-0000-0000-00001F280000}"/>
    <cellStyle name="Notas 3 6 2 2 3 2" xfId="10698" xr:uid="{00000000-0005-0000-0000-000020280000}"/>
    <cellStyle name="Notas 3 6 2 2 3 2 2" xfId="20963" xr:uid="{00000000-0005-0000-0000-000021280000}"/>
    <cellStyle name="Notas 3 6 2 2 3 3" xfId="15930" xr:uid="{00000000-0005-0000-0000-000022280000}"/>
    <cellStyle name="Notas 3 6 2 2 4" xfId="13397" xr:uid="{00000000-0005-0000-0000-000023280000}"/>
    <cellStyle name="Notas 3 6 2 3" xfId="5438" xr:uid="{00000000-0005-0000-0000-000024280000}"/>
    <cellStyle name="Notas 3 6 2 3 2" xfId="9247" xr:uid="{00000000-0005-0000-0000-000025280000}"/>
    <cellStyle name="Notas 3 6 2 3 2 2" xfId="19541" xr:uid="{00000000-0005-0000-0000-000026280000}"/>
    <cellStyle name="Notas 3 6 2 3 3" xfId="15929" xr:uid="{00000000-0005-0000-0000-000027280000}"/>
    <cellStyle name="Notas 3 6 2 4" xfId="13396" xr:uid="{00000000-0005-0000-0000-000028280000}"/>
    <cellStyle name="Notas 3 6 3" xfId="2770" xr:uid="{00000000-0005-0000-0000-000029280000}"/>
    <cellStyle name="Notas 3 6 3 2" xfId="2771" xr:uid="{00000000-0005-0000-0000-00002A280000}"/>
    <cellStyle name="Notas 3 6 3 2 2" xfId="6817" xr:uid="{00000000-0005-0000-0000-00002B280000}"/>
    <cellStyle name="Notas 3 6 3 2 2 2" xfId="11018" xr:uid="{00000000-0005-0000-0000-00002C280000}"/>
    <cellStyle name="Notas 3 6 3 2 2 2 2" xfId="21283" xr:uid="{00000000-0005-0000-0000-00002D280000}"/>
    <cellStyle name="Notas 3 6 3 2 2 3" xfId="17306" xr:uid="{00000000-0005-0000-0000-00002E280000}"/>
    <cellStyle name="Notas 3 6 3 2 3" xfId="13400" xr:uid="{00000000-0005-0000-0000-00002F280000}"/>
    <cellStyle name="Notas 3 6 3 3" xfId="5440" xr:uid="{00000000-0005-0000-0000-000030280000}"/>
    <cellStyle name="Notas 3 6 3 3 2" xfId="10697" xr:uid="{00000000-0005-0000-0000-000031280000}"/>
    <cellStyle name="Notas 3 6 3 3 2 2" xfId="20962" xr:uid="{00000000-0005-0000-0000-000032280000}"/>
    <cellStyle name="Notas 3 6 3 3 3" xfId="15931" xr:uid="{00000000-0005-0000-0000-000033280000}"/>
    <cellStyle name="Notas 3 6 3 4" xfId="13399" xr:uid="{00000000-0005-0000-0000-000034280000}"/>
    <cellStyle name="Notas 3 6 4" xfId="2772" xr:uid="{00000000-0005-0000-0000-000035280000}"/>
    <cellStyle name="Notas 3 6 4 2" xfId="6818" xr:uid="{00000000-0005-0000-0000-000036280000}"/>
    <cellStyle name="Notas 3 6 4 2 2" xfId="9783" xr:uid="{00000000-0005-0000-0000-000037280000}"/>
    <cellStyle name="Notas 3 6 4 2 2 2" xfId="20049" xr:uid="{00000000-0005-0000-0000-000038280000}"/>
    <cellStyle name="Notas 3 6 4 2 3" xfId="17307" xr:uid="{00000000-0005-0000-0000-000039280000}"/>
    <cellStyle name="Notas 3 6 4 3" xfId="13401" xr:uid="{00000000-0005-0000-0000-00003A280000}"/>
    <cellStyle name="Notas 3 6 5" xfId="5437" xr:uid="{00000000-0005-0000-0000-00003B280000}"/>
    <cellStyle name="Notas 3 6 5 2" xfId="9246" xr:uid="{00000000-0005-0000-0000-00003C280000}"/>
    <cellStyle name="Notas 3 6 5 2 2" xfId="19540" xr:uid="{00000000-0005-0000-0000-00003D280000}"/>
    <cellStyle name="Notas 3 6 5 3" xfId="15928" xr:uid="{00000000-0005-0000-0000-00003E280000}"/>
    <cellStyle name="Notas 3 6 6" xfId="13395" xr:uid="{00000000-0005-0000-0000-00003F280000}"/>
    <cellStyle name="Notas 3 7" xfId="2773" xr:uid="{00000000-0005-0000-0000-000040280000}"/>
    <cellStyle name="Notas 3 7 2" xfId="2774" xr:uid="{00000000-0005-0000-0000-000041280000}"/>
    <cellStyle name="Notas 3 7 2 2" xfId="2775" xr:uid="{00000000-0005-0000-0000-000042280000}"/>
    <cellStyle name="Notas 3 7 2 2 2" xfId="2776" xr:uid="{00000000-0005-0000-0000-000043280000}"/>
    <cellStyle name="Notas 3 7 2 2 2 2" xfId="6819" xr:uid="{00000000-0005-0000-0000-000044280000}"/>
    <cellStyle name="Notas 3 7 2 2 2 2 2" xfId="11020" xr:uid="{00000000-0005-0000-0000-000045280000}"/>
    <cellStyle name="Notas 3 7 2 2 2 2 2 2" xfId="21285" xr:uid="{00000000-0005-0000-0000-000046280000}"/>
    <cellStyle name="Notas 3 7 2 2 2 2 3" xfId="17308" xr:uid="{00000000-0005-0000-0000-000047280000}"/>
    <cellStyle name="Notas 3 7 2 2 2 3" xfId="13405" xr:uid="{00000000-0005-0000-0000-000048280000}"/>
    <cellStyle name="Notas 3 7 2 2 3" xfId="5443" xr:uid="{00000000-0005-0000-0000-000049280000}"/>
    <cellStyle name="Notas 3 7 2 2 3 2" xfId="9249" xr:uid="{00000000-0005-0000-0000-00004A280000}"/>
    <cellStyle name="Notas 3 7 2 2 3 2 2" xfId="19543" xr:uid="{00000000-0005-0000-0000-00004B280000}"/>
    <cellStyle name="Notas 3 7 2 2 3 3" xfId="15934" xr:uid="{00000000-0005-0000-0000-00004C280000}"/>
    <cellStyle name="Notas 3 7 2 2 4" xfId="13404" xr:uid="{00000000-0005-0000-0000-00004D280000}"/>
    <cellStyle name="Notas 3 7 2 3" xfId="5442" xr:uid="{00000000-0005-0000-0000-00004E280000}"/>
    <cellStyle name="Notas 3 7 2 3 2" xfId="10699" xr:uid="{00000000-0005-0000-0000-00004F280000}"/>
    <cellStyle name="Notas 3 7 2 3 2 2" xfId="20964" xr:uid="{00000000-0005-0000-0000-000050280000}"/>
    <cellStyle name="Notas 3 7 2 3 3" xfId="15933" xr:uid="{00000000-0005-0000-0000-000051280000}"/>
    <cellStyle name="Notas 3 7 2 4" xfId="13403" xr:uid="{00000000-0005-0000-0000-000052280000}"/>
    <cellStyle name="Notas 3 7 3" xfId="2777" xr:uid="{00000000-0005-0000-0000-000053280000}"/>
    <cellStyle name="Notas 3 7 3 2" xfId="2778" xr:uid="{00000000-0005-0000-0000-000054280000}"/>
    <cellStyle name="Notas 3 7 3 2 2" xfId="6820" xr:uid="{00000000-0005-0000-0000-000055280000}"/>
    <cellStyle name="Notas 3 7 3 2 2 2" xfId="9784" xr:uid="{00000000-0005-0000-0000-000056280000}"/>
    <cellStyle name="Notas 3 7 3 2 2 2 2" xfId="20050" xr:uid="{00000000-0005-0000-0000-000057280000}"/>
    <cellStyle name="Notas 3 7 3 2 2 3" xfId="17309" xr:uid="{00000000-0005-0000-0000-000058280000}"/>
    <cellStyle name="Notas 3 7 3 2 3" xfId="13407" xr:uid="{00000000-0005-0000-0000-000059280000}"/>
    <cellStyle name="Notas 3 7 3 3" xfId="5444" xr:uid="{00000000-0005-0000-0000-00005A280000}"/>
    <cellStyle name="Notas 3 7 3 3 2" xfId="11669" xr:uid="{00000000-0005-0000-0000-00005B280000}"/>
    <cellStyle name="Notas 3 7 3 3 2 2" xfId="21933" xr:uid="{00000000-0005-0000-0000-00005C280000}"/>
    <cellStyle name="Notas 3 7 3 3 3" xfId="15935" xr:uid="{00000000-0005-0000-0000-00005D280000}"/>
    <cellStyle name="Notas 3 7 3 4" xfId="13406" xr:uid="{00000000-0005-0000-0000-00005E280000}"/>
    <cellStyle name="Notas 3 7 4" xfId="5441" xr:uid="{00000000-0005-0000-0000-00005F280000}"/>
    <cellStyle name="Notas 3 7 4 2" xfId="9248" xr:uid="{00000000-0005-0000-0000-000060280000}"/>
    <cellStyle name="Notas 3 7 4 2 2" xfId="19542" xr:uid="{00000000-0005-0000-0000-000061280000}"/>
    <cellStyle name="Notas 3 7 4 3" xfId="15932" xr:uid="{00000000-0005-0000-0000-000062280000}"/>
    <cellStyle name="Notas 3 7 5" xfId="13402" xr:uid="{00000000-0005-0000-0000-000063280000}"/>
    <cellStyle name="Notas 3 8" xfId="2779" xr:uid="{00000000-0005-0000-0000-000064280000}"/>
    <cellStyle name="Notas 3 8 2" xfId="2780" xr:uid="{00000000-0005-0000-0000-000065280000}"/>
    <cellStyle name="Notas 3 8 2 2" xfId="6821" xr:uid="{00000000-0005-0000-0000-000066280000}"/>
    <cellStyle name="Notas 3 8 2 2 2" xfId="11302" xr:uid="{00000000-0005-0000-0000-000067280000}"/>
    <cellStyle name="Notas 3 8 2 2 2 2" xfId="21567" xr:uid="{00000000-0005-0000-0000-000068280000}"/>
    <cellStyle name="Notas 3 8 2 2 3" xfId="11748" xr:uid="{00000000-0005-0000-0000-000069280000}"/>
    <cellStyle name="Notas 3 8 2 2 3 2" xfId="22012" xr:uid="{00000000-0005-0000-0000-00006A280000}"/>
    <cellStyle name="Notas 3 8 2 2 4" xfId="17310" xr:uid="{00000000-0005-0000-0000-00006B280000}"/>
    <cellStyle name="Notas 3 8 2 3" xfId="8397" xr:uid="{00000000-0005-0000-0000-00006C280000}"/>
    <cellStyle name="Notas 3 8 2 3 2" xfId="18691" xr:uid="{00000000-0005-0000-0000-00006D280000}"/>
    <cellStyle name="Notas 3 8 2 4" xfId="13409" xr:uid="{00000000-0005-0000-0000-00006E280000}"/>
    <cellStyle name="Notas 3 8 3" xfId="5445" xr:uid="{00000000-0005-0000-0000-00006F280000}"/>
    <cellStyle name="Notas 3 8 3 2" xfId="10217" xr:uid="{00000000-0005-0000-0000-000070280000}"/>
    <cellStyle name="Notas 3 8 3 2 2" xfId="20482" xr:uid="{00000000-0005-0000-0000-000071280000}"/>
    <cellStyle name="Notas 3 8 3 3" xfId="10696" xr:uid="{00000000-0005-0000-0000-000072280000}"/>
    <cellStyle name="Notas 3 8 3 3 2" xfId="20961" xr:uid="{00000000-0005-0000-0000-000073280000}"/>
    <cellStyle name="Notas 3 8 3 4" xfId="15936" xr:uid="{00000000-0005-0000-0000-000074280000}"/>
    <cellStyle name="Notas 3 8 4" xfId="8396" xr:uid="{00000000-0005-0000-0000-000075280000}"/>
    <cellStyle name="Notas 3 8 4 2" xfId="18690" xr:uid="{00000000-0005-0000-0000-000076280000}"/>
    <cellStyle name="Notas 3 8 5" xfId="13408" xr:uid="{00000000-0005-0000-0000-000077280000}"/>
    <cellStyle name="Notas 3 9" xfId="2781" xr:uid="{00000000-0005-0000-0000-000078280000}"/>
    <cellStyle name="Notas 3 9 2" xfId="6822" xr:uid="{00000000-0005-0000-0000-000079280000}"/>
    <cellStyle name="Notas 3 9 2 2" xfId="11303" xr:uid="{00000000-0005-0000-0000-00007A280000}"/>
    <cellStyle name="Notas 3 9 2 2 2" xfId="21568" xr:uid="{00000000-0005-0000-0000-00007B280000}"/>
    <cellStyle name="Notas 3 9 2 3" xfId="11013" xr:uid="{00000000-0005-0000-0000-00007C280000}"/>
    <cellStyle name="Notas 3 9 2 3 2" xfId="21278" xr:uid="{00000000-0005-0000-0000-00007D280000}"/>
    <cellStyle name="Notas 3 9 2 4" xfId="17311" xr:uid="{00000000-0005-0000-0000-00007E280000}"/>
    <cellStyle name="Notas 3 9 3" xfId="8398" xr:uid="{00000000-0005-0000-0000-00007F280000}"/>
    <cellStyle name="Notas 3 9 3 2" xfId="18692" xr:uid="{00000000-0005-0000-0000-000080280000}"/>
    <cellStyle name="Notas 3 9 4" xfId="13410" xr:uid="{00000000-0005-0000-0000-000081280000}"/>
    <cellStyle name="Notas 4" xfId="2782" xr:uid="{00000000-0005-0000-0000-000082280000}"/>
    <cellStyle name="Notas 4 2" xfId="2783" xr:uid="{00000000-0005-0000-0000-000083280000}"/>
    <cellStyle name="Notas 4 2 2" xfId="2784" xr:uid="{00000000-0005-0000-0000-000084280000}"/>
    <cellStyle name="Notas 4 2 2 2" xfId="2785" xr:uid="{00000000-0005-0000-0000-000085280000}"/>
    <cellStyle name="Notas 4 2 2 2 2" xfId="6823" xr:uid="{00000000-0005-0000-0000-000086280000}"/>
    <cellStyle name="Notas 4 2 2 2 2 2" xfId="11304" xr:uid="{00000000-0005-0000-0000-000087280000}"/>
    <cellStyle name="Notas 4 2 2 2 2 2 2" xfId="21569" xr:uid="{00000000-0005-0000-0000-000088280000}"/>
    <cellStyle name="Notas 4 2 2 2 2 3" xfId="9785" xr:uid="{00000000-0005-0000-0000-000089280000}"/>
    <cellStyle name="Notas 4 2 2 2 2 3 2" xfId="20051" xr:uid="{00000000-0005-0000-0000-00008A280000}"/>
    <cellStyle name="Notas 4 2 2 2 2 4" xfId="17312" xr:uid="{00000000-0005-0000-0000-00008B280000}"/>
    <cellStyle name="Notas 4 2 2 2 3" xfId="8402" xr:uid="{00000000-0005-0000-0000-00008C280000}"/>
    <cellStyle name="Notas 4 2 2 2 3 2" xfId="18696" xr:uid="{00000000-0005-0000-0000-00008D280000}"/>
    <cellStyle name="Notas 4 2 2 2 4" xfId="13414" xr:uid="{00000000-0005-0000-0000-00008E280000}"/>
    <cellStyle name="Notas 4 2 2 3" xfId="5448" xr:uid="{00000000-0005-0000-0000-00008F280000}"/>
    <cellStyle name="Notas 4 2 2 3 2" xfId="10220" xr:uid="{00000000-0005-0000-0000-000090280000}"/>
    <cellStyle name="Notas 4 2 2 3 2 2" xfId="20485" xr:uid="{00000000-0005-0000-0000-000091280000}"/>
    <cellStyle name="Notas 4 2 2 3 3" xfId="10701" xr:uid="{00000000-0005-0000-0000-000092280000}"/>
    <cellStyle name="Notas 4 2 2 3 3 2" xfId="20966" xr:uid="{00000000-0005-0000-0000-000093280000}"/>
    <cellStyle name="Notas 4 2 2 3 4" xfId="15939" xr:uid="{00000000-0005-0000-0000-000094280000}"/>
    <cellStyle name="Notas 4 2 2 4" xfId="8401" xr:uid="{00000000-0005-0000-0000-000095280000}"/>
    <cellStyle name="Notas 4 2 2 4 2" xfId="18695" xr:uid="{00000000-0005-0000-0000-000096280000}"/>
    <cellStyle name="Notas 4 2 2 5" xfId="13413" xr:uid="{00000000-0005-0000-0000-000097280000}"/>
    <cellStyle name="Notas 4 2 3" xfId="2786" xr:uid="{00000000-0005-0000-0000-000098280000}"/>
    <cellStyle name="Notas 4 2 3 2" xfId="6824" xr:uid="{00000000-0005-0000-0000-000099280000}"/>
    <cellStyle name="Notas 4 2 3 2 2" xfId="11305" xr:uid="{00000000-0005-0000-0000-00009A280000}"/>
    <cellStyle name="Notas 4 2 3 2 2 2" xfId="21570" xr:uid="{00000000-0005-0000-0000-00009B280000}"/>
    <cellStyle name="Notas 4 2 3 2 3" xfId="9786" xr:uid="{00000000-0005-0000-0000-00009C280000}"/>
    <cellStyle name="Notas 4 2 3 2 3 2" xfId="20052" xr:uid="{00000000-0005-0000-0000-00009D280000}"/>
    <cellStyle name="Notas 4 2 3 2 4" xfId="17313" xr:uid="{00000000-0005-0000-0000-00009E280000}"/>
    <cellStyle name="Notas 4 2 3 3" xfId="8403" xr:uid="{00000000-0005-0000-0000-00009F280000}"/>
    <cellStyle name="Notas 4 2 3 3 2" xfId="18697" xr:uid="{00000000-0005-0000-0000-0000A0280000}"/>
    <cellStyle name="Notas 4 2 3 4" xfId="13415" xr:uid="{00000000-0005-0000-0000-0000A1280000}"/>
    <cellStyle name="Notas 4 2 4" xfId="5447" xr:uid="{00000000-0005-0000-0000-0000A2280000}"/>
    <cellStyle name="Notas 4 2 4 2" xfId="10219" xr:uid="{00000000-0005-0000-0000-0000A3280000}"/>
    <cellStyle name="Notas 4 2 4 2 2" xfId="20484" xr:uid="{00000000-0005-0000-0000-0000A4280000}"/>
    <cellStyle name="Notas 4 2 4 3" xfId="9251" xr:uid="{00000000-0005-0000-0000-0000A5280000}"/>
    <cellStyle name="Notas 4 2 4 3 2" xfId="19545" xr:uid="{00000000-0005-0000-0000-0000A6280000}"/>
    <cellStyle name="Notas 4 2 4 4" xfId="15938" xr:uid="{00000000-0005-0000-0000-0000A7280000}"/>
    <cellStyle name="Notas 4 2 5" xfId="8400" xr:uid="{00000000-0005-0000-0000-0000A8280000}"/>
    <cellStyle name="Notas 4 2 5 2" xfId="18694" xr:uid="{00000000-0005-0000-0000-0000A9280000}"/>
    <cellStyle name="Notas 4 2 6" xfId="13412" xr:uid="{00000000-0005-0000-0000-0000AA280000}"/>
    <cellStyle name="Notas 4 3" xfId="2787" xr:uid="{00000000-0005-0000-0000-0000AB280000}"/>
    <cellStyle name="Notas 4 3 2" xfId="2788" xr:uid="{00000000-0005-0000-0000-0000AC280000}"/>
    <cellStyle name="Notas 4 3 2 2" xfId="6825" xr:uid="{00000000-0005-0000-0000-0000AD280000}"/>
    <cellStyle name="Notas 4 3 2 2 2" xfId="11306" xr:uid="{00000000-0005-0000-0000-0000AE280000}"/>
    <cellStyle name="Notas 4 3 2 2 2 2" xfId="21571" xr:uid="{00000000-0005-0000-0000-0000AF280000}"/>
    <cellStyle name="Notas 4 3 2 2 3" xfId="9787" xr:uid="{00000000-0005-0000-0000-0000B0280000}"/>
    <cellStyle name="Notas 4 3 2 2 3 2" xfId="20053" xr:uid="{00000000-0005-0000-0000-0000B1280000}"/>
    <cellStyle name="Notas 4 3 2 2 4" xfId="17314" xr:uid="{00000000-0005-0000-0000-0000B2280000}"/>
    <cellStyle name="Notas 4 3 2 3" xfId="8405" xr:uid="{00000000-0005-0000-0000-0000B3280000}"/>
    <cellStyle name="Notas 4 3 2 3 2" xfId="18699" xr:uid="{00000000-0005-0000-0000-0000B4280000}"/>
    <cellStyle name="Notas 4 3 2 4" xfId="13417" xr:uid="{00000000-0005-0000-0000-0000B5280000}"/>
    <cellStyle name="Notas 4 3 3" xfId="5449" xr:uid="{00000000-0005-0000-0000-0000B6280000}"/>
    <cellStyle name="Notas 4 3 3 2" xfId="10221" xr:uid="{00000000-0005-0000-0000-0000B7280000}"/>
    <cellStyle name="Notas 4 3 3 2 2" xfId="20486" xr:uid="{00000000-0005-0000-0000-0000B8280000}"/>
    <cellStyle name="Notas 4 3 3 3" xfId="10700" xr:uid="{00000000-0005-0000-0000-0000B9280000}"/>
    <cellStyle name="Notas 4 3 3 3 2" xfId="20965" xr:uid="{00000000-0005-0000-0000-0000BA280000}"/>
    <cellStyle name="Notas 4 3 3 4" xfId="15940" xr:uid="{00000000-0005-0000-0000-0000BB280000}"/>
    <cellStyle name="Notas 4 3 4" xfId="8404" xr:uid="{00000000-0005-0000-0000-0000BC280000}"/>
    <cellStyle name="Notas 4 3 4 2" xfId="18698" xr:uid="{00000000-0005-0000-0000-0000BD280000}"/>
    <cellStyle name="Notas 4 3 5" xfId="13416" xr:uid="{00000000-0005-0000-0000-0000BE280000}"/>
    <cellStyle name="Notas 4 4" xfId="2789" xr:uid="{00000000-0005-0000-0000-0000BF280000}"/>
    <cellStyle name="Notas 4 4 2" xfId="6826" xr:uid="{00000000-0005-0000-0000-0000C0280000}"/>
    <cellStyle name="Notas 4 4 2 2" xfId="11307" xr:uid="{00000000-0005-0000-0000-0000C1280000}"/>
    <cellStyle name="Notas 4 4 2 2 2" xfId="21572" xr:uid="{00000000-0005-0000-0000-0000C2280000}"/>
    <cellStyle name="Notas 4 4 2 3" xfId="11023" xr:uid="{00000000-0005-0000-0000-0000C3280000}"/>
    <cellStyle name="Notas 4 4 2 3 2" xfId="21288" xr:uid="{00000000-0005-0000-0000-0000C4280000}"/>
    <cellStyle name="Notas 4 4 2 4" xfId="17315" xr:uid="{00000000-0005-0000-0000-0000C5280000}"/>
    <cellStyle name="Notas 4 4 3" xfId="8406" xr:uid="{00000000-0005-0000-0000-0000C6280000}"/>
    <cellStyle name="Notas 4 4 3 2" xfId="18700" xr:uid="{00000000-0005-0000-0000-0000C7280000}"/>
    <cellStyle name="Notas 4 4 4" xfId="13418" xr:uid="{00000000-0005-0000-0000-0000C8280000}"/>
    <cellStyle name="Notas 4 5" xfId="5446" xr:uid="{00000000-0005-0000-0000-0000C9280000}"/>
    <cellStyle name="Notas 4 5 2" xfId="10218" xr:uid="{00000000-0005-0000-0000-0000CA280000}"/>
    <cellStyle name="Notas 4 5 2 2" xfId="20483" xr:uid="{00000000-0005-0000-0000-0000CB280000}"/>
    <cellStyle name="Notas 4 5 3" xfId="9250" xr:uid="{00000000-0005-0000-0000-0000CC280000}"/>
    <cellStyle name="Notas 4 5 3 2" xfId="19544" xr:uid="{00000000-0005-0000-0000-0000CD280000}"/>
    <cellStyle name="Notas 4 5 4" xfId="15937" xr:uid="{00000000-0005-0000-0000-0000CE280000}"/>
    <cellStyle name="Notas 4 6" xfId="8399" xr:uid="{00000000-0005-0000-0000-0000CF280000}"/>
    <cellStyle name="Notas 4 6 2" xfId="18693" xr:uid="{00000000-0005-0000-0000-0000D0280000}"/>
    <cellStyle name="Notas 4 7" xfId="13411" xr:uid="{00000000-0005-0000-0000-0000D1280000}"/>
    <cellStyle name="Notas 5" xfId="2790" xr:uid="{00000000-0005-0000-0000-0000D2280000}"/>
    <cellStyle name="Notas 5 2" xfId="2791" xr:uid="{00000000-0005-0000-0000-0000D3280000}"/>
    <cellStyle name="Notas 5 2 2" xfId="2792" xr:uid="{00000000-0005-0000-0000-0000D4280000}"/>
    <cellStyle name="Notas 5 2 2 2" xfId="6827" xr:uid="{00000000-0005-0000-0000-0000D5280000}"/>
    <cellStyle name="Notas 5 2 2 2 2" xfId="11308" xr:uid="{00000000-0005-0000-0000-0000D6280000}"/>
    <cellStyle name="Notas 5 2 2 2 2 2" xfId="21573" xr:uid="{00000000-0005-0000-0000-0000D7280000}"/>
    <cellStyle name="Notas 5 2 2 2 3" xfId="11022" xr:uid="{00000000-0005-0000-0000-0000D8280000}"/>
    <cellStyle name="Notas 5 2 2 2 3 2" xfId="21287" xr:uid="{00000000-0005-0000-0000-0000D9280000}"/>
    <cellStyle name="Notas 5 2 2 2 4" xfId="17316" xr:uid="{00000000-0005-0000-0000-0000DA280000}"/>
    <cellStyle name="Notas 5 2 2 3" xfId="8409" xr:uid="{00000000-0005-0000-0000-0000DB280000}"/>
    <cellStyle name="Notas 5 2 2 3 2" xfId="18703" xr:uid="{00000000-0005-0000-0000-0000DC280000}"/>
    <cellStyle name="Notas 5 2 2 4" xfId="13421" xr:uid="{00000000-0005-0000-0000-0000DD280000}"/>
    <cellStyle name="Notas 5 2 3" xfId="5451" xr:uid="{00000000-0005-0000-0000-0000DE280000}"/>
    <cellStyle name="Notas 5 2 3 2" xfId="10223" xr:uid="{00000000-0005-0000-0000-0000DF280000}"/>
    <cellStyle name="Notas 5 2 3 2 2" xfId="20488" xr:uid="{00000000-0005-0000-0000-0000E0280000}"/>
    <cellStyle name="Notas 5 2 3 3" xfId="9252" xr:uid="{00000000-0005-0000-0000-0000E1280000}"/>
    <cellStyle name="Notas 5 2 3 3 2" xfId="19546" xr:uid="{00000000-0005-0000-0000-0000E2280000}"/>
    <cellStyle name="Notas 5 2 3 4" xfId="15942" xr:uid="{00000000-0005-0000-0000-0000E3280000}"/>
    <cellStyle name="Notas 5 2 4" xfId="8408" xr:uid="{00000000-0005-0000-0000-0000E4280000}"/>
    <cellStyle name="Notas 5 2 4 2" xfId="18702" xr:uid="{00000000-0005-0000-0000-0000E5280000}"/>
    <cellStyle name="Notas 5 2 5" xfId="13420" xr:uid="{00000000-0005-0000-0000-0000E6280000}"/>
    <cellStyle name="Notas 5 3" xfId="2793" xr:uid="{00000000-0005-0000-0000-0000E7280000}"/>
    <cellStyle name="Notas 5 3 2" xfId="6828" xr:uid="{00000000-0005-0000-0000-0000E8280000}"/>
    <cellStyle name="Notas 5 3 2 2" xfId="11309" xr:uid="{00000000-0005-0000-0000-0000E9280000}"/>
    <cellStyle name="Notas 5 3 2 2 2" xfId="21574" xr:uid="{00000000-0005-0000-0000-0000EA280000}"/>
    <cellStyle name="Notas 5 3 2 3" xfId="9788" xr:uid="{00000000-0005-0000-0000-0000EB280000}"/>
    <cellStyle name="Notas 5 3 2 3 2" xfId="20054" xr:uid="{00000000-0005-0000-0000-0000EC280000}"/>
    <cellStyle name="Notas 5 3 2 4" xfId="17317" xr:uid="{00000000-0005-0000-0000-0000ED280000}"/>
    <cellStyle name="Notas 5 3 3" xfId="8410" xr:uid="{00000000-0005-0000-0000-0000EE280000}"/>
    <cellStyle name="Notas 5 3 3 2" xfId="18704" xr:uid="{00000000-0005-0000-0000-0000EF280000}"/>
    <cellStyle name="Notas 5 3 4" xfId="13422" xr:uid="{00000000-0005-0000-0000-0000F0280000}"/>
    <cellStyle name="Notas 5 4" xfId="5450" xr:uid="{00000000-0005-0000-0000-0000F1280000}"/>
    <cellStyle name="Notas 5 4 2" xfId="10222" xr:uid="{00000000-0005-0000-0000-0000F2280000}"/>
    <cellStyle name="Notas 5 4 2 2" xfId="20487" xr:uid="{00000000-0005-0000-0000-0000F3280000}"/>
    <cellStyle name="Notas 5 4 3" xfId="7560" xr:uid="{00000000-0005-0000-0000-0000F4280000}"/>
    <cellStyle name="Notas 5 4 3 2" xfId="18045" xr:uid="{00000000-0005-0000-0000-0000F5280000}"/>
    <cellStyle name="Notas 5 4 4" xfId="15941" xr:uid="{00000000-0005-0000-0000-0000F6280000}"/>
    <cellStyle name="Notas 5 5" xfId="8407" xr:uid="{00000000-0005-0000-0000-0000F7280000}"/>
    <cellStyle name="Notas 5 5 2" xfId="18701" xr:uid="{00000000-0005-0000-0000-0000F8280000}"/>
    <cellStyle name="Notas 5 6" xfId="13419" xr:uid="{00000000-0005-0000-0000-0000F9280000}"/>
    <cellStyle name="Notas 6" xfId="2794" xr:uid="{00000000-0005-0000-0000-0000FA280000}"/>
    <cellStyle name="Notas 6 2" xfId="2795" xr:uid="{00000000-0005-0000-0000-0000FB280000}"/>
    <cellStyle name="Notas 6 2 2" xfId="2796" xr:uid="{00000000-0005-0000-0000-0000FC280000}"/>
    <cellStyle name="Notas 6 2 2 2" xfId="2797" xr:uid="{00000000-0005-0000-0000-0000FD280000}"/>
    <cellStyle name="Notas 6 2 2 2 2" xfId="6829" xr:uid="{00000000-0005-0000-0000-0000FE280000}"/>
    <cellStyle name="Notas 6 2 2 2 2 2" xfId="11024" xr:uid="{00000000-0005-0000-0000-0000FF280000}"/>
    <cellStyle name="Notas 6 2 2 2 2 2 2" xfId="21289" xr:uid="{00000000-0005-0000-0000-000000290000}"/>
    <cellStyle name="Notas 6 2 2 2 2 3" xfId="17318" xr:uid="{00000000-0005-0000-0000-000001290000}"/>
    <cellStyle name="Notas 6 2 2 2 3" xfId="13426" xr:uid="{00000000-0005-0000-0000-000002290000}"/>
    <cellStyle name="Notas 6 2 2 3" xfId="5454" xr:uid="{00000000-0005-0000-0000-000003290000}"/>
    <cellStyle name="Notas 6 2 2 3 2" xfId="10038" xr:uid="{00000000-0005-0000-0000-000004290000}"/>
    <cellStyle name="Notas 6 2 2 3 2 2" xfId="20304" xr:uid="{00000000-0005-0000-0000-000005290000}"/>
    <cellStyle name="Notas 6 2 2 3 3" xfId="15945" xr:uid="{00000000-0005-0000-0000-000006290000}"/>
    <cellStyle name="Notas 6 2 2 4" xfId="13425" xr:uid="{00000000-0005-0000-0000-000007290000}"/>
    <cellStyle name="Notas 6 2 3" xfId="5453" xr:uid="{00000000-0005-0000-0000-000008290000}"/>
    <cellStyle name="Notas 6 2 3 2" xfId="9253" xr:uid="{00000000-0005-0000-0000-000009290000}"/>
    <cellStyle name="Notas 6 2 3 2 2" xfId="19547" xr:uid="{00000000-0005-0000-0000-00000A290000}"/>
    <cellStyle name="Notas 6 2 3 3" xfId="15944" xr:uid="{00000000-0005-0000-0000-00000B290000}"/>
    <cellStyle name="Notas 6 2 4" xfId="13424" xr:uid="{00000000-0005-0000-0000-00000C290000}"/>
    <cellStyle name="Notas 6 3" xfId="2798" xr:uid="{00000000-0005-0000-0000-00000D290000}"/>
    <cellStyle name="Notas 6 3 2" xfId="2799" xr:uid="{00000000-0005-0000-0000-00000E290000}"/>
    <cellStyle name="Notas 6 3 2 2" xfId="6830" xr:uid="{00000000-0005-0000-0000-00000F290000}"/>
    <cellStyle name="Notas 6 3 2 2 2" xfId="9789" xr:uid="{00000000-0005-0000-0000-000010290000}"/>
    <cellStyle name="Notas 6 3 2 2 2 2" xfId="20055" xr:uid="{00000000-0005-0000-0000-000011290000}"/>
    <cellStyle name="Notas 6 3 2 2 3" xfId="17319" xr:uid="{00000000-0005-0000-0000-000012290000}"/>
    <cellStyle name="Notas 6 3 2 3" xfId="13428" xr:uid="{00000000-0005-0000-0000-000013290000}"/>
    <cellStyle name="Notas 6 3 3" xfId="5455" xr:uid="{00000000-0005-0000-0000-000014290000}"/>
    <cellStyle name="Notas 6 3 3 2" xfId="11670" xr:uid="{00000000-0005-0000-0000-000015290000}"/>
    <cellStyle name="Notas 6 3 3 2 2" xfId="21934" xr:uid="{00000000-0005-0000-0000-000016290000}"/>
    <cellStyle name="Notas 6 3 3 3" xfId="15946" xr:uid="{00000000-0005-0000-0000-000017290000}"/>
    <cellStyle name="Notas 6 3 4" xfId="13427" xr:uid="{00000000-0005-0000-0000-000018290000}"/>
    <cellStyle name="Notas 6 4" xfId="2800" xr:uid="{00000000-0005-0000-0000-000019290000}"/>
    <cellStyle name="Notas 6 4 2" xfId="6831" xr:uid="{00000000-0005-0000-0000-00001A290000}"/>
    <cellStyle name="Notas 6 4 2 2" xfId="11749" xr:uid="{00000000-0005-0000-0000-00001B290000}"/>
    <cellStyle name="Notas 6 4 2 2 2" xfId="22013" xr:uid="{00000000-0005-0000-0000-00001C290000}"/>
    <cellStyle name="Notas 6 4 2 3" xfId="17320" xr:uid="{00000000-0005-0000-0000-00001D290000}"/>
    <cellStyle name="Notas 6 4 3" xfId="13429" xr:uid="{00000000-0005-0000-0000-00001E290000}"/>
    <cellStyle name="Notas 6 5" xfId="5452" xr:uid="{00000000-0005-0000-0000-00001F290000}"/>
    <cellStyle name="Notas 6 5 2" xfId="10702" xr:uid="{00000000-0005-0000-0000-000020290000}"/>
    <cellStyle name="Notas 6 5 2 2" xfId="20967" xr:uid="{00000000-0005-0000-0000-000021290000}"/>
    <cellStyle name="Notas 6 5 3" xfId="15943" xr:uid="{00000000-0005-0000-0000-000022290000}"/>
    <cellStyle name="Notas 6 6" xfId="13423" xr:uid="{00000000-0005-0000-0000-000023290000}"/>
    <cellStyle name="Notas 7" xfId="2801" xr:uid="{00000000-0005-0000-0000-000024290000}"/>
    <cellStyle name="Notas 7 2" xfId="2802" xr:uid="{00000000-0005-0000-0000-000025290000}"/>
    <cellStyle name="Notas 7 2 2" xfId="2803" xr:uid="{00000000-0005-0000-0000-000026290000}"/>
    <cellStyle name="Notas 7 2 2 2" xfId="2804" xr:uid="{00000000-0005-0000-0000-000027290000}"/>
    <cellStyle name="Notas 7 2 2 2 2" xfId="6832" xr:uid="{00000000-0005-0000-0000-000028290000}"/>
    <cellStyle name="Notas 7 2 2 2 2 2" xfId="11021" xr:uid="{00000000-0005-0000-0000-000029290000}"/>
    <cellStyle name="Notas 7 2 2 2 2 2 2" xfId="21286" xr:uid="{00000000-0005-0000-0000-00002A290000}"/>
    <cellStyle name="Notas 7 2 2 2 2 3" xfId="17321" xr:uid="{00000000-0005-0000-0000-00002B290000}"/>
    <cellStyle name="Notas 7 2 2 2 3" xfId="13433" xr:uid="{00000000-0005-0000-0000-00002C290000}"/>
    <cellStyle name="Notas 7 2 2 3" xfId="5458" xr:uid="{00000000-0005-0000-0000-00002D290000}"/>
    <cellStyle name="Notas 7 2 2 3 2" xfId="9255" xr:uid="{00000000-0005-0000-0000-00002E290000}"/>
    <cellStyle name="Notas 7 2 2 3 2 2" xfId="19549" xr:uid="{00000000-0005-0000-0000-00002F290000}"/>
    <cellStyle name="Notas 7 2 2 3 3" xfId="15949" xr:uid="{00000000-0005-0000-0000-000030290000}"/>
    <cellStyle name="Notas 7 2 2 4" xfId="13432" xr:uid="{00000000-0005-0000-0000-000031290000}"/>
    <cellStyle name="Notas 7 2 3" xfId="5457" xr:uid="{00000000-0005-0000-0000-000032290000}"/>
    <cellStyle name="Notas 7 2 3 2" xfId="9254" xr:uid="{00000000-0005-0000-0000-000033290000}"/>
    <cellStyle name="Notas 7 2 3 2 2" xfId="19548" xr:uid="{00000000-0005-0000-0000-000034290000}"/>
    <cellStyle name="Notas 7 2 3 3" xfId="15948" xr:uid="{00000000-0005-0000-0000-000035290000}"/>
    <cellStyle name="Notas 7 2 4" xfId="13431" xr:uid="{00000000-0005-0000-0000-000036290000}"/>
    <cellStyle name="Notas 7 3" xfId="2805" xr:uid="{00000000-0005-0000-0000-000037290000}"/>
    <cellStyle name="Notas 7 3 2" xfId="2806" xr:uid="{00000000-0005-0000-0000-000038290000}"/>
    <cellStyle name="Notas 7 3 2 2" xfId="6833" xr:uid="{00000000-0005-0000-0000-000039290000}"/>
    <cellStyle name="Notas 7 3 2 2 2" xfId="9790" xr:uid="{00000000-0005-0000-0000-00003A290000}"/>
    <cellStyle name="Notas 7 3 2 2 2 2" xfId="20056" xr:uid="{00000000-0005-0000-0000-00003B290000}"/>
    <cellStyle name="Notas 7 3 2 2 3" xfId="17322" xr:uid="{00000000-0005-0000-0000-00003C290000}"/>
    <cellStyle name="Notas 7 3 2 3" xfId="13435" xr:uid="{00000000-0005-0000-0000-00003D290000}"/>
    <cellStyle name="Notas 7 3 3" xfId="5459" xr:uid="{00000000-0005-0000-0000-00003E290000}"/>
    <cellStyle name="Notas 7 3 3 2" xfId="9256" xr:uid="{00000000-0005-0000-0000-00003F290000}"/>
    <cellStyle name="Notas 7 3 3 2 2" xfId="19550" xr:uid="{00000000-0005-0000-0000-000040290000}"/>
    <cellStyle name="Notas 7 3 3 3" xfId="15950" xr:uid="{00000000-0005-0000-0000-000041290000}"/>
    <cellStyle name="Notas 7 3 4" xfId="13434" xr:uid="{00000000-0005-0000-0000-000042290000}"/>
    <cellStyle name="Notas 7 4" xfId="5456" xr:uid="{00000000-0005-0000-0000-000043290000}"/>
    <cellStyle name="Notas 7 4 2" xfId="10679" xr:uid="{00000000-0005-0000-0000-000044290000}"/>
    <cellStyle name="Notas 7 4 2 2" xfId="20944" xr:uid="{00000000-0005-0000-0000-000045290000}"/>
    <cellStyle name="Notas 7 4 3" xfId="15947" xr:uid="{00000000-0005-0000-0000-000046290000}"/>
    <cellStyle name="Notas 7 5" xfId="13430" xr:uid="{00000000-0005-0000-0000-000047290000}"/>
    <cellStyle name="Notas 8" xfId="2807" xr:uid="{00000000-0005-0000-0000-000048290000}"/>
    <cellStyle name="Notas 8 2" xfId="2808" xr:uid="{00000000-0005-0000-0000-000049290000}"/>
    <cellStyle name="Notas 8 2 2" xfId="6834" xr:uid="{00000000-0005-0000-0000-00004A290000}"/>
    <cellStyle name="Notas 8 2 2 2" xfId="11315" xr:uid="{00000000-0005-0000-0000-00004B290000}"/>
    <cellStyle name="Notas 8 2 2 2 2" xfId="21580" xr:uid="{00000000-0005-0000-0000-00004C290000}"/>
    <cellStyle name="Notas 8 2 2 3" xfId="9791" xr:uid="{00000000-0005-0000-0000-00004D290000}"/>
    <cellStyle name="Notas 8 2 2 3 2" xfId="20057" xr:uid="{00000000-0005-0000-0000-00004E290000}"/>
    <cellStyle name="Notas 8 2 2 4" xfId="17323" xr:uid="{00000000-0005-0000-0000-00004F290000}"/>
    <cellStyle name="Notas 8 2 3" xfId="8425" xr:uid="{00000000-0005-0000-0000-000050290000}"/>
    <cellStyle name="Notas 8 2 3 2" xfId="18719" xr:uid="{00000000-0005-0000-0000-000051290000}"/>
    <cellStyle name="Notas 8 2 4" xfId="13437" xr:uid="{00000000-0005-0000-0000-000052290000}"/>
    <cellStyle name="Notas 8 3" xfId="5460" xr:uid="{00000000-0005-0000-0000-000053290000}"/>
    <cellStyle name="Notas 8 3 2" xfId="10232" xr:uid="{00000000-0005-0000-0000-000054290000}"/>
    <cellStyle name="Notas 8 3 2 2" xfId="20497" xr:uid="{00000000-0005-0000-0000-000055290000}"/>
    <cellStyle name="Notas 8 3 3" xfId="10705" xr:uid="{00000000-0005-0000-0000-000056290000}"/>
    <cellStyle name="Notas 8 3 3 2" xfId="20970" xr:uid="{00000000-0005-0000-0000-000057290000}"/>
    <cellStyle name="Notas 8 3 4" xfId="15951" xr:uid="{00000000-0005-0000-0000-000058290000}"/>
    <cellStyle name="Notas 8 4" xfId="8424" xr:uid="{00000000-0005-0000-0000-000059290000}"/>
    <cellStyle name="Notas 8 4 2" xfId="18718" xr:uid="{00000000-0005-0000-0000-00005A290000}"/>
    <cellStyle name="Notas 8 5" xfId="13436" xr:uid="{00000000-0005-0000-0000-00005B290000}"/>
    <cellStyle name="Notas 9" xfId="2809" xr:uid="{00000000-0005-0000-0000-00005C290000}"/>
    <cellStyle name="Notas 9 2" xfId="6835" xr:uid="{00000000-0005-0000-0000-00005D290000}"/>
    <cellStyle name="Notas 9 2 2" xfId="11316" xr:uid="{00000000-0005-0000-0000-00005E290000}"/>
    <cellStyle name="Notas 9 2 2 2" xfId="21581" xr:uid="{00000000-0005-0000-0000-00005F290000}"/>
    <cellStyle name="Notas 9 2 3" xfId="11026" xr:uid="{00000000-0005-0000-0000-000060290000}"/>
    <cellStyle name="Notas 9 2 3 2" xfId="21291" xr:uid="{00000000-0005-0000-0000-000061290000}"/>
    <cellStyle name="Notas 9 2 4" xfId="17324" xr:uid="{00000000-0005-0000-0000-000062290000}"/>
    <cellStyle name="Notas 9 3" xfId="8426" xr:uid="{00000000-0005-0000-0000-000063290000}"/>
    <cellStyle name="Notas 9 3 2" xfId="18720" xr:uid="{00000000-0005-0000-0000-000064290000}"/>
    <cellStyle name="Notas 9 4" xfId="13438" xr:uid="{00000000-0005-0000-0000-000065290000}"/>
    <cellStyle name="Notas_WATCH Consolidated Budget Mar 14-2012 FINAL" xfId="2810" xr:uid="{00000000-0005-0000-0000-000066290000}"/>
    <cellStyle name="Note 10" xfId="2811" xr:uid="{00000000-0005-0000-0000-000067290000}"/>
    <cellStyle name="Note 10 10" xfId="13439" xr:uid="{00000000-0005-0000-0000-000068290000}"/>
    <cellStyle name="Note 10 2" xfId="2812" xr:uid="{00000000-0005-0000-0000-000069290000}"/>
    <cellStyle name="Note 10 2 2" xfId="2813" xr:uid="{00000000-0005-0000-0000-00006A290000}"/>
    <cellStyle name="Note 10 2 2 2" xfId="2814" xr:uid="{00000000-0005-0000-0000-00006B290000}"/>
    <cellStyle name="Note 10 2 2 2 2" xfId="2815" xr:uid="{00000000-0005-0000-0000-00006C290000}"/>
    <cellStyle name="Note 10 2 2 2 2 2" xfId="2816" xr:uid="{00000000-0005-0000-0000-00006D290000}"/>
    <cellStyle name="Note 10 2 2 2 2 2 2" xfId="2817" xr:uid="{00000000-0005-0000-0000-00006E290000}"/>
    <cellStyle name="Note 10 2 2 2 2 2 2 2" xfId="6836" xr:uid="{00000000-0005-0000-0000-00006F290000}"/>
    <cellStyle name="Note 10 2 2 2 2 2 2 2 2" xfId="11317" xr:uid="{00000000-0005-0000-0000-000070290000}"/>
    <cellStyle name="Note 10 2 2 2 2 2 2 2 2 2" xfId="21582" xr:uid="{00000000-0005-0000-0000-000071290000}"/>
    <cellStyle name="Note 10 2 2 2 2 2 2 2 3" xfId="11025" xr:uid="{00000000-0005-0000-0000-000072290000}"/>
    <cellStyle name="Note 10 2 2 2 2 2 2 2 3 2" xfId="21290" xr:uid="{00000000-0005-0000-0000-000073290000}"/>
    <cellStyle name="Note 10 2 2 2 2 2 2 2 4" xfId="17325" xr:uid="{00000000-0005-0000-0000-000074290000}"/>
    <cellStyle name="Note 10 2 2 2 2 2 2 3" xfId="8433" xr:uid="{00000000-0005-0000-0000-000075290000}"/>
    <cellStyle name="Note 10 2 2 2 2 2 2 3 2" xfId="18727" xr:uid="{00000000-0005-0000-0000-000076290000}"/>
    <cellStyle name="Note 10 2 2 2 2 2 2 4" xfId="13445" xr:uid="{00000000-0005-0000-0000-000077290000}"/>
    <cellStyle name="Note 10 2 2 2 2 2 3" xfId="5466" xr:uid="{00000000-0005-0000-0000-000078290000}"/>
    <cellStyle name="Note 10 2 2 2 2 2 3 2" xfId="10238" xr:uid="{00000000-0005-0000-0000-000079290000}"/>
    <cellStyle name="Note 10 2 2 2 2 2 3 2 2" xfId="20503" xr:uid="{00000000-0005-0000-0000-00007A290000}"/>
    <cellStyle name="Note 10 2 2 2 2 2 3 3" xfId="10703" xr:uid="{00000000-0005-0000-0000-00007B290000}"/>
    <cellStyle name="Note 10 2 2 2 2 2 3 3 2" xfId="20968" xr:uid="{00000000-0005-0000-0000-00007C290000}"/>
    <cellStyle name="Note 10 2 2 2 2 2 3 4" xfId="15957" xr:uid="{00000000-0005-0000-0000-00007D290000}"/>
    <cellStyle name="Note 10 2 2 2 2 2 4" xfId="8432" xr:uid="{00000000-0005-0000-0000-00007E290000}"/>
    <cellStyle name="Note 10 2 2 2 2 2 4 2" xfId="18726" xr:uid="{00000000-0005-0000-0000-00007F290000}"/>
    <cellStyle name="Note 10 2 2 2 2 2 5" xfId="13444" xr:uid="{00000000-0005-0000-0000-000080290000}"/>
    <cellStyle name="Note 10 2 2 2 2 3" xfId="2818" xr:uid="{00000000-0005-0000-0000-000081290000}"/>
    <cellStyle name="Note 10 2 2 2 2 3 2" xfId="6837" xr:uid="{00000000-0005-0000-0000-000082290000}"/>
    <cellStyle name="Note 10 2 2 2 2 3 2 2" xfId="11318" xr:uid="{00000000-0005-0000-0000-000083290000}"/>
    <cellStyle name="Note 10 2 2 2 2 3 2 2 2" xfId="21583" xr:uid="{00000000-0005-0000-0000-000084290000}"/>
    <cellStyle name="Note 10 2 2 2 2 3 2 3" xfId="9792" xr:uid="{00000000-0005-0000-0000-000085290000}"/>
    <cellStyle name="Note 10 2 2 2 2 3 2 3 2" xfId="20058" xr:uid="{00000000-0005-0000-0000-000086290000}"/>
    <cellStyle name="Note 10 2 2 2 2 3 2 4" xfId="17326" xr:uid="{00000000-0005-0000-0000-000087290000}"/>
    <cellStyle name="Note 10 2 2 2 2 3 3" xfId="8434" xr:uid="{00000000-0005-0000-0000-000088290000}"/>
    <cellStyle name="Note 10 2 2 2 2 3 3 2" xfId="18728" xr:uid="{00000000-0005-0000-0000-000089290000}"/>
    <cellStyle name="Note 10 2 2 2 2 3 4" xfId="13446" xr:uid="{00000000-0005-0000-0000-00008A290000}"/>
    <cellStyle name="Note 10 2 2 2 2 4" xfId="5465" xr:uid="{00000000-0005-0000-0000-00008B290000}"/>
    <cellStyle name="Note 10 2 2 2 2 4 2" xfId="10237" xr:uid="{00000000-0005-0000-0000-00008C290000}"/>
    <cellStyle name="Note 10 2 2 2 2 4 2 2" xfId="20502" xr:uid="{00000000-0005-0000-0000-00008D290000}"/>
    <cellStyle name="Note 10 2 2 2 2 4 3" xfId="11671" xr:uid="{00000000-0005-0000-0000-00008E290000}"/>
    <cellStyle name="Note 10 2 2 2 2 4 3 2" xfId="21935" xr:uid="{00000000-0005-0000-0000-00008F290000}"/>
    <cellStyle name="Note 10 2 2 2 2 4 4" xfId="15956" xr:uid="{00000000-0005-0000-0000-000090290000}"/>
    <cellStyle name="Note 10 2 2 2 2 5" xfId="8431" xr:uid="{00000000-0005-0000-0000-000091290000}"/>
    <cellStyle name="Note 10 2 2 2 2 5 2" xfId="18725" xr:uid="{00000000-0005-0000-0000-000092290000}"/>
    <cellStyle name="Note 10 2 2 2 2 6" xfId="13443" xr:uid="{00000000-0005-0000-0000-000093290000}"/>
    <cellStyle name="Note 10 2 2 2 3" xfId="2819" xr:uid="{00000000-0005-0000-0000-000094290000}"/>
    <cellStyle name="Note 10 2 2 2 3 2" xfId="2820" xr:uid="{00000000-0005-0000-0000-000095290000}"/>
    <cellStyle name="Note 10 2 2 2 3 2 2" xfId="6838" xr:uid="{00000000-0005-0000-0000-000096290000}"/>
    <cellStyle name="Note 10 2 2 2 3 2 2 2" xfId="11319" xr:uid="{00000000-0005-0000-0000-000097290000}"/>
    <cellStyle name="Note 10 2 2 2 3 2 2 2 2" xfId="21584" xr:uid="{00000000-0005-0000-0000-000098290000}"/>
    <cellStyle name="Note 10 2 2 2 3 2 2 3" xfId="11027" xr:uid="{00000000-0005-0000-0000-000099290000}"/>
    <cellStyle name="Note 10 2 2 2 3 2 2 3 2" xfId="21292" xr:uid="{00000000-0005-0000-0000-00009A290000}"/>
    <cellStyle name="Note 10 2 2 2 3 2 2 4" xfId="17327" xr:uid="{00000000-0005-0000-0000-00009B290000}"/>
    <cellStyle name="Note 10 2 2 2 3 2 3" xfId="8436" xr:uid="{00000000-0005-0000-0000-00009C290000}"/>
    <cellStyle name="Note 10 2 2 2 3 2 3 2" xfId="18730" xr:uid="{00000000-0005-0000-0000-00009D290000}"/>
    <cellStyle name="Note 10 2 2 2 3 2 4" xfId="13448" xr:uid="{00000000-0005-0000-0000-00009E290000}"/>
    <cellStyle name="Note 10 2 2 2 3 3" xfId="5467" xr:uid="{00000000-0005-0000-0000-00009F290000}"/>
    <cellStyle name="Note 10 2 2 2 3 3 2" xfId="10239" xr:uid="{00000000-0005-0000-0000-0000A0290000}"/>
    <cellStyle name="Note 10 2 2 2 3 3 2 2" xfId="20504" xr:uid="{00000000-0005-0000-0000-0000A1290000}"/>
    <cellStyle name="Note 10 2 2 2 3 3 3" xfId="9259" xr:uid="{00000000-0005-0000-0000-0000A2290000}"/>
    <cellStyle name="Note 10 2 2 2 3 3 3 2" xfId="19553" xr:uid="{00000000-0005-0000-0000-0000A3290000}"/>
    <cellStyle name="Note 10 2 2 2 3 3 4" xfId="15958" xr:uid="{00000000-0005-0000-0000-0000A4290000}"/>
    <cellStyle name="Note 10 2 2 2 3 4" xfId="8435" xr:uid="{00000000-0005-0000-0000-0000A5290000}"/>
    <cellStyle name="Note 10 2 2 2 3 4 2" xfId="18729" xr:uid="{00000000-0005-0000-0000-0000A6290000}"/>
    <cellStyle name="Note 10 2 2 2 3 5" xfId="13447" xr:uid="{00000000-0005-0000-0000-0000A7290000}"/>
    <cellStyle name="Note 10 2 2 2 4" xfId="2821" xr:uid="{00000000-0005-0000-0000-0000A8290000}"/>
    <cellStyle name="Note 10 2 2 2 4 2" xfId="6839" xr:uid="{00000000-0005-0000-0000-0000A9290000}"/>
    <cellStyle name="Note 10 2 2 2 4 2 2" xfId="11320" xr:uid="{00000000-0005-0000-0000-0000AA290000}"/>
    <cellStyle name="Note 10 2 2 2 4 2 2 2" xfId="21585" xr:uid="{00000000-0005-0000-0000-0000AB290000}"/>
    <cellStyle name="Note 10 2 2 2 4 2 3" xfId="9793" xr:uid="{00000000-0005-0000-0000-0000AC290000}"/>
    <cellStyle name="Note 10 2 2 2 4 2 3 2" xfId="20059" xr:uid="{00000000-0005-0000-0000-0000AD290000}"/>
    <cellStyle name="Note 10 2 2 2 4 2 4" xfId="17328" xr:uid="{00000000-0005-0000-0000-0000AE290000}"/>
    <cellStyle name="Note 10 2 2 2 4 3" xfId="8437" xr:uid="{00000000-0005-0000-0000-0000AF290000}"/>
    <cellStyle name="Note 10 2 2 2 4 3 2" xfId="18731" xr:uid="{00000000-0005-0000-0000-0000B0290000}"/>
    <cellStyle name="Note 10 2 2 2 4 4" xfId="13449" xr:uid="{00000000-0005-0000-0000-0000B1290000}"/>
    <cellStyle name="Note 10 2 2 2 5" xfId="5464" xr:uid="{00000000-0005-0000-0000-0000B2290000}"/>
    <cellStyle name="Note 10 2 2 2 5 2" xfId="10236" xr:uid="{00000000-0005-0000-0000-0000B3290000}"/>
    <cellStyle name="Note 10 2 2 2 5 2 2" xfId="20501" xr:uid="{00000000-0005-0000-0000-0000B4290000}"/>
    <cellStyle name="Note 10 2 2 2 5 3" xfId="9258" xr:uid="{00000000-0005-0000-0000-0000B5290000}"/>
    <cellStyle name="Note 10 2 2 2 5 3 2" xfId="19552" xr:uid="{00000000-0005-0000-0000-0000B6290000}"/>
    <cellStyle name="Note 10 2 2 2 5 4" xfId="15955" xr:uid="{00000000-0005-0000-0000-0000B7290000}"/>
    <cellStyle name="Note 10 2 2 2 6" xfId="8430" xr:uid="{00000000-0005-0000-0000-0000B8290000}"/>
    <cellStyle name="Note 10 2 2 2 6 2" xfId="18724" xr:uid="{00000000-0005-0000-0000-0000B9290000}"/>
    <cellStyle name="Note 10 2 2 2 7" xfId="13442" xr:uid="{00000000-0005-0000-0000-0000BA290000}"/>
    <cellStyle name="Note 10 2 2 3" xfId="2822" xr:uid="{00000000-0005-0000-0000-0000BB290000}"/>
    <cellStyle name="Note 10 2 2 3 2" xfId="2823" xr:uid="{00000000-0005-0000-0000-0000BC290000}"/>
    <cellStyle name="Note 10 2 2 3 2 2" xfId="2824" xr:uid="{00000000-0005-0000-0000-0000BD290000}"/>
    <cellStyle name="Note 10 2 2 3 2 2 2" xfId="6840" xr:uid="{00000000-0005-0000-0000-0000BE290000}"/>
    <cellStyle name="Note 10 2 2 3 2 2 2 2" xfId="11321" xr:uid="{00000000-0005-0000-0000-0000BF290000}"/>
    <cellStyle name="Note 10 2 2 3 2 2 2 2 2" xfId="21586" xr:uid="{00000000-0005-0000-0000-0000C0290000}"/>
    <cellStyle name="Note 10 2 2 3 2 2 2 3" xfId="11750" xr:uid="{00000000-0005-0000-0000-0000C1290000}"/>
    <cellStyle name="Note 10 2 2 3 2 2 2 3 2" xfId="22014" xr:uid="{00000000-0005-0000-0000-0000C2290000}"/>
    <cellStyle name="Note 10 2 2 3 2 2 2 4" xfId="17329" xr:uid="{00000000-0005-0000-0000-0000C3290000}"/>
    <cellStyle name="Note 10 2 2 3 2 2 3" xfId="8440" xr:uid="{00000000-0005-0000-0000-0000C4290000}"/>
    <cellStyle name="Note 10 2 2 3 2 2 3 2" xfId="18734" xr:uid="{00000000-0005-0000-0000-0000C5290000}"/>
    <cellStyle name="Note 10 2 2 3 2 2 4" xfId="13452" xr:uid="{00000000-0005-0000-0000-0000C6290000}"/>
    <cellStyle name="Note 10 2 2 3 2 3" xfId="5469" xr:uid="{00000000-0005-0000-0000-0000C7290000}"/>
    <cellStyle name="Note 10 2 2 3 2 3 2" xfId="10241" xr:uid="{00000000-0005-0000-0000-0000C8290000}"/>
    <cellStyle name="Note 10 2 2 3 2 3 2 2" xfId="20506" xr:uid="{00000000-0005-0000-0000-0000C9290000}"/>
    <cellStyle name="Note 10 2 2 3 2 3 3" xfId="10708" xr:uid="{00000000-0005-0000-0000-0000CA290000}"/>
    <cellStyle name="Note 10 2 2 3 2 3 3 2" xfId="20973" xr:uid="{00000000-0005-0000-0000-0000CB290000}"/>
    <cellStyle name="Note 10 2 2 3 2 3 4" xfId="15960" xr:uid="{00000000-0005-0000-0000-0000CC290000}"/>
    <cellStyle name="Note 10 2 2 3 2 4" xfId="8439" xr:uid="{00000000-0005-0000-0000-0000CD290000}"/>
    <cellStyle name="Note 10 2 2 3 2 4 2" xfId="18733" xr:uid="{00000000-0005-0000-0000-0000CE290000}"/>
    <cellStyle name="Note 10 2 2 3 2 5" xfId="13451" xr:uid="{00000000-0005-0000-0000-0000CF290000}"/>
    <cellStyle name="Note 10 2 2 3 3" xfId="2825" xr:uid="{00000000-0005-0000-0000-0000D0290000}"/>
    <cellStyle name="Note 10 2 2 3 3 2" xfId="6841" xr:uid="{00000000-0005-0000-0000-0000D1290000}"/>
    <cellStyle name="Note 10 2 2 3 3 2 2" xfId="11322" xr:uid="{00000000-0005-0000-0000-0000D2290000}"/>
    <cellStyle name="Note 10 2 2 3 3 2 2 2" xfId="21587" xr:uid="{00000000-0005-0000-0000-0000D3290000}"/>
    <cellStyle name="Note 10 2 2 3 3 2 3" xfId="11012" xr:uid="{00000000-0005-0000-0000-0000D4290000}"/>
    <cellStyle name="Note 10 2 2 3 3 2 3 2" xfId="21277" xr:uid="{00000000-0005-0000-0000-0000D5290000}"/>
    <cellStyle name="Note 10 2 2 3 3 2 4" xfId="17330" xr:uid="{00000000-0005-0000-0000-0000D6290000}"/>
    <cellStyle name="Note 10 2 2 3 3 3" xfId="8441" xr:uid="{00000000-0005-0000-0000-0000D7290000}"/>
    <cellStyle name="Note 10 2 2 3 3 3 2" xfId="18735" xr:uid="{00000000-0005-0000-0000-0000D8290000}"/>
    <cellStyle name="Note 10 2 2 3 3 4" xfId="13453" xr:uid="{00000000-0005-0000-0000-0000D9290000}"/>
    <cellStyle name="Note 10 2 2 3 4" xfId="5468" xr:uid="{00000000-0005-0000-0000-0000DA290000}"/>
    <cellStyle name="Note 10 2 2 3 4 2" xfId="10240" xr:uid="{00000000-0005-0000-0000-0000DB290000}"/>
    <cellStyle name="Note 10 2 2 3 4 2 2" xfId="20505" xr:uid="{00000000-0005-0000-0000-0000DC290000}"/>
    <cellStyle name="Note 10 2 2 3 4 3" xfId="9260" xr:uid="{00000000-0005-0000-0000-0000DD290000}"/>
    <cellStyle name="Note 10 2 2 3 4 3 2" xfId="19554" xr:uid="{00000000-0005-0000-0000-0000DE290000}"/>
    <cellStyle name="Note 10 2 2 3 4 4" xfId="15959" xr:uid="{00000000-0005-0000-0000-0000DF290000}"/>
    <cellStyle name="Note 10 2 2 3 5" xfId="8438" xr:uid="{00000000-0005-0000-0000-0000E0290000}"/>
    <cellStyle name="Note 10 2 2 3 5 2" xfId="18732" xr:uid="{00000000-0005-0000-0000-0000E1290000}"/>
    <cellStyle name="Note 10 2 2 3 6" xfId="13450" xr:uid="{00000000-0005-0000-0000-0000E2290000}"/>
    <cellStyle name="Note 10 2 2 4" xfId="2826" xr:uid="{00000000-0005-0000-0000-0000E3290000}"/>
    <cellStyle name="Note 10 2 2 4 2" xfId="2827" xr:uid="{00000000-0005-0000-0000-0000E4290000}"/>
    <cellStyle name="Note 10 2 2 4 2 2" xfId="6842" xr:uid="{00000000-0005-0000-0000-0000E5290000}"/>
    <cellStyle name="Note 10 2 2 4 2 2 2" xfId="11323" xr:uid="{00000000-0005-0000-0000-0000E6290000}"/>
    <cellStyle name="Note 10 2 2 4 2 2 2 2" xfId="21588" xr:uid="{00000000-0005-0000-0000-0000E7290000}"/>
    <cellStyle name="Note 10 2 2 4 2 2 3" xfId="9794" xr:uid="{00000000-0005-0000-0000-0000E8290000}"/>
    <cellStyle name="Note 10 2 2 4 2 2 3 2" xfId="20060" xr:uid="{00000000-0005-0000-0000-0000E9290000}"/>
    <cellStyle name="Note 10 2 2 4 2 2 4" xfId="17331" xr:uid="{00000000-0005-0000-0000-0000EA290000}"/>
    <cellStyle name="Note 10 2 2 4 2 3" xfId="8443" xr:uid="{00000000-0005-0000-0000-0000EB290000}"/>
    <cellStyle name="Note 10 2 2 4 2 3 2" xfId="18737" xr:uid="{00000000-0005-0000-0000-0000EC290000}"/>
    <cellStyle name="Note 10 2 2 4 2 4" xfId="13455" xr:uid="{00000000-0005-0000-0000-0000ED290000}"/>
    <cellStyle name="Note 10 2 2 4 3" xfId="5470" xr:uid="{00000000-0005-0000-0000-0000EE290000}"/>
    <cellStyle name="Note 10 2 2 4 3 2" xfId="10242" xr:uid="{00000000-0005-0000-0000-0000EF290000}"/>
    <cellStyle name="Note 10 2 2 4 3 2 2" xfId="20507" xr:uid="{00000000-0005-0000-0000-0000F0290000}"/>
    <cellStyle name="Note 10 2 2 4 3 3" xfId="10707" xr:uid="{00000000-0005-0000-0000-0000F1290000}"/>
    <cellStyle name="Note 10 2 2 4 3 3 2" xfId="20972" xr:uid="{00000000-0005-0000-0000-0000F2290000}"/>
    <cellStyle name="Note 10 2 2 4 3 4" xfId="15961" xr:uid="{00000000-0005-0000-0000-0000F3290000}"/>
    <cellStyle name="Note 10 2 2 4 4" xfId="8442" xr:uid="{00000000-0005-0000-0000-0000F4290000}"/>
    <cellStyle name="Note 10 2 2 4 4 2" xfId="18736" xr:uid="{00000000-0005-0000-0000-0000F5290000}"/>
    <cellStyle name="Note 10 2 2 4 5" xfId="13454" xr:uid="{00000000-0005-0000-0000-0000F6290000}"/>
    <cellStyle name="Note 10 2 2 5" xfId="2828" xr:uid="{00000000-0005-0000-0000-0000F7290000}"/>
    <cellStyle name="Note 10 2 2 5 2" xfId="6843" xr:uid="{00000000-0005-0000-0000-0000F8290000}"/>
    <cellStyle name="Note 10 2 2 5 2 2" xfId="11324" xr:uid="{00000000-0005-0000-0000-0000F9290000}"/>
    <cellStyle name="Note 10 2 2 5 2 2 2" xfId="21589" xr:uid="{00000000-0005-0000-0000-0000FA290000}"/>
    <cellStyle name="Note 10 2 2 5 2 3" xfId="9795" xr:uid="{00000000-0005-0000-0000-0000FB290000}"/>
    <cellStyle name="Note 10 2 2 5 2 3 2" xfId="20061" xr:uid="{00000000-0005-0000-0000-0000FC290000}"/>
    <cellStyle name="Note 10 2 2 5 2 4" xfId="17332" xr:uid="{00000000-0005-0000-0000-0000FD290000}"/>
    <cellStyle name="Note 10 2 2 5 3" xfId="8444" xr:uid="{00000000-0005-0000-0000-0000FE290000}"/>
    <cellStyle name="Note 10 2 2 5 3 2" xfId="18738" xr:uid="{00000000-0005-0000-0000-0000FF290000}"/>
    <cellStyle name="Note 10 2 2 5 4" xfId="13456" xr:uid="{00000000-0005-0000-0000-0000002A0000}"/>
    <cellStyle name="Note 10 2 2 6" xfId="5463" xr:uid="{00000000-0005-0000-0000-0000012A0000}"/>
    <cellStyle name="Note 10 2 2 6 2" xfId="10235" xr:uid="{00000000-0005-0000-0000-0000022A0000}"/>
    <cellStyle name="Note 10 2 2 6 2 2" xfId="20500" xr:uid="{00000000-0005-0000-0000-0000032A0000}"/>
    <cellStyle name="Note 10 2 2 6 3" xfId="10706" xr:uid="{00000000-0005-0000-0000-0000042A0000}"/>
    <cellStyle name="Note 10 2 2 6 3 2" xfId="20971" xr:uid="{00000000-0005-0000-0000-0000052A0000}"/>
    <cellStyle name="Note 10 2 2 6 4" xfId="15954" xr:uid="{00000000-0005-0000-0000-0000062A0000}"/>
    <cellStyle name="Note 10 2 2 7" xfId="8429" xr:uid="{00000000-0005-0000-0000-0000072A0000}"/>
    <cellStyle name="Note 10 2 2 7 2" xfId="18723" xr:uid="{00000000-0005-0000-0000-0000082A0000}"/>
    <cellStyle name="Note 10 2 2 8" xfId="13441" xr:uid="{00000000-0005-0000-0000-0000092A0000}"/>
    <cellStyle name="Note 10 2 3" xfId="2829" xr:uid="{00000000-0005-0000-0000-00000A2A0000}"/>
    <cellStyle name="Note 10 2 3 2" xfId="2830" xr:uid="{00000000-0005-0000-0000-00000B2A0000}"/>
    <cellStyle name="Note 10 2 3 2 2" xfId="2831" xr:uid="{00000000-0005-0000-0000-00000C2A0000}"/>
    <cellStyle name="Note 10 2 3 2 2 2" xfId="6844" xr:uid="{00000000-0005-0000-0000-00000D2A0000}"/>
    <cellStyle name="Note 10 2 3 2 2 2 2" xfId="11325" xr:uid="{00000000-0005-0000-0000-00000E2A0000}"/>
    <cellStyle name="Note 10 2 3 2 2 2 2 2" xfId="21590" xr:uid="{00000000-0005-0000-0000-00000F2A0000}"/>
    <cellStyle name="Note 10 2 3 2 2 2 3" xfId="9796" xr:uid="{00000000-0005-0000-0000-0000102A0000}"/>
    <cellStyle name="Note 10 2 3 2 2 2 3 2" xfId="20062" xr:uid="{00000000-0005-0000-0000-0000112A0000}"/>
    <cellStyle name="Note 10 2 3 2 2 2 4" xfId="17333" xr:uid="{00000000-0005-0000-0000-0000122A0000}"/>
    <cellStyle name="Note 10 2 3 2 2 3" xfId="8447" xr:uid="{00000000-0005-0000-0000-0000132A0000}"/>
    <cellStyle name="Note 10 2 3 2 2 3 2" xfId="18741" xr:uid="{00000000-0005-0000-0000-0000142A0000}"/>
    <cellStyle name="Note 10 2 3 2 2 4" xfId="13459" xr:uid="{00000000-0005-0000-0000-0000152A0000}"/>
    <cellStyle name="Note 10 2 3 2 3" xfId="5472" xr:uid="{00000000-0005-0000-0000-0000162A0000}"/>
    <cellStyle name="Note 10 2 3 2 3 2" xfId="10244" xr:uid="{00000000-0005-0000-0000-0000172A0000}"/>
    <cellStyle name="Note 10 2 3 2 3 2 2" xfId="20509" xr:uid="{00000000-0005-0000-0000-0000182A0000}"/>
    <cellStyle name="Note 10 2 3 2 3 3" xfId="10709" xr:uid="{00000000-0005-0000-0000-0000192A0000}"/>
    <cellStyle name="Note 10 2 3 2 3 3 2" xfId="20974" xr:uid="{00000000-0005-0000-0000-00001A2A0000}"/>
    <cellStyle name="Note 10 2 3 2 3 4" xfId="15963" xr:uid="{00000000-0005-0000-0000-00001B2A0000}"/>
    <cellStyle name="Note 10 2 3 2 4" xfId="8446" xr:uid="{00000000-0005-0000-0000-00001C2A0000}"/>
    <cellStyle name="Note 10 2 3 2 4 2" xfId="18740" xr:uid="{00000000-0005-0000-0000-00001D2A0000}"/>
    <cellStyle name="Note 10 2 3 2 5" xfId="13458" xr:uid="{00000000-0005-0000-0000-00001E2A0000}"/>
    <cellStyle name="Note 10 2 3 3" xfId="2832" xr:uid="{00000000-0005-0000-0000-00001F2A0000}"/>
    <cellStyle name="Note 10 2 3 3 2" xfId="6845" xr:uid="{00000000-0005-0000-0000-0000202A0000}"/>
    <cellStyle name="Note 10 2 3 3 2 2" xfId="11326" xr:uid="{00000000-0005-0000-0000-0000212A0000}"/>
    <cellStyle name="Note 10 2 3 3 2 2 2" xfId="21591" xr:uid="{00000000-0005-0000-0000-0000222A0000}"/>
    <cellStyle name="Note 10 2 3 3 2 3" xfId="11030" xr:uid="{00000000-0005-0000-0000-0000232A0000}"/>
    <cellStyle name="Note 10 2 3 3 2 3 2" xfId="21295" xr:uid="{00000000-0005-0000-0000-0000242A0000}"/>
    <cellStyle name="Note 10 2 3 3 2 4" xfId="17334" xr:uid="{00000000-0005-0000-0000-0000252A0000}"/>
    <cellStyle name="Note 10 2 3 3 3" xfId="8448" xr:uid="{00000000-0005-0000-0000-0000262A0000}"/>
    <cellStyle name="Note 10 2 3 3 3 2" xfId="18742" xr:uid="{00000000-0005-0000-0000-0000272A0000}"/>
    <cellStyle name="Note 10 2 3 3 4" xfId="13460" xr:uid="{00000000-0005-0000-0000-0000282A0000}"/>
    <cellStyle name="Note 10 2 3 4" xfId="5471" xr:uid="{00000000-0005-0000-0000-0000292A0000}"/>
    <cellStyle name="Note 10 2 3 4 2" xfId="10243" xr:uid="{00000000-0005-0000-0000-00002A2A0000}"/>
    <cellStyle name="Note 10 2 3 4 2 2" xfId="20508" xr:uid="{00000000-0005-0000-0000-00002B2A0000}"/>
    <cellStyle name="Note 10 2 3 4 3" xfId="9261" xr:uid="{00000000-0005-0000-0000-00002C2A0000}"/>
    <cellStyle name="Note 10 2 3 4 3 2" xfId="19555" xr:uid="{00000000-0005-0000-0000-00002D2A0000}"/>
    <cellStyle name="Note 10 2 3 4 4" xfId="15962" xr:uid="{00000000-0005-0000-0000-00002E2A0000}"/>
    <cellStyle name="Note 10 2 3 5" xfId="8445" xr:uid="{00000000-0005-0000-0000-00002F2A0000}"/>
    <cellStyle name="Note 10 2 3 5 2" xfId="18739" xr:uid="{00000000-0005-0000-0000-0000302A0000}"/>
    <cellStyle name="Note 10 2 3 6" xfId="13457" xr:uid="{00000000-0005-0000-0000-0000312A0000}"/>
    <cellStyle name="Note 10 2 4" xfId="2833" xr:uid="{00000000-0005-0000-0000-0000322A0000}"/>
    <cellStyle name="Note 10 2 4 2" xfId="2834" xr:uid="{00000000-0005-0000-0000-0000332A0000}"/>
    <cellStyle name="Note 10 2 4 2 2" xfId="6846" xr:uid="{00000000-0005-0000-0000-0000342A0000}"/>
    <cellStyle name="Note 10 2 4 2 2 2" xfId="11327" xr:uid="{00000000-0005-0000-0000-0000352A0000}"/>
    <cellStyle name="Note 10 2 4 2 2 2 2" xfId="21592" xr:uid="{00000000-0005-0000-0000-0000362A0000}"/>
    <cellStyle name="Note 10 2 4 2 2 3" xfId="11029" xr:uid="{00000000-0005-0000-0000-0000372A0000}"/>
    <cellStyle name="Note 10 2 4 2 2 3 2" xfId="21294" xr:uid="{00000000-0005-0000-0000-0000382A0000}"/>
    <cellStyle name="Note 10 2 4 2 2 4" xfId="17335" xr:uid="{00000000-0005-0000-0000-0000392A0000}"/>
    <cellStyle name="Note 10 2 4 2 3" xfId="8450" xr:uid="{00000000-0005-0000-0000-00003A2A0000}"/>
    <cellStyle name="Note 10 2 4 2 3 2" xfId="18744" xr:uid="{00000000-0005-0000-0000-00003B2A0000}"/>
    <cellStyle name="Note 10 2 4 2 4" xfId="13462" xr:uid="{00000000-0005-0000-0000-00003C2A0000}"/>
    <cellStyle name="Note 10 2 4 3" xfId="5473" xr:uid="{00000000-0005-0000-0000-00003D2A0000}"/>
    <cellStyle name="Note 10 2 4 3 2" xfId="10245" xr:uid="{00000000-0005-0000-0000-00003E2A0000}"/>
    <cellStyle name="Note 10 2 4 3 2 2" xfId="20510" xr:uid="{00000000-0005-0000-0000-00003F2A0000}"/>
    <cellStyle name="Note 10 2 4 3 3" xfId="9262" xr:uid="{00000000-0005-0000-0000-0000402A0000}"/>
    <cellStyle name="Note 10 2 4 3 3 2" xfId="19556" xr:uid="{00000000-0005-0000-0000-0000412A0000}"/>
    <cellStyle name="Note 10 2 4 3 4" xfId="15964" xr:uid="{00000000-0005-0000-0000-0000422A0000}"/>
    <cellStyle name="Note 10 2 4 4" xfId="8449" xr:uid="{00000000-0005-0000-0000-0000432A0000}"/>
    <cellStyle name="Note 10 2 4 4 2" xfId="18743" xr:uid="{00000000-0005-0000-0000-0000442A0000}"/>
    <cellStyle name="Note 10 2 4 5" xfId="13461" xr:uid="{00000000-0005-0000-0000-0000452A0000}"/>
    <cellStyle name="Note 10 2 5" xfId="2835" xr:uid="{00000000-0005-0000-0000-0000462A0000}"/>
    <cellStyle name="Note 10 2 5 2" xfId="6847" xr:uid="{00000000-0005-0000-0000-0000472A0000}"/>
    <cellStyle name="Note 10 2 5 2 2" xfId="11328" xr:uid="{00000000-0005-0000-0000-0000482A0000}"/>
    <cellStyle name="Note 10 2 5 2 2 2" xfId="21593" xr:uid="{00000000-0005-0000-0000-0000492A0000}"/>
    <cellStyle name="Note 10 2 5 2 3" xfId="9797" xr:uid="{00000000-0005-0000-0000-00004A2A0000}"/>
    <cellStyle name="Note 10 2 5 2 3 2" xfId="20063" xr:uid="{00000000-0005-0000-0000-00004B2A0000}"/>
    <cellStyle name="Note 10 2 5 2 4" xfId="17336" xr:uid="{00000000-0005-0000-0000-00004C2A0000}"/>
    <cellStyle name="Note 10 2 5 3" xfId="8451" xr:uid="{00000000-0005-0000-0000-00004D2A0000}"/>
    <cellStyle name="Note 10 2 5 3 2" xfId="18745" xr:uid="{00000000-0005-0000-0000-00004E2A0000}"/>
    <cellStyle name="Note 10 2 5 4" xfId="13463" xr:uid="{00000000-0005-0000-0000-00004F2A0000}"/>
    <cellStyle name="Note 10 2 6" xfId="5462" xr:uid="{00000000-0005-0000-0000-0000502A0000}"/>
    <cellStyle name="Note 10 2 6 2" xfId="10234" xr:uid="{00000000-0005-0000-0000-0000512A0000}"/>
    <cellStyle name="Note 10 2 6 2 2" xfId="20499" xr:uid="{00000000-0005-0000-0000-0000522A0000}"/>
    <cellStyle name="Note 10 2 6 3" xfId="9257" xr:uid="{00000000-0005-0000-0000-0000532A0000}"/>
    <cellStyle name="Note 10 2 6 3 2" xfId="19551" xr:uid="{00000000-0005-0000-0000-0000542A0000}"/>
    <cellStyle name="Note 10 2 6 4" xfId="15953" xr:uid="{00000000-0005-0000-0000-0000552A0000}"/>
    <cellStyle name="Note 10 2 7" xfId="8428" xr:uid="{00000000-0005-0000-0000-0000562A0000}"/>
    <cellStyle name="Note 10 2 7 2" xfId="18722" xr:uid="{00000000-0005-0000-0000-0000572A0000}"/>
    <cellStyle name="Note 10 2 8" xfId="13440" xr:uid="{00000000-0005-0000-0000-0000582A0000}"/>
    <cellStyle name="Note 10 3" xfId="2836" xr:uid="{00000000-0005-0000-0000-0000592A0000}"/>
    <cellStyle name="Note 10 3 2" xfId="2837" xr:uid="{00000000-0005-0000-0000-00005A2A0000}"/>
    <cellStyle name="Note 10 3 2 2" xfId="2838" xr:uid="{00000000-0005-0000-0000-00005B2A0000}"/>
    <cellStyle name="Note 10 3 2 2 2" xfId="6848" xr:uid="{00000000-0005-0000-0000-00005C2A0000}"/>
    <cellStyle name="Note 10 3 2 2 2 2" xfId="11329" xr:uid="{00000000-0005-0000-0000-00005D2A0000}"/>
    <cellStyle name="Note 10 3 2 2 2 2 2" xfId="21594" xr:uid="{00000000-0005-0000-0000-00005E2A0000}"/>
    <cellStyle name="Note 10 3 2 2 2 3" xfId="11031" xr:uid="{00000000-0005-0000-0000-00005F2A0000}"/>
    <cellStyle name="Note 10 3 2 2 2 3 2" xfId="21296" xr:uid="{00000000-0005-0000-0000-0000602A0000}"/>
    <cellStyle name="Note 10 3 2 2 2 4" xfId="17337" xr:uid="{00000000-0005-0000-0000-0000612A0000}"/>
    <cellStyle name="Note 10 3 2 2 3" xfId="8454" xr:uid="{00000000-0005-0000-0000-0000622A0000}"/>
    <cellStyle name="Note 10 3 2 2 3 2" xfId="18748" xr:uid="{00000000-0005-0000-0000-0000632A0000}"/>
    <cellStyle name="Note 10 3 2 2 4" xfId="13466" xr:uid="{00000000-0005-0000-0000-0000642A0000}"/>
    <cellStyle name="Note 10 3 2 3" xfId="5475" xr:uid="{00000000-0005-0000-0000-0000652A0000}"/>
    <cellStyle name="Note 10 3 2 3 2" xfId="10247" xr:uid="{00000000-0005-0000-0000-0000662A0000}"/>
    <cellStyle name="Note 10 3 2 3 2 2" xfId="20512" xr:uid="{00000000-0005-0000-0000-0000672A0000}"/>
    <cellStyle name="Note 10 3 2 3 3" xfId="10678" xr:uid="{00000000-0005-0000-0000-0000682A0000}"/>
    <cellStyle name="Note 10 3 2 3 3 2" xfId="20943" xr:uid="{00000000-0005-0000-0000-0000692A0000}"/>
    <cellStyle name="Note 10 3 2 3 4" xfId="15966" xr:uid="{00000000-0005-0000-0000-00006A2A0000}"/>
    <cellStyle name="Note 10 3 2 4" xfId="8453" xr:uid="{00000000-0005-0000-0000-00006B2A0000}"/>
    <cellStyle name="Note 10 3 2 4 2" xfId="18747" xr:uid="{00000000-0005-0000-0000-00006C2A0000}"/>
    <cellStyle name="Note 10 3 2 5" xfId="13465" xr:uid="{00000000-0005-0000-0000-00006D2A0000}"/>
    <cellStyle name="Note 10 3 3" xfId="2839" xr:uid="{00000000-0005-0000-0000-00006E2A0000}"/>
    <cellStyle name="Note 10 3 3 2" xfId="6849" xr:uid="{00000000-0005-0000-0000-00006F2A0000}"/>
    <cellStyle name="Note 10 3 3 2 2" xfId="11330" xr:uid="{00000000-0005-0000-0000-0000702A0000}"/>
    <cellStyle name="Note 10 3 3 2 2 2" xfId="21595" xr:uid="{00000000-0005-0000-0000-0000712A0000}"/>
    <cellStyle name="Note 10 3 3 2 3" xfId="9798" xr:uid="{00000000-0005-0000-0000-0000722A0000}"/>
    <cellStyle name="Note 10 3 3 2 3 2" xfId="20064" xr:uid="{00000000-0005-0000-0000-0000732A0000}"/>
    <cellStyle name="Note 10 3 3 2 4" xfId="17338" xr:uid="{00000000-0005-0000-0000-0000742A0000}"/>
    <cellStyle name="Note 10 3 3 3" xfId="8455" xr:uid="{00000000-0005-0000-0000-0000752A0000}"/>
    <cellStyle name="Note 10 3 3 3 2" xfId="18749" xr:uid="{00000000-0005-0000-0000-0000762A0000}"/>
    <cellStyle name="Note 10 3 3 4" xfId="13467" xr:uid="{00000000-0005-0000-0000-0000772A0000}"/>
    <cellStyle name="Note 10 3 4" xfId="5474" xr:uid="{00000000-0005-0000-0000-0000782A0000}"/>
    <cellStyle name="Note 10 3 4 2" xfId="10246" xr:uid="{00000000-0005-0000-0000-0000792A0000}"/>
    <cellStyle name="Note 10 3 4 2 2" xfId="20511" xr:uid="{00000000-0005-0000-0000-00007A2A0000}"/>
    <cellStyle name="Note 10 3 4 3" xfId="11672" xr:uid="{00000000-0005-0000-0000-00007B2A0000}"/>
    <cellStyle name="Note 10 3 4 3 2" xfId="21936" xr:uid="{00000000-0005-0000-0000-00007C2A0000}"/>
    <cellStyle name="Note 10 3 4 4" xfId="15965" xr:uid="{00000000-0005-0000-0000-00007D2A0000}"/>
    <cellStyle name="Note 10 3 5" xfId="8452" xr:uid="{00000000-0005-0000-0000-00007E2A0000}"/>
    <cellStyle name="Note 10 3 5 2" xfId="18746" xr:uid="{00000000-0005-0000-0000-00007F2A0000}"/>
    <cellStyle name="Note 10 3 6" xfId="13464" xr:uid="{00000000-0005-0000-0000-0000802A0000}"/>
    <cellStyle name="Note 10 4" xfId="2840" xr:uid="{00000000-0005-0000-0000-0000812A0000}"/>
    <cellStyle name="Note 10 4 2" xfId="2841" xr:uid="{00000000-0005-0000-0000-0000822A0000}"/>
    <cellStyle name="Note 10 4 2 2" xfId="2842" xr:uid="{00000000-0005-0000-0000-0000832A0000}"/>
    <cellStyle name="Note 10 4 2 2 2" xfId="2843" xr:uid="{00000000-0005-0000-0000-0000842A0000}"/>
    <cellStyle name="Note 10 4 2 2 2 2" xfId="6850" xr:uid="{00000000-0005-0000-0000-0000852A0000}"/>
    <cellStyle name="Note 10 4 2 2 2 2 2" xfId="11331" xr:uid="{00000000-0005-0000-0000-0000862A0000}"/>
    <cellStyle name="Note 10 4 2 2 2 2 2 2" xfId="21596" xr:uid="{00000000-0005-0000-0000-0000872A0000}"/>
    <cellStyle name="Note 10 4 2 2 2 2 3" xfId="11751" xr:uid="{00000000-0005-0000-0000-0000882A0000}"/>
    <cellStyle name="Note 10 4 2 2 2 2 3 2" xfId="22015" xr:uid="{00000000-0005-0000-0000-0000892A0000}"/>
    <cellStyle name="Note 10 4 2 2 2 2 4" xfId="17339" xr:uid="{00000000-0005-0000-0000-00008A2A0000}"/>
    <cellStyle name="Note 10 4 2 2 2 3" xfId="8459" xr:uid="{00000000-0005-0000-0000-00008B2A0000}"/>
    <cellStyle name="Note 10 4 2 2 2 3 2" xfId="18753" xr:uid="{00000000-0005-0000-0000-00008C2A0000}"/>
    <cellStyle name="Note 10 4 2 2 2 4" xfId="13471" xr:uid="{00000000-0005-0000-0000-00008D2A0000}"/>
    <cellStyle name="Note 10 4 2 2 3" xfId="5478" xr:uid="{00000000-0005-0000-0000-00008E2A0000}"/>
    <cellStyle name="Note 10 4 2 2 3 2" xfId="10250" xr:uid="{00000000-0005-0000-0000-00008F2A0000}"/>
    <cellStyle name="Note 10 4 2 2 3 2 2" xfId="20515" xr:uid="{00000000-0005-0000-0000-0000902A0000}"/>
    <cellStyle name="Note 10 4 2 2 3 3" xfId="9265" xr:uid="{00000000-0005-0000-0000-0000912A0000}"/>
    <cellStyle name="Note 10 4 2 2 3 3 2" xfId="19559" xr:uid="{00000000-0005-0000-0000-0000922A0000}"/>
    <cellStyle name="Note 10 4 2 2 3 4" xfId="15969" xr:uid="{00000000-0005-0000-0000-0000932A0000}"/>
    <cellStyle name="Note 10 4 2 2 4" xfId="8458" xr:uid="{00000000-0005-0000-0000-0000942A0000}"/>
    <cellStyle name="Note 10 4 2 2 4 2" xfId="18752" xr:uid="{00000000-0005-0000-0000-0000952A0000}"/>
    <cellStyle name="Note 10 4 2 2 5" xfId="13470" xr:uid="{00000000-0005-0000-0000-0000962A0000}"/>
    <cellStyle name="Note 10 4 2 3" xfId="5477" xr:uid="{00000000-0005-0000-0000-0000972A0000}"/>
    <cellStyle name="Note 10 4 2 3 2" xfId="10249" xr:uid="{00000000-0005-0000-0000-0000982A0000}"/>
    <cellStyle name="Note 10 4 2 3 2 2" xfId="20514" xr:uid="{00000000-0005-0000-0000-0000992A0000}"/>
    <cellStyle name="Note 10 4 2 3 3" xfId="9264" xr:uid="{00000000-0005-0000-0000-00009A2A0000}"/>
    <cellStyle name="Note 10 4 2 3 3 2" xfId="19558" xr:uid="{00000000-0005-0000-0000-00009B2A0000}"/>
    <cellStyle name="Note 10 4 2 3 4" xfId="15968" xr:uid="{00000000-0005-0000-0000-00009C2A0000}"/>
    <cellStyle name="Note 10 4 2 4" xfId="8457" xr:uid="{00000000-0005-0000-0000-00009D2A0000}"/>
    <cellStyle name="Note 10 4 2 4 2" xfId="18751" xr:uid="{00000000-0005-0000-0000-00009E2A0000}"/>
    <cellStyle name="Note 10 4 2 5" xfId="13469" xr:uid="{00000000-0005-0000-0000-00009F2A0000}"/>
    <cellStyle name="Note 10 4 3" xfId="2844" xr:uid="{00000000-0005-0000-0000-0000A02A0000}"/>
    <cellStyle name="Note 10 4 3 2" xfId="2845" xr:uid="{00000000-0005-0000-0000-0000A12A0000}"/>
    <cellStyle name="Note 10 4 3 2 2" xfId="6851" xr:uid="{00000000-0005-0000-0000-0000A22A0000}"/>
    <cellStyle name="Note 10 4 3 2 2 2" xfId="11332" xr:uid="{00000000-0005-0000-0000-0000A32A0000}"/>
    <cellStyle name="Note 10 4 3 2 2 2 2" xfId="21597" xr:uid="{00000000-0005-0000-0000-0000A42A0000}"/>
    <cellStyle name="Note 10 4 3 2 2 3" xfId="11028" xr:uid="{00000000-0005-0000-0000-0000A52A0000}"/>
    <cellStyle name="Note 10 4 3 2 2 3 2" xfId="21293" xr:uid="{00000000-0005-0000-0000-0000A62A0000}"/>
    <cellStyle name="Note 10 4 3 2 2 4" xfId="17340" xr:uid="{00000000-0005-0000-0000-0000A72A0000}"/>
    <cellStyle name="Note 10 4 3 2 3" xfId="8461" xr:uid="{00000000-0005-0000-0000-0000A82A0000}"/>
    <cellStyle name="Note 10 4 3 2 3 2" xfId="18755" xr:uid="{00000000-0005-0000-0000-0000A92A0000}"/>
    <cellStyle name="Note 10 4 3 2 4" xfId="13473" xr:uid="{00000000-0005-0000-0000-0000AA2A0000}"/>
    <cellStyle name="Note 10 4 3 3" xfId="5479" xr:uid="{00000000-0005-0000-0000-0000AB2A0000}"/>
    <cellStyle name="Note 10 4 3 3 2" xfId="10251" xr:uid="{00000000-0005-0000-0000-0000AC2A0000}"/>
    <cellStyle name="Note 10 4 3 3 2 2" xfId="20516" xr:uid="{00000000-0005-0000-0000-0000AD2A0000}"/>
    <cellStyle name="Note 10 4 3 3 3" xfId="9266" xr:uid="{00000000-0005-0000-0000-0000AE2A0000}"/>
    <cellStyle name="Note 10 4 3 3 3 2" xfId="19560" xr:uid="{00000000-0005-0000-0000-0000AF2A0000}"/>
    <cellStyle name="Note 10 4 3 3 4" xfId="15970" xr:uid="{00000000-0005-0000-0000-0000B02A0000}"/>
    <cellStyle name="Note 10 4 3 4" xfId="8460" xr:uid="{00000000-0005-0000-0000-0000B12A0000}"/>
    <cellStyle name="Note 10 4 3 4 2" xfId="18754" xr:uid="{00000000-0005-0000-0000-0000B22A0000}"/>
    <cellStyle name="Note 10 4 3 5" xfId="13472" xr:uid="{00000000-0005-0000-0000-0000B32A0000}"/>
    <cellStyle name="Note 10 4 4" xfId="2846" xr:uid="{00000000-0005-0000-0000-0000B42A0000}"/>
    <cellStyle name="Note 10 4 4 2" xfId="6852" xr:uid="{00000000-0005-0000-0000-0000B52A0000}"/>
    <cellStyle name="Note 10 4 4 2 2" xfId="11333" xr:uid="{00000000-0005-0000-0000-0000B62A0000}"/>
    <cellStyle name="Note 10 4 4 2 2 2" xfId="21598" xr:uid="{00000000-0005-0000-0000-0000B72A0000}"/>
    <cellStyle name="Note 10 4 4 2 3" xfId="9799" xr:uid="{00000000-0005-0000-0000-0000B82A0000}"/>
    <cellStyle name="Note 10 4 4 2 3 2" xfId="20065" xr:uid="{00000000-0005-0000-0000-0000B92A0000}"/>
    <cellStyle name="Note 10 4 4 2 4" xfId="17341" xr:uid="{00000000-0005-0000-0000-0000BA2A0000}"/>
    <cellStyle name="Note 10 4 4 3" xfId="8462" xr:uid="{00000000-0005-0000-0000-0000BB2A0000}"/>
    <cellStyle name="Note 10 4 4 3 2" xfId="18756" xr:uid="{00000000-0005-0000-0000-0000BC2A0000}"/>
    <cellStyle name="Note 10 4 4 4" xfId="13474" xr:uid="{00000000-0005-0000-0000-0000BD2A0000}"/>
    <cellStyle name="Note 10 4 5" xfId="5476" xr:uid="{00000000-0005-0000-0000-0000BE2A0000}"/>
    <cellStyle name="Note 10 4 5 2" xfId="10248" xr:uid="{00000000-0005-0000-0000-0000BF2A0000}"/>
    <cellStyle name="Note 10 4 5 2 2" xfId="20513" xr:uid="{00000000-0005-0000-0000-0000C02A0000}"/>
    <cellStyle name="Note 10 4 5 3" xfId="9263" xr:uid="{00000000-0005-0000-0000-0000C12A0000}"/>
    <cellStyle name="Note 10 4 5 3 2" xfId="19557" xr:uid="{00000000-0005-0000-0000-0000C22A0000}"/>
    <cellStyle name="Note 10 4 5 4" xfId="15967" xr:uid="{00000000-0005-0000-0000-0000C32A0000}"/>
    <cellStyle name="Note 10 4 6" xfId="8456" xr:uid="{00000000-0005-0000-0000-0000C42A0000}"/>
    <cellStyle name="Note 10 4 6 2" xfId="18750" xr:uid="{00000000-0005-0000-0000-0000C52A0000}"/>
    <cellStyle name="Note 10 4 7" xfId="13468" xr:uid="{00000000-0005-0000-0000-0000C62A0000}"/>
    <cellStyle name="Note 10 5" xfId="2847" xr:uid="{00000000-0005-0000-0000-0000C72A0000}"/>
    <cellStyle name="Note 10 5 2" xfId="2848" xr:uid="{00000000-0005-0000-0000-0000C82A0000}"/>
    <cellStyle name="Note 10 5 2 2" xfId="2849" xr:uid="{00000000-0005-0000-0000-0000C92A0000}"/>
    <cellStyle name="Note 10 5 2 2 2" xfId="2850" xr:uid="{00000000-0005-0000-0000-0000CA2A0000}"/>
    <cellStyle name="Note 10 5 2 2 2 2" xfId="6853" xr:uid="{00000000-0005-0000-0000-0000CB2A0000}"/>
    <cellStyle name="Note 10 5 2 2 2 2 2" xfId="11334" xr:uid="{00000000-0005-0000-0000-0000CC2A0000}"/>
    <cellStyle name="Note 10 5 2 2 2 2 2 2" xfId="21599" xr:uid="{00000000-0005-0000-0000-0000CD2A0000}"/>
    <cellStyle name="Note 10 5 2 2 2 2 3" xfId="9800" xr:uid="{00000000-0005-0000-0000-0000CE2A0000}"/>
    <cellStyle name="Note 10 5 2 2 2 2 3 2" xfId="20066" xr:uid="{00000000-0005-0000-0000-0000CF2A0000}"/>
    <cellStyle name="Note 10 5 2 2 2 2 4" xfId="17342" xr:uid="{00000000-0005-0000-0000-0000D02A0000}"/>
    <cellStyle name="Note 10 5 2 2 2 3" xfId="8466" xr:uid="{00000000-0005-0000-0000-0000D12A0000}"/>
    <cellStyle name="Note 10 5 2 2 2 3 2" xfId="18760" xr:uid="{00000000-0005-0000-0000-0000D22A0000}"/>
    <cellStyle name="Note 10 5 2 2 2 4" xfId="13478" xr:uid="{00000000-0005-0000-0000-0000D32A0000}"/>
    <cellStyle name="Note 10 5 2 2 3" xfId="5482" xr:uid="{00000000-0005-0000-0000-0000D42A0000}"/>
    <cellStyle name="Note 10 5 2 2 3 2" xfId="10254" xr:uid="{00000000-0005-0000-0000-0000D52A0000}"/>
    <cellStyle name="Note 10 5 2 2 3 2 2" xfId="20519" xr:uid="{00000000-0005-0000-0000-0000D62A0000}"/>
    <cellStyle name="Note 10 5 2 2 3 3" xfId="9268" xr:uid="{00000000-0005-0000-0000-0000D72A0000}"/>
    <cellStyle name="Note 10 5 2 2 3 3 2" xfId="19562" xr:uid="{00000000-0005-0000-0000-0000D82A0000}"/>
    <cellStyle name="Note 10 5 2 2 3 4" xfId="15973" xr:uid="{00000000-0005-0000-0000-0000D92A0000}"/>
    <cellStyle name="Note 10 5 2 2 4" xfId="8465" xr:uid="{00000000-0005-0000-0000-0000DA2A0000}"/>
    <cellStyle name="Note 10 5 2 2 4 2" xfId="18759" xr:uid="{00000000-0005-0000-0000-0000DB2A0000}"/>
    <cellStyle name="Note 10 5 2 2 5" xfId="13477" xr:uid="{00000000-0005-0000-0000-0000DC2A0000}"/>
    <cellStyle name="Note 10 5 2 3" xfId="5481" xr:uid="{00000000-0005-0000-0000-0000DD2A0000}"/>
    <cellStyle name="Note 10 5 2 3 2" xfId="10253" xr:uid="{00000000-0005-0000-0000-0000DE2A0000}"/>
    <cellStyle name="Note 10 5 2 3 2 2" xfId="20518" xr:uid="{00000000-0005-0000-0000-0000DF2A0000}"/>
    <cellStyle name="Note 10 5 2 3 3" xfId="7561" xr:uid="{00000000-0005-0000-0000-0000E02A0000}"/>
    <cellStyle name="Note 10 5 2 3 3 2" xfId="18046" xr:uid="{00000000-0005-0000-0000-0000E12A0000}"/>
    <cellStyle name="Note 10 5 2 3 4" xfId="15972" xr:uid="{00000000-0005-0000-0000-0000E22A0000}"/>
    <cellStyle name="Note 10 5 2 4" xfId="8464" xr:uid="{00000000-0005-0000-0000-0000E32A0000}"/>
    <cellStyle name="Note 10 5 2 4 2" xfId="18758" xr:uid="{00000000-0005-0000-0000-0000E42A0000}"/>
    <cellStyle name="Note 10 5 2 5" xfId="13476" xr:uid="{00000000-0005-0000-0000-0000E52A0000}"/>
    <cellStyle name="Note 10 5 3" xfId="2851" xr:uid="{00000000-0005-0000-0000-0000E62A0000}"/>
    <cellStyle name="Note 10 5 3 2" xfId="2852" xr:uid="{00000000-0005-0000-0000-0000E72A0000}"/>
    <cellStyle name="Note 10 5 3 2 2" xfId="6854" xr:uid="{00000000-0005-0000-0000-0000E82A0000}"/>
    <cellStyle name="Note 10 5 3 2 2 2" xfId="11335" xr:uid="{00000000-0005-0000-0000-0000E92A0000}"/>
    <cellStyle name="Note 10 5 3 2 2 2 2" xfId="21600" xr:uid="{00000000-0005-0000-0000-0000EA2A0000}"/>
    <cellStyle name="Note 10 5 3 2 2 3" xfId="11033" xr:uid="{00000000-0005-0000-0000-0000EB2A0000}"/>
    <cellStyle name="Note 10 5 3 2 2 3 2" xfId="21298" xr:uid="{00000000-0005-0000-0000-0000EC2A0000}"/>
    <cellStyle name="Note 10 5 3 2 2 4" xfId="17343" xr:uid="{00000000-0005-0000-0000-0000ED2A0000}"/>
    <cellStyle name="Note 10 5 3 2 3" xfId="8468" xr:uid="{00000000-0005-0000-0000-0000EE2A0000}"/>
    <cellStyle name="Note 10 5 3 2 3 2" xfId="18762" xr:uid="{00000000-0005-0000-0000-0000EF2A0000}"/>
    <cellStyle name="Note 10 5 3 2 4" xfId="13480" xr:uid="{00000000-0005-0000-0000-0000F02A0000}"/>
    <cellStyle name="Note 10 5 3 3" xfId="5483" xr:uid="{00000000-0005-0000-0000-0000F12A0000}"/>
    <cellStyle name="Note 10 5 3 3 2" xfId="10255" xr:uid="{00000000-0005-0000-0000-0000F22A0000}"/>
    <cellStyle name="Note 10 5 3 3 2 2" xfId="20520" xr:uid="{00000000-0005-0000-0000-0000F32A0000}"/>
    <cellStyle name="Note 10 5 3 3 3" xfId="9269" xr:uid="{00000000-0005-0000-0000-0000F42A0000}"/>
    <cellStyle name="Note 10 5 3 3 3 2" xfId="19563" xr:uid="{00000000-0005-0000-0000-0000F52A0000}"/>
    <cellStyle name="Note 10 5 3 3 4" xfId="15974" xr:uid="{00000000-0005-0000-0000-0000F62A0000}"/>
    <cellStyle name="Note 10 5 3 4" xfId="8467" xr:uid="{00000000-0005-0000-0000-0000F72A0000}"/>
    <cellStyle name="Note 10 5 3 4 2" xfId="18761" xr:uid="{00000000-0005-0000-0000-0000F82A0000}"/>
    <cellStyle name="Note 10 5 3 5" xfId="13479" xr:uid="{00000000-0005-0000-0000-0000F92A0000}"/>
    <cellStyle name="Note 10 5 4" xfId="5480" xr:uid="{00000000-0005-0000-0000-0000FA2A0000}"/>
    <cellStyle name="Note 10 5 4 2" xfId="10252" xr:uid="{00000000-0005-0000-0000-0000FB2A0000}"/>
    <cellStyle name="Note 10 5 4 2 2" xfId="20517" xr:uid="{00000000-0005-0000-0000-0000FC2A0000}"/>
    <cellStyle name="Note 10 5 4 3" xfId="9267" xr:uid="{00000000-0005-0000-0000-0000FD2A0000}"/>
    <cellStyle name="Note 10 5 4 3 2" xfId="19561" xr:uid="{00000000-0005-0000-0000-0000FE2A0000}"/>
    <cellStyle name="Note 10 5 4 4" xfId="15971" xr:uid="{00000000-0005-0000-0000-0000FF2A0000}"/>
    <cellStyle name="Note 10 5 5" xfId="8463" xr:uid="{00000000-0005-0000-0000-0000002B0000}"/>
    <cellStyle name="Note 10 5 5 2" xfId="18757" xr:uid="{00000000-0005-0000-0000-0000012B0000}"/>
    <cellStyle name="Note 10 5 6" xfId="13475" xr:uid="{00000000-0005-0000-0000-0000022B0000}"/>
    <cellStyle name="Note 10 6" xfId="2853" xr:uid="{00000000-0005-0000-0000-0000032B0000}"/>
    <cellStyle name="Note 10 6 2" xfId="2854" xr:uid="{00000000-0005-0000-0000-0000042B0000}"/>
    <cellStyle name="Note 10 6 2 2" xfId="6855" xr:uid="{00000000-0005-0000-0000-0000052B0000}"/>
    <cellStyle name="Note 10 6 2 2 2" xfId="11336" xr:uid="{00000000-0005-0000-0000-0000062B0000}"/>
    <cellStyle name="Note 10 6 2 2 2 2" xfId="21601" xr:uid="{00000000-0005-0000-0000-0000072B0000}"/>
    <cellStyle name="Note 10 6 2 2 3" xfId="11032" xr:uid="{00000000-0005-0000-0000-0000082B0000}"/>
    <cellStyle name="Note 10 6 2 2 3 2" xfId="21297" xr:uid="{00000000-0005-0000-0000-0000092B0000}"/>
    <cellStyle name="Note 10 6 2 2 4" xfId="17344" xr:uid="{00000000-0005-0000-0000-00000A2B0000}"/>
    <cellStyle name="Note 10 6 2 3" xfId="8470" xr:uid="{00000000-0005-0000-0000-00000B2B0000}"/>
    <cellStyle name="Note 10 6 2 3 2" xfId="18764" xr:uid="{00000000-0005-0000-0000-00000C2B0000}"/>
    <cellStyle name="Note 10 6 2 4" xfId="13482" xr:uid="{00000000-0005-0000-0000-00000D2B0000}"/>
    <cellStyle name="Note 10 6 3" xfId="5484" xr:uid="{00000000-0005-0000-0000-00000E2B0000}"/>
    <cellStyle name="Note 10 6 3 2" xfId="10256" xr:uid="{00000000-0005-0000-0000-00000F2B0000}"/>
    <cellStyle name="Note 10 6 3 2 2" xfId="20521" xr:uid="{00000000-0005-0000-0000-0000102B0000}"/>
    <cellStyle name="Note 10 6 3 3" xfId="10716" xr:uid="{00000000-0005-0000-0000-0000112B0000}"/>
    <cellStyle name="Note 10 6 3 3 2" xfId="20981" xr:uid="{00000000-0005-0000-0000-0000122B0000}"/>
    <cellStyle name="Note 10 6 3 4" xfId="15975" xr:uid="{00000000-0005-0000-0000-0000132B0000}"/>
    <cellStyle name="Note 10 6 4" xfId="8469" xr:uid="{00000000-0005-0000-0000-0000142B0000}"/>
    <cellStyle name="Note 10 6 4 2" xfId="18763" xr:uid="{00000000-0005-0000-0000-0000152B0000}"/>
    <cellStyle name="Note 10 6 5" xfId="13481" xr:uid="{00000000-0005-0000-0000-0000162B0000}"/>
    <cellStyle name="Note 10 7" xfId="2855" xr:uid="{00000000-0005-0000-0000-0000172B0000}"/>
    <cellStyle name="Note 10 7 2" xfId="6856" xr:uid="{00000000-0005-0000-0000-0000182B0000}"/>
    <cellStyle name="Note 10 7 2 2" xfId="11337" xr:uid="{00000000-0005-0000-0000-0000192B0000}"/>
    <cellStyle name="Note 10 7 2 2 2" xfId="21602" xr:uid="{00000000-0005-0000-0000-00001A2B0000}"/>
    <cellStyle name="Note 10 7 2 3" xfId="9801" xr:uid="{00000000-0005-0000-0000-00001B2B0000}"/>
    <cellStyle name="Note 10 7 2 3 2" xfId="20067" xr:uid="{00000000-0005-0000-0000-00001C2B0000}"/>
    <cellStyle name="Note 10 7 2 4" xfId="17345" xr:uid="{00000000-0005-0000-0000-00001D2B0000}"/>
    <cellStyle name="Note 10 7 3" xfId="8471" xr:uid="{00000000-0005-0000-0000-00001E2B0000}"/>
    <cellStyle name="Note 10 7 3 2" xfId="18765" xr:uid="{00000000-0005-0000-0000-00001F2B0000}"/>
    <cellStyle name="Note 10 7 4" xfId="13483" xr:uid="{00000000-0005-0000-0000-0000202B0000}"/>
    <cellStyle name="Note 10 8" xfId="5461" xr:uid="{00000000-0005-0000-0000-0000212B0000}"/>
    <cellStyle name="Note 10 8 2" xfId="10233" xr:uid="{00000000-0005-0000-0000-0000222B0000}"/>
    <cellStyle name="Note 10 8 2 2" xfId="20498" xr:uid="{00000000-0005-0000-0000-0000232B0000}"/>
    <cellStyle name="Note 10 8 3" xfId="10704" xr:uid="{00000000-0005-0000-0000-0000242B0000}"/>
    <cellStyle name="Note 10 8 3 2" xfId="20969" xr:uid="{00000000-0005-0000-0000-0000252B0000}"/>
    <cellStyle name="Note 10 8 4" xfId="15952" xr:uid="{00000000-0005-0000-0000-0000262B0000}"/>
    <cellStyle name="Note 10 9" xfId="8427" xr:uid="{00000000-0005-0000-0000-0000272B0000}"/>
    <cellStyle name="Note 10 9 2" xfId="18721" xr:uid="{00000000-0005-0000-0000-0000282B0000}"/>
    <cellStyle name="Note 11" xfId="2856" xr:uid="{00000000-0005-0000-0000-0000292B0000}"/>
    <cellStyle name="Note 11 2" xfId="2857" xr:uid="{00000000-0005-0000-0000-00002A2B0000}"/>
    <cellStyle name="Note 11 2 2" xfId="2858" xr:uid="{00000000-0005-0000-0000-00002B2B0000}"/>
    <cellStyle name="Note 11 2 2 2" xfId="2859" xr:uid="{00000000-0005-0000-0000-00002C2B0000}"/>
    <cellStyle name="Note 11 2 2 2 2" xfId="6857" xr:uid="{00000000-0005-0000-0000-00002D2B0000}"/>
    <cellStyle name="Note 11 2 2 2 2 2" xfId="11338" xr:uid="{00000000-0005-0000-0000-00002E2B0000}"/>
    <cellStyle name="Note 11 2 2 2 2 2 2" xfId="21603" xr:uid="{00000000-0005-0000-0000-00002F2B0000}"/>
    <cellStyle name="Note 11 2 2 2 2 3" xfId="11034" xr:uid="{00000000-0005-0000-0000-0000302B0000}"/>
    <cellStyle name="Note 11 2 2 2 2 3 2" xfId="21299" xr:uid="{00000000-0005-0000-0000-0000312B0000}"/>
    <cellStyle name="Note 11 2 2 2 2 4" xfId="17346" xr:uid="{00000000-0005-0000-0000-0000322B0000}"/>
    <cellStyle name="Note 11 2 2 2 3" xfId="8475" xr:uid="{00000000-0005-0000-0000-0000332B0000}"/>
    <cellStyle name="Note 11 2 2 2 3 2" xfId="18769" xr:uid="{00000000-0005-0000-0000-0000342B0000}"/>
    <cellStyle name="Note 11 2 2 2 4" xfId="13487" xr:uid="{00000000-0005-0000-0000-0000352B0000}"/>
    <cellStyle name="Note 11 2 2 3" xfId="5487" xr:uid="{00000000-0005-0000-0000-0000362B0000}"/>
    <cellStyle name="Note 11 2 2 3 2" xfId="10259" xr:uid="{00000000-0005-0000-0000-0000372B0000}"/>
    <cellStyle name="Note 11 2 2 3 2 2" xfId="20524" xr:uid="{00000000-0005-0000-0000-0000382B0000}"/>
    <cellStyle name="Note 11 2 2 3 3" xfId="7562" xr:uid="{00000000-0005-0000-0000-0000392B0000}"/>
    <cellStyle name="Note 11 2 2 3 3 2" xfId="18047" xr:uid="{00000000-0005-0000-0000-00003A2B0000}"/>
    <cellStyle name="Note 11 2 2 3 4" xfId="15978" xr:uid="{00000000-0005-0000-0000-00003B2B0000}"/>
    <cellStyle name="Note 11 2 2 4" xfId="8474" xr:uid="{00000000-0005-0000-0000-00003C2B0000}"/>
    <cellStyle name="Note 11 2 2 4 2" xfId="18768" xr:uid="{00000000-0005-0000-0000-00003D2B0000}"/>
    <cellStyle name="Note 11 2 2 5" xfId="13486" xr:uid="{00000000-0005-0000-0000-00003E2B0000}"/>
    <cellStyle name="Note 11 2 3" xfId="2860" xr:uid="{00000000-0005-0000-0000-00003F2B0000}"/>
    <cellStyle name="Note 11 2 3 2" xfId="6858" xr:uid="{00000000-0005-0000-0000-0000402B0000}"/>
    <cellStyle name="Note 11 2 3 2 2" xfId="11339" xr:uid="{00000000-0005-0000-0000-0000412B0000}"/>
    <cellStyle name="Note 11 2 3 2 2 2" xfId="21604" xr:uid="{00000000-0005-0000-0000-0000422B0000}"/>
    <cellStyle name="Note 11 2 3 2 3" xfId="9802" xr:uid="{00000000-0005-0000-0000-0000432B0000}"/>
    <cellStyle name="Note 11 2 3 2 3 2" xfId="20068" xr:uid="{00000000-0005-0000-0000-0000442B0000}"/>
    <cellStyle name="Note 11 2 3 2 4" xfId="17347" xr:uid="{00000000-0005-0000-0000-0000452B0000}"/>
    <cellStyle name="Note 11 2 3 3" xfId="8476" xr:uid="{00000000-0005-0000-0000-0000462B0000}"/>
    <cellStyle name="Note 11 2 3 3 2" xfId="18770" xr:uid="{00000000-0005-0000-0000-0000472B0000}"/>
    <cellStyle name="Note 11 2 3 4" xfId="13488" xr:uid="{00000000-0005-0000-0000-0000482B0000}"/>
    <cellStyle name="Note 11 2 4" xfId="5486" xr:uid="{00000000-0005-0000-0000-0000492B0000}"/>
    <cellStyle name="Note 11 2 4 2" xfId="10258" xr:uid="{00000000-0005-0000-0000-00004A2B0000}"/>
    <cellStyle name="Note 11 2 4 2 2" xfId="20523" xr:uid="{00000000-0005-0000-0000-00004B2B0000}"/>
    <cellStyle name="Note 11 2 4 3" xfId="9270" xr:uid="{00000000-0005-0000-0000-00004C2B0000}"/>
    <cellStyle name="Note 11 2 4 3 2" xfId="19564" xr:uid="{00000000-0005-0000-0000-00004D2B0000}"/>
    <cellStyle name="Note 11 2 4 4" xfId="15977" xr:uid="{00000000-0005-0000-0000-00004E2B0000}"/>
    <cellStyle name="Note 11 2 5" xfId="8473" xr:uid="{00000000-0005-0000-0000-00004F2B0000}"/>
    <cellStyle name="Note 11 2 5 2" xfId="18767" xr:uid="{00000000-0005-0000-0000-0000502B0000}"/>
    <cellStyle name="Note 11 2 6" xfId="13485" xr:uid="{00000000-0005-0000-0000-0000512B0000}"/>
    <cellStyle name="Note 11 3" xfId="2861" xr:uid="{00000000-0005-0000-0000-0000522B0000}"/>
    <cellStyle name="Note 11 3 2" xfId="2862" xr:uid="{00000000-0005-0000-0000-0000532B0000}"/>
    <cellStyle name="Note 11 3 2 2" xfId="6859" xr:uid="{00000000-0005-0000-0000-0000542B0000}"/>
    <cellStyle name="Note 11 3 2 2 2" xfId="11340" xr:uid="{00000000-0005-0000-0000-0000552B0000}"/>
    <cellStyle name="Note 11 3 2 2 2 2" xfId="21605" xr:uid="{00000000-0005-0000-0000-0000562B0000}"/>
    <cellStyle name="Note 11 3 2 2 3" xfId="11752" xr:uid="{00000000-0005-0000-0000-0000572B0000}"/>
    <cellStyle name="Note 11 3 2 2 3 2" xfId="22016" xr:uid="{00000000-0005-0000-0000-0000582B0000}"/>
    <cellStyle name="Note 11 3 2 2 4" xfId="17348" xr:uid="{00000000-0005-0000-0000-0000592B0000}"/>
    <cellStyle name="Note 11 3 2 3" xfId="8478" xr:uid="{00000000-0005-0000-0000-00005A2B0000}"/>
    <cellStyle name="Note 11 3 2 3 2" xfId="18772" xr:uid="{00000000-0005-0000-0000-00005B2B0000}"/>
    <cellStyle name="Note 11 3 2 4" xfId="13490" xr:uid="{00000000-0005-0000-0000-00005C2B0000}"/>
    <cellStyle name="Note 11 3 3" xfId="5488" xr:uid="{00000000-0005-0000-0000-00005D2B0000}"/>
    <cellStyle name="Note 11 3 3 2" xfId="10260" xr:uid="{00000000-0005-0000-0000-00005E2B0000}"/>
    <cellStyle name="Note 11 3 3 2 2" xfId="20525" xr:uid="{00000000-0005-0000-0000-00005F2B0000}"/>
    <cellStyle name="Note 11 3 3 3" xfId="10717" xr:uid="{00000000-0005-0000-0000-0000602B0000}"/>
    <cellStyle name="Note 11 3 3 3 2" xfId="20982" xr:uid="{00000000-0005-0000-0000-0000612B0000}"/>
    <cellStyle name="Note 11 3 3 4" xfId="15979" xr:uid="{00000000-0005-0000-0000-0000622B0000}"/>
    <cellStyle name="Note 11 3 4" xfId="8477" xr:uid="{00000000-0005-0000-0000-0000632B0000}"/>
    <cellStyle name="Note 11 3 4 2" xfId="18771" xr:uid="{00000000-0005-0000-0000-0000642B0000}"/>
    <cellStyle name="Note 11 3 5" xfId="13489" xr:uid="{00000000-0005-0000-0000-0000652B0000}"/>
    <cellStyle name="Note 11 4" xfId="2863" xr:uid="{00000000-0005-0000-0000-0000662B0000}"/>
    <cellStyle name="Note 11 4 2" xfId="6860" xr:uid="{00000000-0005-0000-0000-0000672B0000}"/>
    <cellStyle name="Note 11 4 2 2" xfId="11341" xr:uid="{00000000-0005-0000-0000-0000682B0000}"/>
    <cellStyle name="Note 11 4 2 2 2" xfId="21606" xr:uid="{00000000-0005-0000-0000-0000692B0000}"/>
    <cellStyle name="Note 11 4 2 3" xfId="11011" xr:uid="{00000000-0005-0000-0000-00006A2B0000}"/>
    <cellStyle name="Note 11 4 2 3 2" xfId="21276" xr:uid="{00000000-0005-0000-0000-00006B2B0000}"/>
    <cellStyle name="Note 11 4 2 4" xfId="17349" xr:uid="{00000000-0005-0000-0000-00006C2B0000}"/>
    <cellStyle name="Note 11 4 3" xfId="8479" xr:uid="{00000000-0005-0000-0000-00006D2B0000}"/>
    <cellStyle name="Note 11 4 3 2" xfId="18773" xr:uid="{00000000-0005-0000-0000-00006E2B0000}"/>
    <cellStyle name="Note 11 4 4" xfId="13491" xr:uid="{00000000-0005-0000-0000-00006F2B0000}"/>
    <cellStyle name="Note 11 5" xfId="5485" xr:uid="{00000000-0005-0000-0000-0000702B0000}"/>
    <cellStyle name="Note 11 5 2" xfId="10257" xr:uid="{00000000-0005-0000-0000-0000712B0000}"/>
    <cellStyle name="Note 11 5 2 2" xfId="20522" xr:uid="{00000000-0005-0000-0000-0000722B0000}"/>
    <cellStyle name="Note 11 5 3" xfId="10715" xr:uid="{00000000-0005-0000-0000-0000732B0000}"/>
    <cellStyle name="Note 11 5 3 2" xfId="20980" xr:uid="{00000000-0005-0000-0000-0000742B0000}"/>
    <cellStyle name="Note 11 5 4" xfId="15976" xr:uid="{00000000-0005-0000-0000-0000752B0000}"/>
    <cellStyle name="Note 11 6" xfId="8472" xr:uid="{00000000-0005-0000-0000-0000762B0000}"/>
    <cellStyle name="Note 11 6 2" xfId="18766" xr:uid="{00000000-0005-0000-0000-0000772B0000}"/>
    <cellStyle name="Note 11 7" xfId="13484" xr:uid="{00000000-0005-0000-0000-0000782B0000}"/>
    <cellStyle name="Note 2" xfId="2864" xr:uid="{00000000-0005-0000-0000-0000792B0000}"/>
    <cellStyle name="Note 2 10" xfId="2865" xr:uid="{00000000-0005-0000-0000-00007A2B0000}"/>
    <cellStyle name="Note 2 10 2" xfId="2866" xr:uid="{00000000-0005-0000-0000-00007B2B0000}"/>
    <cellStyle name="Note 2 10 2 2" xfId="2867" xr:uid="{00000000-0005-0000-0000-00007C2B0000}"/>
    <cellStyle name="Note 2 10 2 2 2" xfId="2868" xr:uid="{00000000-0005-0000-0000-00007D2B0000}"/>
    <cellStyle name="Note 2 10 2 2 2 2" xfId="6861" xr:uid="{00000000-0005-0000-0000-00007E2B0000}"/>
    <cellStyle name="Note 2 10 2 2 2 2 2" xfId="11342" xr:uid="{00000000-0005-0000-0000-00007F2B0000}"/>
    <cellStyle name="Note 2 10 2 2 2 2 2 2" xfId="21607" xr:uid="{00000000-0005-0000-0000-0000802B0000}"/>
    <cellStyle name="Note 2 10 2 2 2 2 3" xfId="9803" xr:uid="{00000000-0005-0000-0000-0000812B0000}"/>
    <cellStyle name="Note 2 10 2 2 2 2 3 2" xfId="20069" xr:uid="{00000000-0005-0000-0000-0000822B0000}"/>
    <cellStyle name="Note 2 10 2 2 2 2 4" xfId="17350" xr:uid="{00000000-0005-0000-0000-0000832B0000}"/>
    <cellStyle name="Note 2 10 2 2 2 3" xfId="8484" xr:uid="{00000000-0005-0000-0000-0000842B0000}"/>
    <cellStyle name="Note 2 10 2 2 2 3 2" xfId="18778" xr:uid="{00000000-0005-0000-0000-0000852B0000}"/>
    <cellStyle name="Note 2 10 2 2 2 4" xfId="13496" xr:uid="{00000000-0005-0000-0000-0000862B0000}"/>
    <cellStyle name="Note 2 10 2 2 3" xfId="5492" xr:uid="{00000000-0005-0000-0000-0000872B0000}"/>
    <cellStyle name="Note 2 10 2 2 3 2" xfId="10264" xr:uid="{00000000-0005-0000-0000-0000882B0000}"/>
    <cellStyle name="Note 2 10 2 2 3 2 2" xfId="20529" xr:uid="{00000000-0005-0000-0000-0000892B0000}"/>
    <cellStyle name="Note 2 10 2 2 3 3" xfId="9272" xr:uid="{00000000-0005-0000-0000-00008A2B0000}"/>
    <cellStyle name="Note 2 10 2 2 3 3 2" xfId="19566" xr:uid="{00000000-0005-0000-0000-00008B2B0000}"/>
    <cellStyle name="Note 2 10 2 2 3 4" xfId="15983" xr:uid="{00000000-0005-0000-0000-00008C2B0000}"/>
    <cellStyle name="Note 2 10 2 2 4" xfId="8483" xr:uid="{00000000-0005-0000-0000-00008D2B0000}"/>
    <cellStyle name="Note 2 10 2 2 4 2" xfId="18777" xr:uid="{00000000-0005-0000-0000-00008E2B0000}"/>
    <cellStyle name="Note 2 10 2 2 5" xfId="13495" xr:uid="{00000000-0005-0000-0000-00008F2B0000}"/>
    <cellStyle name="Note 2 10 2 3" xfId="2869" xr:uid="{00000000-0005-0000-0000-0000902B0000}"/>
    <cellStyle name="Note 2 10 2 3 2" xfId="6862" xr:uid="{00000000-0005-0000-0000-0000912B0000}"/>
    <cellStyle name="Note 2 10 2 3 2 2" xfId="11343" xr:uid="{00000000-0005-0000-0000-0000922B0000}"/>
    <cellStyle name="Note 2 10 2 3 2 2 2" xfId="21608" xr:uid="{00000000-0005-0000-0000-0000932B0000}"/>
    <cellStyle name="Note 2 10 2 3 2 3" xfId="9804" xr:uid="{00000000-0005-0000-0000-0000942B0000}"/>
    <cellStyle name="Note 2 10 2 3 2 3 2" xfId="20070" xr:uid="{00000000-0005-0000-0000-0000952B0000}"/>
    <cellStyle name="Note 2 10 2 3 2 4" xfId="17351" xr:uid="{00000000-0005-0000-0000-0000962B0000}"/>
    <cellStyle name="Note 2 10 2 3 3" xfId="8485" xr:uid="{00000000-0005-0000-0000-0000972B0000}"/>
    <cellStyle name="Note 2 10 2 3 3 2" xfId="18779" xr:uid="{00000000-0005-0000-0000-0000982B0000}"/>
    <cellStyle name="Note 2 10 2 3 4" xfId="13497" xr:uid="{00000000-0005-0000-0000-0000992B0000}"/>
    <cellStyle name="Note 2 10 2 4" xfId="5491" xr:uid="{00000000-0005-0000-0000-00009A2B0000}"/>
    <cellStyle name="Note 2 10 2 4 2" xfId="10263" xr:uid="{00000000-0005-0000-0000-00009B2B0000}"/>
    <cellStyle name="Note 2 10 2 4 2 2" xfId="20528" xr:uid="{00000000-0005-0000-0000-00009C2B0000}"/>
    <cellStyle name="Note 2 10 2 4 3" xfId="10714" xr:uid="{00000000-0005-0000-0000-00009D2B0000}"/>
    <cellStyle name="Note 2 10 2 4 3 2" xfId="20979" xr:uid="{00000000-0005-0000-0000-00009E2B0000}"/>
    <cellStyle name="Note 2 10 2 4 4" xfId="15982" xr:uid="{00000000-0005-0000-0000-00009F2B0000}"/>
    <cellStyle name="Note 2 10 2 5" xfId="8482" xr:uid="{00000000-0005-0000-0000-0000A02B0000}"/>
    <cellStyle name="Note 2 10 2 5 2" xfId="18776" xr:uid="{00000000-0005-0000-0000-0000A12B0000}"/>
    <cellStyle name="Note 2 10 2 6" xfId="13494" xr:uid="{00000000-0005-0000-0000-0000A22B0000}"/>
    <cellStyle name="Note 2 10 3" xfId="2870" xr:uid="{00000000-0005-0000-0000-0000A32B0000}"/>
    <cellStyle name="Note 2 10 3 2" xfId="2871" xr:uid="{00000000-0005-0000-0000-0000A42B0000}"/>
    <cellStyle name="Note 2 10 3 2 2" xfId="6863" xr:uid="{00000000-0005-0000-0000-0000A52B0000}"/>
    <cellStyle name="Note 2 10 3 2 2 2" xfId="11344" xr:uid="{00000000-0005-0000-0000-0000A62B0000}"/>
    <cellStyle name="Note 2 10 3 2 2 2 2" xfId="21609" xr:uid="{00000000-0005-0000-0000-0000A72B0000}"/>
    <cellStyle name="Note 2 10 3 2 2 3" xfId="9805" xr:uid="{00000000-0005-0000-0000-0000A82B0000}"/>
    <cellStyle name="Note 2 10 3 2 2 3 2" xfId="20071" xr:uid="{00000000-0005-0000-0000-0000A92B0000}"/>
    <cellStyle name="Note 2 10 3 2 2 4" xfId="17352" xr:uid="{00000000-0005-0000-0000-0000AA2B0000}"/>
    <cellStyle name="Note 2 10 3 2 3" xfId="8487" xr:uid="{00000000-0005-0000-0000-0000AB2B0000}"/>
    <cellStyle name="Note 2 10 3 2 3 2" xfId="18781" xr:uid="{00000000-0005-0000-0000-0000AC2B0000}"/>
    <cellStyle name="Note 2 10 3 2 4" xfId="13499" xr:uid="{00000000-0005-0000-0000-0000AD2B0000}"/>
    <cellStyle name="Note 2 10 3 3" xfId="5493" xr:uid="{00000000-0005-0000-0000-0000AE2B0000}"/>
    <cellStyle name="Note 2 10 3 3 2" xfId="10265" xr:uid="{00000000-0005-0000-0000-0000AF2B0000}"/>
    <cellStyle name="Note 2 10 3 3 2 2" xfId="20530" xr:uid="{00000000-0005-0000-0000-0000B02B0000}"/>
    <cellStyle name="Note 2 10 3 3 3" xfId="9273" xr:uid="{00000000-0005-0000-0000-0000B12B0000}"/>
    <cellStyle name="Note 2 10 3 3 3 2" xfId="19567" xr:uid="{00000000-0005-0000-0000-0000B22B0000}"/>
    <cellStyle name="Note 2 10 3 3 4" xfId="15984" xr:uid="{00000000-0005-0000-0000-0000B32B0000}"/>
    <cellStyle name="Note 2 10 3 4" xfId="8486" xr:uid="{00000000-0005-0000-0000-0000B42B0000}"/>
    <cellStyle name="Note 2 10 3 4 2" xfId="18780" xr:uid="{00000000-0005-0000-0000-0000B52B0000}"/>
    <cellStyle name="Note 2 10 3 5" xfId="13498" xr:uid="{00000000-0005-0000-0000-0000B62B0000}"/>
    <cellStyle name="Note 2 10 4" xfId="2872" xr:uid="{00000000-0005-0000-0000-0000B72B0000}"/>
    <cellStyle name="Note 2 10 4 2" xfId="6864" xr:uid="{00000000-0005-0000-0000-0000B82B0000}"/>
    <cellStyle name="Note 2 10 4 2 2" xfId="11345" xr:uid="{00000000-0005-0000-0000-0000B92B0000}"/>
    <cellStyle name="Note 2 10 4 2 2 2" xfId="21610" xr:uid="{00000000-0005-0000-0000-0000BA2B0000}"/>
    <cellStyle name="Note 2 10 4 2 3" xfId="11037" xr:uid="{00000000-0005-0000-0000-0000BB2B0000}"/>
    <cellStyle name="Note 2 10 4 2 3 2" xfId="21302" xr:uid="{00000000-0005-0000-0000-0000BC2B0000}"/>
    <cellStyle name="Note 2 10 4 2 4" xfId="17353" xr:uid="{00000000-0005-0000-0000-0000BD2B0000}"/>
    <cellStyle name="Note 2 10 4 3" xfId="8488" xr:uid="{00000000-0005-0000-0000-0000BE2B0000}"/>
    <cellStyle name="Note 2 10 4 3 2" xfId="18782" xr:uid="{00000000-0005-0000-0000-0000BF2B0000}"/>
    <cellStyle name="Note 2 10 4 4" xfId="13500" xr:uid="{00000000-0005-0000-0000-0000C02B0000}"/>
    <cellStyle name="Note 2 10 5" xfId="5490" xr:uid="{00000000-0005-0000-0000-0000C12B0000}"/>
    <cellStyle name="Note 2 10 5 2" xfId="10262" xr:uid="{00000000-0005-0000-0000-0000C22B0000}"/>
    <cellStyle name="Note 2 10 5 2 2" xfId="20527" xr:uid="{00000000-0005-0000-0000-0000C32B0000}"/>
    <cellStyle name="Note 2 10 5 3" xfId="11673" xr:uid="{00000000-0005-0000-0000-0000C42B0000}"/>
    <cellStyle name="Note 2 10 5 3 2" xfId="21937" xr:uid="{00000000-0005-0000-0000-0000C52B0000}"/>
    <cellStyle name="Note 2 10 5 4" xfId="15981" xr:uid="{00000000-0005-0000-0000-0000C62B0000}"/>
    <cellStyle name="Note 2 10 6" xfId="8481" xr:uid="{00000000-0005-0000-0000-0000C72B0000}"/>
    <cellStyle name="Note 2 10 6 2" xfId="18775" xr:uid="{00000000-0005-0000-0000-0000C82B0000}"/>
    <cellStyle name="Note 2 10 7" xfId="13493" xr:uid="{00000000-0005-0000-0000-0000C92B0000}"/>
    <cellStyle name="Note 2 11" xfId="2873" xr:uid="{00000000-0005-0000-0000-0000CA2B0000}"/>
    <cellStyle name="Note 2 11 2" xfId="2874" xr:uid="{00000000-0005-0000-0000-0000CB2B0000}"/>
    <cellStyle name="Note 2 11 2 2" xfId="2875" xr:uid="{00000000-0005-0000-0000-0000CC2B0000}"/>
    <cellStyle name="Note 2 11 2 2 2" xfId="6865" xr:uid="{00000000-0005-0000-0000-0000CD2B0000}"/>
    <cellStyle name="Note 2 11 2 2 2 2" xfId="11346" xr:uid="{00000000-0005-0000-0000-0000CE2B0000}"/>
    <cellStyle name="Note 2 11 2 2 2 2 2" xfId="21611" xr:uid="{00000000-0005-0000-0000-0000CF2B0000}"/>
    <cellStyle name="Note 2 11 2 2 2 3" xfId="11036" xr:uid="{00000000-0005-0000-0000-0000D02B0000}"/>
    <cellStyle name="Note 2 11 2 2 2 3 2" xfId="21301" xr:uid="{00000000-0005-0000-0000-0000D12B0000}"/>
    <cellStyle name="Note 2 11 2 2 2 4" xfId="17354" xr:uid="{00000000-0005-0000-0000-0000D22B0000}"/>
    <cellStyle name="Note 2 11 2 2 3" xfId="8491" xr:uid="{00000000-0005-0000-0000-0000D32B0000}"/>
    <cellStyle name="Note 2 11 2 2 3 2" xfId="18785" xr:uid="{00000000-0005-0000-0000-0000D42B0000}"/>
    <cellStyle name="Note 2 11 2 2 4" xfId="13503" xr:uid="{00000000-0005-0000-0000-0000D52B0000}"/>
    <cellStyle name="Note 2 11 2 3" xfId="5495" xr:uid="{00000000-0005-0000-0000-0000D62B0000}"/>
    <cellStyle name="Note 2 11 2 3 2" xfId="10267" xr:uid="{00000000-0005-0000-0000-0000D72B0000}"/>
    <cellStyle name="Note 2 11 2 3 2 2" xfId="20532" xr:uid="{00000000-0005-0000-0000-0000D82B0000}"/>
    <cellStyle name="Note 2 11 2 3 3" xfId="10718" xr:uid="{00000000-0005-0000-0000-0000D92B0000}"/>
    <cellStyle name="Note 2 11 2 3 3 2" xfId="20983" xr:uid="{00000000-0005-0000-0000-0000DA2B0000}"/>
    <cellStyle name="Note 2 11 2 3 4" xfId="15986" xr:uid="{00000000-0005-0000-0000-0000DB2B0000}"/>
    <cellStyle name="Note 2 11 2 4" xfId="8490" xr:uid="{00000000-0005-0000-0000-0000DC2B0000}"/>
    <cellStyle name="Note 2 11 2 4 2" xfId="18784" xr:uid="{00000000-0005-0000-0000-0000DD2B0000}"/>
    <cellStyle name="Note 2 11 2 5" xfId="13502" xr:uid="{00000000-0005-0000-0000-0000DE2B0000}"/>
    <cellStyle name="Note 2 11 3" xfId="2876" xr:uid="{00000000-0005-0000-0000-0000DF2B0000}"/>
    <cellStyle name="Note 2 11 3 2" xfId="6866" xr:uid="{00000000-0005-0000-0000-0000E02B0000}"/>
    <cellStyle name="Note 2 11 3 2 2" xfId="11347" xr:uid="{00000000-0005-0000-0000-0000E12B0000}"/>
    <cellStyle name="Note 2 11 3 2 2 2" xfId="21612" xr:uid="{00000000-0005-0000-0000-0000E22B0000}"/>
    <cellStyle name="Note 2 11 3 2 3" xfId="9806" xr:uid="{00000000-0005-0000-0000-0000E32B0000}"/>
    <cellStyle name="Note 2 11 3 2 3 2" xfId="20072" xr:uid="{00000000-0005-0000-0000-0000E42B0000}"/>
    <cellStyle name="Note 2 11 3 2 4" xfId="17355" xr:uid="{00000000-0005-0000-0000-0000E52B0000}"/>
    <cellStyle name="Note 2 11 3 3" xfId="8492" xr:uid="{00000000-0005-0000-0000-0000E62B0000}"/>
    <cellStyle name="Note 2 11 3 3 2" xfId="18786" xr:uid="{00000000-0005-0000-0000-0000E72B0000}"/>
    <cellStyle name="Note 2 11 3 4" xfId="13504" xr:uid="{00000000-0005-0000-0000-0000E82B0000}"/>
    <cellStyle name="Note 2 11 4" xfId="5494" xr:uid="{00000000-0005-0000-0000-0000E92B0000}"/>
    <cellStyle name="Note 2 11 4 2" xfId="10266" xr:uid="{00000000-0005-0000-0000-0000EA2B0000}"/>
    <cellStyle name="Note 2 11 4 2 2" xfId="20531" xr:uid="{00000000-0005-0000-0000-0000EB2B0000}"/>
    <cellStyle name="Note 2 11 4 3" xfId="10719" xr:uid="{00000000-0005-0000-0000-0000EC2B0000}"/>
    <cellStyle name="Note 2 11 4 3 2" xfId="20984" xr:uid="{00000000-0005-0000-0000-0000ED2B0000}"/>
    <cellStyle name="Note 2 11 4 4" xfId="15985" xr:uid="{00000000-0005-0000-0000-0000EE2B0000}"/>
    <cellStyle name="Note 2 11 5" xfId="8489" xr:uid="{00000000-0005-0000-0000-0000EF2B0000}"/>
    <cellStyle name="Note 2 11 5 2" xfId="18783" xr:uid="{00000000-0005-0000-0000-0000F02B0000}"/>
    <cellStyle name="Note 2 11 6" xfId="13501" xr:uid="{00000000-0005-0000-0000-0000F12B0000}"/>
    <cellStyle name="Note 2 12" xfId="2877" xr:uid="{00000000-0005-0000-0000-0000F22B0000}"/>
    <cellStyle name="Note 2 12 2" xfId="2878" xr:uid="{00000000-0005-0000-0000-0000F32B0000}"/>
    <cellStyle name="Note 2 12 2 2" xfId="2879" xr:uid="{00000000-0005-0000-0000-0000F42B0000}"/>
    <cellStyle name="Note 2 12 2 2 2" xfId="2880" xr:uid="{00000000-0005-0000-0000-0000F52B0000}"/>
    <cellStyle name="Note 2 12 2 2 2 2" xfId="6867" xr:uid="{00000000-0005-0000-0000-0000F62B0000}"/>
    <cellStyle name="Note 2 12 2 2 2 2 2" xfId="11038" xr:uid="{00000000-0005-0000-0000-0000F72B0000}"/>
    <cellStyle name="Note 2 12 2 2 2 2 2 2" xfId="21303" xr:uid="{00000000-0005-0000-0000-0000F82B0000}"/>
    <cellStyle name="Note 2 12 2 2 2 2 3" xfId="17356" xr:uid="{00000000-0005-0000-0000-0000F92B0000}"/>
    <cellStyle name="Note 2 12 2 2 2 3" xfId="13508" xr:uid="{00000000-0005-0000-0000-0000FA2B0000}"/>
    <cellStyle name="Note 2 12 2 2 3" xfId="5498" xr:uid="{00000000-0005-0000-0000-0000FB2B0000}"/>
    <cellStyle name="Note 2 12 2 2 3 2" xfId="10720" xr:uid="{00000000-0005-0000-0000-0000FC2B0000}"/>
    <cellStyle name="Note 2 12 2 2 3 2 2" xfId="20985" xr:uid="{00000000-0005-0000-0000-0000FD2B0000}"/>
    <cellStyle name="Note 2 12 2 2 3 3" xfId="15989" xr:uid="{00000000-0005-0000-0000-0000FE2B0000}"/>
    <cellStyle name="Note 2 12 2 2 4" xfId="13507" xr:uid="{00000000-0005-0000-0000-0000FF2B0000}"/>
    <cellStyle name="Note 2 12 2 3" xfId="5497" xr:uid="{00000000-0005-0000-0000-0000002C0000}"/>
    <cellStyle name="Note 2 12 2 3 2" xfId="7563" xr:uid="{00000000-0005-0000-0000-0000012C0000}"/>
    <cellStyle name="Note 2 12 2 3 2 2" xfId="18048" xr:uid="{00000000-0005-0000-0000-0000022C0000}"/>
    <cellStyle name="Note 2 12 2 3 3" xfId="15988" xr:uid="{00000000-0005-0000-0000-0000032C0000}"/>
    <cellStyle name="Note 2 12 2 4" xfId="13506" xr:uid="{00000000-0005-0000-0000-0000042C0000}"/>
    <cellStyle name="Note 2 12 3" xfId="2881" xr:uid="{00000000-0005-0000-0000-0000052C0000}"/>
    <cellStyle name="Note 2 12 3 2" xfId="2882" xr:uid="{00000000-0005-0000-0000-0000062C0000}"/>
    <cellStyle name="Note 2 12 3 2 2" xfId="6868" xr:uid="{00000000-0005-0000-0000-0000072C0000}"/>
    <cellStyle name="Note 2 12 3 2 2 2" xfId="9807" xr:uid="{00000000-0005-0000-0000-0000082C0000}"/>
    <cellStyle name="Note 2 12 3 2 2 2 2" xfId="20073" xr:uid="{00000000-0005-0000-0000-0000092C0000}"/>
    <cellStyle name="Note 2 12 3 2 2 3" xfId="17357" xr:uid="{00000000-0005-0000-0000-00000A2C0000}"/>
    <cellStyle name="Note 2 12 3 2 3" xfId="13510" xr:uid="{00000000-0005-0000-0000-00000B2C0000}"/>
    <cellStyle name="Note 2 12 3 3" xfId="5499" xr:uid="{00000000-0005-0000-0000-00000C2C0000}"/>
    <cellStyle name="Note 2 12 3 3 2" xfId="9275" xr:uid="{00000000-0005-0000-0000-00000D2C0000}"/>
    <cellStyle name="Note 2 12 3 3 2 2" xfId="19569" xr:uid="{00000000-0005-0000-0000-00000E2C0000}"/>
    <cellStyle name="Note 2 12 3 3 3" xfId="15990" xr:uid="{00000000-0005-0000-0000-00000F2C0000}"/>
    <cellStyle name="Note 2 12 3 4" xfId="13509" xr:uid="{00000000-0005-0000-0000-0000102C0000}"/>
    <cellStyle name="Note 2 12 4" xfId="2883" xr:uid="{00000000-0005-0000-0000-0000112C0000}"/>
    <cellStyle name="Note 2 12 4 2" xfId="6869" xr:uid="{00000000-0005-0000-0000-0000122C0000}"/>
    <cellStyle name="Note 2 12 4 2 2" xfId="11753" xr:uid="{00000000-0005-0000-0000-0000132C0000}"/>
    <cellStyle name="Note 2 12 4 2 2 2" xfId="22017" xr:uid="{00000000-0005-0000-0000-0000142C0000}"/>
    <cellStyle name="Note 2 12 4 2 3" xfId="17358" xr:uid="{00000000-0005-0000-0000-0000152C0000}"/>
    <cellStyle name="Note 2 12 4 3" xfId="13511" xr:uid="{00000000-0005-0000-0000-0000162C0000}"/>
    <cellStyle name="Note 2 12 5" xfId="5496" xr:uid="{00000000-0005-0000-0000-0000172C0000}"/>
    <cellStyle name="Note 2 12 5 2" xfId="9274" xr:uid="{00000000-0005-0000-0000-0000182C0000}"/>
    <cellStyle name="Note 2 12 5 2 2" xfId="19568" xr:uid="{00000000-0005-0000-0000-0000192C0000}"/>
    <cellStyle name="Note 2 12 5 3" xfId="15987" xr:uid="{00000000-0005-0000-0000-00001A2C0000}"/>
    <cellStyle name="Note 2 12 6" xfId="13505" xr:uid="{00000000-0005-0000-0000-00001B2C0000}"/>
    <cellStyle name="Note 2 13" xfId="2884" xr:uid="{00000000-0005-0000-0000-00001C2C0000}"/>
    <cellStyle name="Note 2 13 2" xfId="2885" xr:uid="{00000000-0005-0000-0000-00001D2C0000}"/>
    <cellStyle name="Note 2 13 2 2" xfId="2886" xr:uid="{00000000-0005-0000-0000-00001E2C0000}"/>
    <cellStyle name="Note 2 13 2 2 2" xfId="2887" xr:uid="{00000000-0005-0000-0000-00001F2C0000}"/>
    <cellStyle name="Note 2 13 2 2 2 2" xfId="6870" xr:uid="{00000000-0005-0000-0000-0000202C0000}"/>
    <cellStyle name="Note 2 13 2 2 2 2 2" xfId="11035" xr:uid="{00000000-0005-0000-0000-0000212C0000}"/>
    <cellStyle name="Note 2 13 2 2 2 2 2 2" xfId="21300" xr:uid="{00000000-0005-0000-0000-0000222C0000}"/>
    <cellStyle name="Note 2 13 2 2 2 2 3" xfId="17359" xr:uid="{00000000-0005-0000-0000-0000232C0000}"/>
    <cellStyle name="Note 2 13 2 2 2 3" xfId="13515" xr:uid="{00000000-0005-0000-0000-0000242C0000}"/>
    <cellStyle name="Note 2 13 2 2 3" xfId="5502" xr:uid="{00000000-0005-0000-0000-0000252C0000}"/>
    <cellStyle name="Note 2 13 2 2 3 2" xfId="9276" xr:uid="{00000000-0005-0000-0000-0000262C0000}"/>
    <cellStyle name="Note 2 13 2 2 3 2 2" xfId="19570" xr:uid="{00000000-0005-0000-0000-0000272C0000}"/>
    <cellStyle name="Note 2 13 2 2 3 3" xfId="15993" xr:uid="{00000000-0005-0000-0000-0000282C0000}"/>
    <cellStyle name="Note 2 13 2 2 4" xfId="13514" xr:uid="{00000000-0005-0000-0000-0000292C0000}"/>
    <cellStyle name="Note 2 13 2 3" xfId="5501" xr:uid="{00000000-0005-0000-0000-00002A2C0000}"/>
    <cellStyle name="Note 2 13 2 3 2" xfId="10713" xr:uid="{00000000-0005-0000-0000-00002B2C0000}"/>
    <cellStyle name="Note 2 13 2 3 2 2" xfId="20978" xr:uid="{00000000-0005-0000-0000-00002C2C0000}"/>
    <cellStyle name="Note 2 13 2 3 3" xfId="15992" xr:uid="{00000000-0005-0000-0000-00002D2C0000}"/>
    <cellStyle name="Note 2 13 2 4" xfId="13513" xr:uid="{00000000-0005-0000-0000-00002E2C0000}"/>
    <cellStyle name="Note 2 13 3" xfId="2888" xr:uid="{00000000-0005-0000-0000-00002F2C0000}"/>
    <cellStyle name="Note 2 13 3 2" xfId="2889" xr:uid="{00000000-0005-0000-0000-0000302C0000}"/>
    <cellStyle name="Note 2 13 3 2 2" xfId="6871" xr:uid="{00000000-0005-0000-0000-0000312C0000}"/>
    <cellStyle name="Note 2 13 3 2 2 2" xfId="9808" xr:uid="{00000000-0005-0000-0000-0000322C0000}"/>
    <cellStyle name="Note 2 13 3 2 2 2 2" xfId="20074" xr:uid="{00000000-0005-0000-0000-0000332C0000}"/>
    <cellStyle name="Note 2 13 3 2 2 3" xfId="17360" xr:uid="{00000000-0005-0000-0000-0000342C0000}"/>
    <cellStyle name="Note 2 13 3 2 3" xfId="13517" xr:uid="{00000000-0005-0000-0000-0000352C0000}"/>
    <cellStyle name="Note 2 13 3 3" xfId="5503" xr:uid="{00000000-0005-0000-0000-0000362C0000}"/>
    <cellStyle name="Note 2 13 3 3 2" xfId="9277" xr:uid="{00000000-0005-0000-0000-0000372C0000}"/>
    <cellStyle name="Note 2 13 3 3 2 2" xfId="19571" xr:uid="{00000000-0005-0000-0000-0000382C0000}"/>
    <cellStyle name="Note 2 13 3 3 3" xfId="15994" xr:uid="{00000000-0005-0000-0000-0000392C0000}"/>
    <cellStyle name="Note 2 13 3 4" xfId="13516" xr:uid="{00000000-0005-0000-0000-00003A2C0000}"/>
    <cellStyle name="Note 2 13 4" xfId="5500" xr:uid="{00000000-0005-0000-0000-00003B2C0000}"/>
    <cellStyle name="Note 2 13 4 2" xfId="11674" xr:uid="{00000000-0005-0000-0000-00003C2C0000}"/>
    <cellStyle name="Note 2 13 4 2 2" xfId="21938" xr:uid="{00000000-0005-0000-0000-00003D2C0000}"/>
    <cellStyle name="Note 2 13 4 3" xfId="15991" xr:uid="{00000000-0005-0000-0000-00003E2C0000}"/>
    <cellStyle name="Note 2 13 5" xfId="13512" xr:uid="{00000000-0005-0000-0000-00003F2C0000}"/>
    <cellStyle name="Note 2 14" xfId="2890" xr:uid="{00000000-0005-0000-0000-0000402C0000}"/>
    <cellStyle name="Note 2 14 2" xfId="2891" xr:uid="{00000000-0005-0000-0000-0000412C0000}"/>
    <cellStyle name="Note 2 14 2 2" xfId="6872" xr:uid="{00000000-0005-0000-0000-0000422C0000}"/>
    <cellStyle name="Note 2 14 2 2 2" xfId="11353" xr:uid="{00000000-0005-0000-0000-0000432C0000}"/>
    <cellStyle name="Note 2 14 2 2 2 2" xfId="21618" xr:uid="{00000000-0005-0000-0000-0000442C0000}"/>
    <cellStyle name="Note 2 14 2 2 3" xfId="9809" xr:uid="{00000000-0005-0000-0000-0000452C0000}"/>
    <cellStyle name="Note 2 14 2 2 3 2" xfId="20075" xr:uid="{00000000-0005-0000-0000-0000462C0000}"/>
    <cellStyle name="Note 2 14 2 2 4" xfId="17361" xr:uid="{00000000-0005-0000-0000-0000472C0000}"/>
    <cellStyle name="Note 2 14 2 3" xfId="8507" xr:uid="{00000000-0005-0000-0000-0000482C0000}"/>
    <cellStyle name="Note 2 14 2 3 2" xfId="18801" xr:uid="{00000000-0005-0000-0000-0000492C0000}"/>
    <cellStyle name="Note 2 14 2 4" xfId="13519" xr:uid="{00000000-0005-0000-0000-00004A2C0000}"/>
    <cellStyle name="Note 2 14 3" xfId="5504" xr:uid="{00000000-0005-0000-0000-00004B2C0000}"/>
    <cellStyle name="Note 2 14 3 2" xfId="10276" xr:uid="{00000000-0005-0000-0000-00004C2C0000}"/>
    <cellStyle name="Note 2 14 3 2 2" xfId="20541" xr:uid="{00000000-0005-0000-0000-00004D2C0000}"/>
    <cellStyle name="Note 2 14 3 3" xfId="9278" xr:uid="{00000000-0005-0000-0000-00004E2C0000}"/>
    <cellStyle name="Note 2 14 3 3 2" xfId="19572" xr:uid="{00000000-0005-0000-0000-00004F2C0000}"/>
    <cellStyle name="Note 2 14 3 4" xfId="15995" xr:uid="{00000000-0005-0000-0000-0000502C0000}"/>
    <cellStyle name="Note 2 14 4" xfId="8506" xr:uid="{00000000-0005-0000-0000-0000512C0000}"/>
    <cellStyle name="Note 2 14 4 2" xfId="18800" xr:uid="{00000000-0005-0000-0000-0000522C0000}"/>
    <cellStyle name="Note 2 14 5" xfId="13518" xr:uid="{00000000-0005-0000-0000-0000532C0000}"/>
    <cellStyle name="Note 2 15" xfId="2892" xr:uid="{00000000-0005-0000-0000-0000542C0000}"/>
    <cellStyle name="Note 2 15 2" xfId="6873" xr:uid="{00000000-0005-0000-0000-0000552C0000}"/>
    <cellStyle name="Note 2 15 2 2" xfId="11354" xr:uid="{00000000-0005-0000-0000-0000562C0000}"/>
    <cellStyle name="Note 2 15 2 2 2" xfId="21619" xr:uid="{00000000-0005-0000-0000-0000572C0000}"/>
    <cellStyle name="Note 2 15 2 3" xfId="9810" xr:uid="{00000000-0005-0000-0000-0000582C0000}"/>
    <cellStyle name="Note 2 15 2 3 2" xfId="20076" xr:uid="{00000000-0005-0000-0000-0000592C0000}"/>
    <cellStyle name="Note 2 15 2 4" xfId="17362" xr:uid="{00000000-0005-0000-0000-00005A2C0000}"/>
    <cellStyle name="Note 2 15 3" xfId="8508" xr:uid="{00000000-0005-0000-0000-00005B2C0000}"/>
    <cellStyle name="Note 2 15 3 2" xfId="18802" xr:uid="{00000000-0005-0000-0000-00005C2C0000}"/>
    <cellStyle name="Note 2 15 4" xfId="13520" xr:uid="{00000000-0005-0000-0000-00005D2C0000}"/>
    <cellStyle name="Note 2 16" xfId="5489" xr:uid="{00000000-0005-0000-0000-00005E2C0000}"/>
    <cellStyle name="Note 2 16 2" xfId="10261" xr:uid="{00000000-0005-0000-0000-00005F2C0000}"/>
    <cellStyle name="Note 2 16 2 2" xfId="20526" xr:uid="{00000000-0005-0000-0000-0000602C0000}"/>
    <cellStyle name="Note 2 16 3" xfId="9271" xr:uid="{00000000-0005-0000-0000-0000612C0000}"/>
    <cellStyle name="Note 2 16 3 2" xfId="19565" xr:uid="{00000000-0005-0000-0000-0000622C0000}"/>
    <cellStyle name="Note 2 16 4" xfId="15980" xr:uid="{00000000-0005-0000-0000-0000632C0000}"/>
    <cellStyle name="Note 2 17" xfId="8480" xr:uid="{00000000-0005-0000-0000-0000642C0000}"/>
    <cellStyle name="Note 2 17 2" xfId="18774" xr:uid="{00000000-0005-0000-0000-0000652C0000}"/>
    <cellStyle name="Note 2 18" xfId="13492" xr:uid="{00000000-0005-0000-0000-0000662C0000}"/>
    <cellStyle name="Note 2 2" xfId="2893" xr:uid="{00000000-0005-0000-0000-0000672C0000}"/>
    <cellStyle name="Note 2 2 10" xfId="13521" xr:uid="{00000000-0005-0000-0000-0000682C0000}"/>
    <cellStyle name="Note 2 2 2" xfId="2894" xr:uid="{00000000-0005-0000-0000-0000692C0000}"/>
    <cellStyle name="Note 2 2 2 2" xfId="2895" xr:uid="{00000000-0005-0000-0000-00006A2C0000}"/>
    <cellStyle name="Note 2 2 2 2 2" xfId="2896" xr:uid="{00000000-0005-0000-0000-00006B2C0000}"/>
    <cellStyle name="Note 2 2 2 2 2 2" xfId="2897" xr:uid="{00000000-0005-0000-0000-00006C2C0000}"/>
    <cellStyle name="Note 2 2 2 2 2 2 2" xfId="2898" xr:uid="{00000000-0005-0000-0000-00006D2C0000}"/>
    <cellStyle name="Note 2 2 2 2 2 2 2 2" xfId="2899" xr:uid="{00000000-0005-0000-0000-00006E2C0000}"/>
    <cellStyle name="Note 2 2 2 2 2 2 2 2 2" xfId="6874" xr:uid="{00000000-0005-0000-0000-00006F2C0000}"/>
    <cellStyle name="Note 2 2 2 2 2 2 2 2 2 2" xfId="11355" xr:uid="{00000000-0005-0000-0000-0000702C0000}"/>
    <cellStyle name="Note 2 2 2 2 2 2 2 2 2 2 2" xfId="21620" xr:uid="{00000000-0005-0000-0000-0000712C0000}"/>
    <cellStyle name="Note 2 2 2 2 2 2 2 2 2 3" xfId="11041" xr:uid="{00000000-0005-0000-0000-0000722C0000}"/>
    <cellStyle name="Note 2 2 2 2 2 2 2 2 2 3 2" xfId="21306" xr:uid="{00000000-0005-0000-0000-0000732C0000}"/>
    <cellStyle name="Note 2 2 2 2 2 2 2 2 2 4" xfId="17363" xr:uid="{00000000-0005-0000-0000-0000742C0000}"/>
    <cellStyle name="Note 2 2 2 2 2 2 2 2 3" xfId="8515" xr:uid="{00000000-0005-0000-0000-0000752C0000}"/>
    <cellStyle name="Note 2 2 2 2 2 2 2 2 3 2" xfId="18809" xr:uid="{00000000-0005-0000-0000-0000762C0000}"/>
    <cellStyle name="Note 2 2 2 2 2 2 2 2 4" xfId="13527" xr:uid="{00000000-0005-0000-0000-0000772C0000}"/>
    <cellStyle name="Note 2 2 2 2 2 2 2 3" xfId="5510" xr:uid="{00000000-0005-0000-0000-0000782C0000}"/>
    <cellStyle name="Note 2 2 2 2 2 2 2 3 2" xfId="10282" xr:uid="{00000000-0005-0000-0000-0000792C0000}"/>
    <cellStyle name="Note 2 2 2 2 2 2 2 3 2 2" xfId="20547" xr:uid="{00000000-0005-0000-0000-00007A2C0000}"/>
    <cellStyle name="Note 2 2 2 2 2 2 2 3 3" xfId="9280" xr:uid="{00000000-0005-0000-0000-00007B2C0000}"/>
    <cellStyle name="Note 2 2 2 2 2 2 2 3 3 2" xfId="19574" xr:uid="{00000000-0005-0000-0000-00007C2C0000}"/>
    <cellStyle name="Note 2 2 2 2 2 2 2 3 4" xfId="16001" xr:uid="{00000000-0005-0000-0000-00007D2C0000}"/>
    <cellStyle name="Note 2 2 2 2 2 2 2 4" xfId="8514" xr:uid="{00000000-0005-0000-0000-00007E2C0000}"/>
    <cellStyle name="Note 2 2 2 2 2 2 2 4 2" xfId="18808" xr:uid="{00000000-0005-0000-0000-00007F2C0000}"/>
    <cellStyle name="Note 2 2 2 2 2 2 2 5" xfId="13526" xr:uid="{00000000-0005-0000-0000-0000802C0000}"/>
    <cellStyle name="Note 2 2 2 2 2 2 3" xfId="2900" xr:uid="{00000000-0005-0000-0000-0000812C0000}"/>
    <cellStyle name="Note 2 2 2 2 2 2 3 2" xfId="6875" xr:uid="{00000000-0005-0000-0000-0000822C0000}"/>
    <cellStyle name="Note 2 2 2 2 2 2 3 2 2" xfId="11356" xr:uid="{00000000-0005-0000-0000-0000832C0000}"/>
    <cellStyle name="Note 2 2 2 2 2 2 3 2 2 2" xfId="21621" xr:uid="{00000000-0005-0000-0000-0000842C0000}"/>
    <cellStyle name="Note 2 2 2 2 2 2 3 2 3" xfId="11040" xr:uid="{00000000-0005-0000-0000-0000852C0000}"/>
    <cellStyle name="Note 2 2 2 2 2 2 3 2 3 2" xfId="21305" xr:uid="{00000000-0005-0000-0000-0000862C0000}"/>
    <cellStyle name="Note 2 2 2 2 2 2 3 2 4" xfId="17364" xr:uid="{00000000-0005-0000-0000-0000872C0000}"/>
    <cellStyle name="Note 2 2 2 2 2 2 3 3" xfId="8516" xr:uid="{00000000-0005-0000-0000-0000882C0000}"/>
    <cellStyle name="Note 2 2 2 2 2 2 3 3 2" xfId="18810" xr:uid="{00000000-0005-0000-0000-0000892C0000}"/>
    <cellStyle name="Note 2 2 2 2 2 2 3 4" xfId="13528" xr:uid="{00000000-0005-0000-0000-00008A2C0000}"/>
    <cellStyle name="Note 2 2 2 2 2 2 4" xfId="5509" xr:uid="{00000000-0005-0000-0000-00008B2C0000}"/>
    <cellStyle name="Note 2 2 2 2 2 2 4 2" xfId="10281" xr:uid="{00000000-0005-0000-0000-00008C2C0000}"/>
    <cellStyle name="Note 2 2 2 2 2 2 4 2 2" xfId="20546" xr:uid="{00000000-0005-0000-0000-00008D2C0000}"/>
    <cellStyle name="Note 2 2 2 2 2 2 4 3" xfId="10724" xr:uid="{00000000-0005-0000-0000-00008E2C0000}"/>
    <cellStyle name="Note 2 2 2 2 2 2 4 3 2" xfId="20989" xr:uid="{00000000-0005-0000-0000-00008F2C0000}"/>
    <cellStyle name="Note 2 2 2 2 2 2 4 4" xfId="16000" xr:uid="{00000000-0005-0000-0000-0000902C0000}"/>
    <cellStyle name="Note 2 2 2 2 2 2 5" xfId="8513" xr:uid="{00000000-0005-0000-0000-0000912C0000}"/>
    <cellStyle name="Note 2 2 2 2 2 2 5 2" xfId="18807" xr:uid="{00000000-0005-0000-0000-0000922C0000}"/>
    <cellStyle name="Note 2 2 2 2 2 2 6" xfId="13525" xr:uid="{00000000-0005-0000-0000-0000932C0000}"/>
    <cellStyle name="Note 2 2 2 2 2 3" xfId="2901" xr:uid="{00000000-0005-0000-0000-0000942C0000}"/>
    <cellStyle name="Note 2 2 2 2 2 3 2" xfId="2902" xr:uid="{00000000-0005-0000-0000-0000952C0000}"/>
    <cellStyle name="Note 2 2 2 2 2 3 2 2" xfId="6876" xr:uid="{00000000-0005-0000-0000-0000962C0000}"/>
    <cellStyle name="Note 2 2 2 2 2 3 2 2 2" xfId="11357" xr:uid="{00000000-0005-0000-0000-0000972C0000}"/>
    <cellStyle name="Note 2 2 2 2 2 3 2 2 2 2" xfId="21622" xr:uid="{00000000-0005-0000-0000-0000982C0000}"/>
    <cellStyle name="Note 2 2 2 2 2 3 2 2 3" xfId="9811" xr:uid="{00000000-0005-0000-0000-0000992C0000}"/>
    <cellStyle name="Note 2 2 2 2 2 3 2 2 3 2" xfId="20077" xr:uid="{00000000-0005-0000-0000-00009A2C0000}"/>
    <cellStyle name="Note 2 2 2 2 2 3 2 2 4" xfId="17365" xr:uid="{00000000-0005-0000-0000-00009B2C0000}"/>
    <cellStyle name="Note 2 2 2 2 2 3 2 3" xfId="8518" xr:uid="{00000000-0005-0000-0000-00009C2C0000}"/>
    <cellStyle name="Note 2 2 2 2 2 3 2 3 2" xfId="18812" xr:uid="{00000000-0005-0000-0000-00009D2C0000}"/>
    <cellStyle name="Note 2 2 2 2 2 3 2 4" xfId="13530" xr:uid="{00000000-0005-0000-0000-00009E2C0000}"/>
    <cellStyle name="Note 2 2 2 2 2 3 3" xfId="5511" xr:uid="{00000000-0005-0000-0000-00009F2C0000}"/>
    <cellStyle name="Note 2 2 2 2 2 3 3 2" xfId="10283" xr:uid="{00000000-0005-0000-0000-0000A02C0000}"/>
    <cellStyle name="Note 2 2 2 2 2 3 3 2 2" xfId="20548" xr:uid="{00000000-0005-0000-0000-0000A12C0000}"/>
    <cellStyle name="Note 2 2 2 2 2 3 3 3" xfId="11675" xr:uid="{00000000-0005-0000-0000-0000A22C0000}"/>
    <cellStyle name="Note 2 2 2 2 2 3 3 3 2" xfId="21939" xr:uid="{00000000-0005-0000-0000-0000A32C0000}"/>
    <cellStyle name="Note 2 2 2 2 2 3 3 4" xfId="16002" xr:uid="{00000000-0005-0000-0000-0000A42C0000}"/>
    <cellStyle name="Note 2 2 2 2 2 3 4" xfId="8517" xr:uid="{00000000-0005-0000-0000-0000A52C0000}"/>
    <cellStyle name="Note 2 2 2 2 2 3 4 2" xfId="18811" xr:uid="{00000000-0005-0000-0000-0000A62C0000}"/>
    <cellStyle name="Note 2 2 2 2 2 3 5" xfId="13529" xr:uid="{00000000-0005-0000-0000-0000A72C0000}"/>
    <cellStyle name="Note 2 2 2 2 2 4" xfId="2903" xr:uid="{00000000-0005-0000-0000-0000A82C0000}"/>
    <cellStyle name="Note 2 2 2 2 2 4 2" xfId="6877" xr:uid="{00000000-0005-0000-0000-0000A92C0000}"/>
    <cellStyle name="Note 2 2 2 2 2 4 2 2" xfId="11358" xr:uid="{00000000-0005-0000-0000-0000AA2C0000}"/>
    <cellStyle name="Note 2 2 2 2 2 4 2 2 2" xfId="21623" xr:uid="{00000000-0005-0000-0000-0000AB2C0000}"/>
    <cellStyle name="Note 2 2 2 2 2 4 2 3" xfId="11042" xr:uid="{00000000-0005-0000-0000-0000AC2C0000}"/>
    <cellStyle name="Note 2 2 2 2 2 4 2 3 2" xfId="21307" xr:uid="{00000000-0005-0000-0000-0000AD2C0000}"/>
    <cellStyle name="Note 2 2 2 2 2 4 2 4" xfId="17366" xr:uid="{00000000-0005-0000-0000-0000AE2C0000}"/>
    <cellStyle name="Note 2 2 2 2 2 4 3" xfId="8519" xr:uid="{00000000-0005-0000-0000-0000AF2C0000}"/>
    <cellStyle name="Note 2 2 2 2 2 4 3 2" xfId="18813" xr:uid="{00000000-0005-0000-0000-0000B02C0000}"/>
    <cellStyle name="Note 2 2 2 2 2 4 4" xfId="13531" xr:uid="{00000000-0005-0000-0000-0000B12C0000}"/>
    <cellStyle name="Note 2 2 2 2 2 5" xfId="5508" xr:uid="{00000000-0005-0000-0000-0000B22C0000}"/>
    <cellStyle name="Note 2 2 2 2 2 5 2" xfId="10280" xr:uid="{00000000-0005-0000-0000-0000B32C0000}"/>
    <cellStyle name="Note 2 2 2 2 2 5 2 2" xfId="20545" xr:uid="{00000000-0005-0000-0000-0000B42C0000}"/>
    <cellStyle name="Note 2 2 2 2 2 5 3" xfId="9279" xr:uid="{00000000-0005-0000-0000-0000B52C0000}"/>
    <cellStyle name="Note 2 2 2 2 2 5 3 2" xfId="19573" xr:uid="{00000000-0005-0000-0000-0000B62C0000}"/>
    <cellStyle name="Note 2 2 2 2 2 5 4" xfId="15999" xr:uid="{00000000-0005-0000-0000-0000B72C0000}"/>
    <cellStyle name="Note 2 2 2 2 2 6" xfId="8512" xr:uid="{00000000-0005-0000-0000-0000B82C0000}"/>
    <cellStyle name="Note 2 2 2 2 2 6 2" xfId="18806" xr:uid="{00000000-0005-0000-0000-0000B92C0000}"/>
    <cellStyle name="Note 2 2 2 2 2 7" xfId="13524" xr:uid="{00000000-0005-0000-0000-0000BA2C0000}"/>
    <cellStyle name="Note 2 2 2 2 3" xfId="2904" xr:uid="{00000000-0005-0000-0000-0000BB2C0000}"/>
    <cellStyle name="Note 2 2 2 2 3 2" xfId="2905" xr:uid="{00000000-0005-0000-0000-0000BC2C0000}"/>
    <cellStyle name="Note 2 2 2 2 3 2 2" xfId="2906" xr:uid="{00000000-0005-0000-0000-0000BD2C0000}"/>
    <cellStyle name="Note 2 2 2 2 3 2 2 2" xfId="6878" xr:uid="{00000000-0005-0000-0000-0000BE2C0000}"/>
    <cellStyle name="Note 2 2 2 2 3 2 2 2 2" xfId="11359" xr:uid="{00000000-0005-0000-0000-0000BF2C0000}"/>
    <cellStyle name="Note 2 2 2 2 3 2 2 2 2 2" xfId="21624" xr:uid="{00000000-0005-0000-0000-0000C02C0000}"/>
    <cellStyle name="Note 2 2 2 2 3 2 2 2 3" xfId="9812" xr:uid="{00000000-0005-0000-0000-0000C12C0000}"/>
    <cellStyle name="Note 2 2 2 2 3 2 2 2 3 2" xfId="20078" xr:uid="{00000000-0005-0000-0000-0000C22C0000}"/>
    <cellStyle name="Note 2 2 2 2 3 2 2 2 4" xfId="17367" xr:uid="{00000000-0005-0000-0000-0000C32C0000}"/>
    <cellStyle name="Note 2 2 2 2 3 2 2 3" xfId="8522" xr:uid="{00000000-0005-0000-0000-0000C42C0000}"/>
    <cellStyle name="Note 2 2 2 2 3 2 2 3 2" xfId="18816" xr:uid="{00000000-0005-0000-0000-0000C52C0000}"/>
    <cellStyle name="Note 2 2 2 2 3 2 2 4" xfId="13534" xr:uid="{00000000-0005-0000-0000-0000C62C0000}"/>
    <cellStyle name="Note 2 2 2 2 3 2 3" xfId="5513" xr:uid="{00000000-0005-0000-0000-0000C72C0000}"/>
    <cellStyle name="Note 2 2 2 2 3 2 3 2" xfId="10285" xr:uid="{00000000-0005-0000-0000-0000C82C0000}"/>
    <cellStyle name="Note 2 2 2 2 3 2 3 2 2" xfId="20550" xr:uid="{00000000-0005-0000-0000-0000C92C0000}"/>
    <cellStyle name="Note 2 2 2 2 3 2 3 3" xfId="9281" xr:uid="{00000000-0005-0000-0000-0000CA2C0000}"/>
    <cellStyle name="Note 2 2 2 2 3 2 3 3 2" xfId="19575" xr:uid="{00000000-0005-0000-0000-0000CB2C0000}"/>
    <cellStyle name="Note 2 2 2 2 3 2 3 4" xfId="16004" xr:uid="{00000000-0005-0000-0000-0000CC2C0000}"/>
    <cellStyle name="Note 2 2 2 2 3 2 4" xfId="8521" xr:uid="{00000000-0005-0000-0000-0000CD2C0000}"/>
    <cellStyle name="Note 2 2 2 2 3 2 4 2" xfId="18815" xr:uid="{00000000-0005-0000-0000-0000CE2C0000}"/>
    <cellStyle name="Note 2 2 2 2 3 2 5" xfId="13533" xr:uid="{00000000-0005-0000-0000-0000CF2C0000}"/>
    <cellStyle name="Note 2 2 2 2 3 3" xfId="2907" xr:uid="{00000000-0005-0000-0000-0000D02C0000}"/>
    <cellStyle name="Note 2 2 2 2 3 3 2" xfId="6879" xr:uid="{00000000-0005-0000-0000-0000D12C0000}"/>
    <cellStyle name="Note 2 2 2 2 3 3 2 2" xfId="11360" xr:uid="{00000000-0005-0000-0000-0000D22C0000}"/>
    <cellStyle name="Note 2 2 2 2 3 3 2 2 2" xfId="21625" xr:uid="{00000000-0005-0000-0000-0000D32C0000}"/>
    <cellStyle name="Note 2 2 2 2 3 3 2 3" xfId="11754" xr:uid="{00000000-0005-0000-0000-0000D42C0000}"/>
    <cellStyle name="Note 2 2 2 2 3 3 2 3 2" xfId="22018" xr:uid="{00000000-0005-0000-0000-0000D52C0000}"/>
    <cellStyle name="Note 2 2 2 2 3 3 2 4" xfId="17368" xr:uid="{00000000-0005-0000-0000-0000D62C0000}"/>
    <cellStyle name="Note 2 2 2 2 3 3 3" xfId="8523" xr:uid="{00000000-0005-0000-0000-0000D72C0000}"/>
    <cellStyle name="Note 2 2 2 2 3 3 3 2" xfId="18817" xr:uid="{00000000-0005-0000-0000-0000D82C0000}"/>
    <cellStyle name="Note 2 2 2 2 3 3 4" xfId="13535" xr:uid="{00000000-0005-0000-0000-0000D92C0000}"/>
    <cellStyle name="Note 2 2 2 2 3 4" xfId="5512" xr:uid="{00000000-0005-0000-0000-0000DA2C0000}"/>
    <cellStyle name="Note 2 2 2 2 3 4 2" xfId="10284" xr:uid="{00000000-0005-0000-0000-0000DB2C0000}"/>
    <cellStyle name="Note 2 2 2 2 3 4 2 2" xfId="20549" xr:uid="{00000000-0005-0000-0000-0000DC2C0000}"/>
    <cellStyle name="Note 2 2 2 2 3 4 3" xfId="10721" xr:uid="{00000000-0005-0000-0000-0000DD2C0000}"/>
    <cellStyle name="Note 2 2 2 2 3 4 3 2" xfId="20986" xr:uid="{00000000-0005-0000-0000-0000DE2C0000}"/>
    <cellStyle name="Note 2 2 2 2 3 4 4" xfId="16003" xr:uid="{00000000-0005-0000-0000-0000DF2C0000}"/>
    <cellStyle name="Note 2 2 2 2 3 5" xfId="8520" xr:uid="{00000000-0005-0000-0000-0000E02C0000}"/>
    <cellStyle name="Note 2 2 2 2 3 5 2" xfId="18814" xr:uid="{00000000-0005-0000-0000-0000E12C0000}"/>
    <cellStyle name="Note 2 2 2 2 3 6" xfId="13532" xr:uid="{00000000-0005-0000-0000-0000E22C0000}"/>
    <cellStyle name="Note 2 2 2 2 4" xfId="2908" xr:uid="{00000000-0005-0000-0000-0000E32C0000}"/>
    <cellStyle name="Note 2 2 2 2 4 2" xfId="2909" xr:uid="{00000000-0005-0000-0000-0000E42C0000}"/>
    <cellStyle name="Note 2 2 2 2 4 2 2" xfId="6880" xr:uid="{00000000-0005-0000-0000-0000E52C0000}"/>
    <cellStyle name="Note 2 2 2 2 4 2 2 2" xfId="11361" xr:uid="{00000000-0005-0000-0000-0000E62C0000}"/>
    <cellStyle name="Note 2 2 2 2 4 2 2 2 2" xfId="21626" xr:uid="{00000000-0005-0000-0000-0000E72C0000}"/>
    <cellStyle name="Note 2 2 2 2 4 2 2 3" xfId="11039" xr:uid="{00000000-0005-0000-0000-0000E82C0000}"/>
    <cellStyle name="Note 2 2 2 2 4 2 2 3 2" xfId="21304" xr:uid="{00000000-0005-0000-0000-0000E92C0000}"/>
    <cellStyle name="Note 2 2 2 2 4 2 2 4" xfId="17369" xr:uid="{00000000-0005-0000-0000-0000EA2C0000}"/>
    <cellStyle name="Note 2 2 2 2 4 2 3" xfId="8525" xr:uid="{00000000-0005-0000-0000-0000EB2C0000}"/>
    <cellStyle name="Note 2 2 2 2 4 2 3 2" xfId="18819" xr:uid="{00000000-0005-0000-0000-0000EC2C0000}"/>
    <cellStyle name="Note 2 2 2 2 4 2 4" xfId="13537" xr:uid="{00000000-0005-0000-0000-0000ED2C0000}"/>
    <cellStyle name="Note 2 2 2 2 4 3" xfId="5514" xr:uid="{00000000-0005-0000-0000-0000EE2C0000}"/>
    <cellStyle name="Note 2 2 2 2 4 3 2" xfId="10286" xr:uid="{00000000-0005-0000-0000-0000EF2C0000}"/>
    <cellStyle name="Note 2 2 2 2 4 3 2 2" xfId="20551" xr:uid="{00000000-0005-0000-0000-0000F02C0000}"/>
    <cellStyle name="Note 2 2 2 2 4 3 3" xfId="9282" xr:uid="{00000000-0005-0000-0000-0000F12C0000}"/>
    <cellStyle name="Note 2 2 2 2 4 3 3 2" xfId="19576" xr:uid="{00000000-0005-0000-0000-0000F22C0000}"/>
    <cellStyle name="Note 2 2 2 2 4 3 4" xfId="16005" xr:uid="{00000000-0005-0000-0000-0000F32C0000}"/>
    <cellStyle name="Note 2 2 2 2 4 4" xfId="8524" xr:uid="{00000000-0005-0000-0000-0000F42C0000}"/>
    <cellStyle name="Note 2 2 2 2 4 4 2" xfId="18818" xr:uid="{00000000-0005-0000-0000-0000F52C0000}"/>
    <cellStyle name="Note 2 2 2 2 4 5" xfId="13536" xr:uid="{00000000-0005-0000-0000-0000F62C0000}"/>
    <cellStyle name="Note 2 2 2 2 5" xfId="2910" xr:uid="{00000000-0005-0000-0000-0000F72C0000}"/>
    <cellStyle name="Note 2 2 2 2 5 2" xfId="6881" xr:uid="{00000000-0005-0000-0000-0000F82C0000}"/>
    <cellStyle name="Note 2 2 2 2 5 2 2" xfId="11362" xr:uid="{00000000-0005-0000-0000-0000F92C0000}"/>
    <cellStyle name="Note 2 2 2 2 5 2 2 2" xfId="21627" xr:uid="{00000000-0005-0000-0000-0000FA2C0000}"/>
    <cellStyle name="Note 2 2 2 2 5 2 3" xfId="9813" xr:uid="{00000000-0005-0000-0000-0000FB2C0000}"/>
    <cellStyle name="Note 2 2 2 2 5 2 3 2" xfId="20079" xr:uid="{00000000-0005-0000-0000-0000FC2C0000}"/>
    <cellStyle name="Note 2 2 2 2 5 2 4" xfId="17370" xr:uid="{00000000-0005-0000-0000-0000FD2C0000}"/>
    <cellStyle name="Note 2 2 2 2 5 3" xfId="8526" xr:uid="{00000000-0005-0000-0000-0000FE2C0000}"/>
    <cellStyle name="Note 2 2 2 2 5 3 2" xfId="18820" xr:uid="{00000000-0005-0000-0000-0000FF2C0000}"/>
    <cellStyle name="Note 2 2 2 2 5 4" xfId="13538" xr:uid="{00000000-0005-0000-0000-0000002D0000}"/>
    <cellStyle name="Note 2 2 2 2 6" xfId="5507" xr:uid="{00000000-0005-0000-0000-0000012D0000}"/>
    <cellStyle name="Note 2 2 2 2 6 2" xfId="10279" xr:uid="{00000000-0005-0000-0000-0000022D0000}"/>
    <cellStyle name="Note 2 2 2 2 6 2 2" xfId="20544" xr:uid="{00000000-0005-0000-0000-0000032D0000}"/>
    <cellStyle name="Note 2 2 2 2 6 3" xfId="10722" xr:uid="{00000000-0005-0000-0000-0000042D0000}"/>
    <cellStyle name="Note 2 2 2 2 6 3 2" xfId="20987" xr:uid="{00000000-0005-0000-0000-0000052D0000}"/>
    <cellStyle name="Note 2 2 2 2 6 4" xfId="15998" xr:uid="{00000000-0005-0000-0000-0000062D0000}"/>
    <cellStyle name="Note 2 2 2 2 7" xfId="8511" xr:uid="{00000000-0005-0000-0000-0000072D0000}"/>
    <cellStyle name="Note 2 2 2 2 7 2" xfId="18805" xr:uid="{00000000-0005-0000-0000-0000082D0000}"/>
    <cellStyle name="Note 2 2 2 2 8" xfId="13523" xr:uid="{00000000-0005-0000-0000-0000092D0000}"/>
    <cellStyle name="Note 2 2 2 3" xfId="2911" xr:uid="{00000000-0005-0000-0000-00000A2D0000}"/>
    <cellStyle name="Note 2 2 2 3 2" xfId="2912" xr:uid="{00000000-0005-0000-0000-00000B2D0000}"/>
    <cellStyle name="Note 2 2 2 3 2 2" xfId="2913" xr:uid="{00000000-0005-0000-0000-00000C2D0000}"/>
    <cellStyle name="Note 2 2 2 3 2 2 2" xfId="6882" xr:uid="{00000000-0005-0000-0000-00000D2D0000}"/>
    <cellStyle name="Note 2 2 2 3 2 2 2 2" xfId="11363" xr:uid="{00000000-0005-0000-0000-00000E2D0000}"/>
    <cellStyle name="Note 2 2 2 3 2 2 2 2 2" xfId="21628" xr:uid="{00000000-0005-0000-0000-00000F2D0000}"/>
    <cellStyle name="Note 2 2 2 3 2 2 2 3" xfId="9814" xr:uid="{00000000-0005-0000-0000-0000102D0000}"/>
    <cellStyle name="Note 2 2 2 3 2 2 2 3 2" xfId="20080" xr:uid="{00000000-0005-0000-0000-0000112D0000}"/>
    <cellStyle name="Note 2 2 2 3 2 2 2 4" xfId="17371" xr:uid="{00000000-0005-0000-0000-0000122D0000}"/>
    <cellStyle name="Note 2 2 2 3 2 2 3" xfId="8529" xr:uid="{00000000-0005-0000-0000-0000132D0000}"/>
    <cellStyle name="Note 2 2 2 3 2 2 3 2" xfId="18823" xr:uid="{00000000-0005-0000-0000-0000142D0000}"/>
    <cellStyle name="Note 2 2 2 3 2 2 4" xfId="13541" xr:uid="{00000000-0005-0000-0000-0000152D0000}"/>
    <cellStyle name="Note 2 2 2 3 2 3" xfId="5516" xr:uid="{00000000-0005-0000-0000-0000162D0000}"/>
    <cellStyle name="Note 2 2 2 3 2 3 2" xfId="10288" xr:uid="{00000000-0005-0000-0000-0000172D0000}"/>
    <cellStyle name="Note 2 2 2 3 2 3 2 2" xfId="20553" xr:uid="{00000000-0005-0000-0000-0000182D0000}"/>
    <cellStyle name="Note 2 2 2 3 2 3 3" xfId="10725" xr:uid="{00000000-0005-0000-0000-0000192D0000}"/>
    <cellStyle name="Note 2 2 2 3 2 3 3 2" xfId="20990" xr:uid="{00000000-0005-0000-0000-00001A2D0000}"/>
    <cellStyle name="Note 2 2 2 3 2 3 4" xfId="16007" xr:uid="{00000000-0005-0000-0000-00001B2D0000}"/>
    <cellStyle name="Note 2 2 2 3 2 4" xfId="8528" xr:uid="{00000000-0005-0000-0000-00001C2D0000}"/>
    <cellStyle name="Note 2 2 2 3 2 4 2" xfId="18822" xr:uid="{00000000-0005-0000-0000-00001D2D0000}"/>
    <cellStyle name="Note 2 2 2 3 2 5" xfId="13540" xr:uid="{00000000-0005-0000-0000-00001E2D0000}"/>
    <cellStyle name="Note 2 2 2 3 3" xfId="2914" xr:uid="{00000000-0005-0000-0000-00001F2D0000}"/>
    <cellStyle name="Note 2 2 2 3 3 2" xfId="6883" xr:uid="{00000000-0005-0000-0000-0000202D0000}"/>
    <cellStyle name="Note 2 2 2 3 3 2 2" xfId="11364" xr:uid="{00000000-0005-0000-0000-0000212D0000}"/>
    <cellStyle name="Note 2 2 2 3 3 2 2 2" xfId="21629" xr:uid="{00000000-0005-0000-0000-0000222D0000}"/>
    <cellStyle name="Note 2 2 2 3 3 2 3" xfId="11044" xr:uid="{00000000-0005-0000-0000-0000232D0000}"/>
    <cellStyle name="Note 2 2 2 3 3 2 3 2" xfId="21309" xr:uid="{00000000-0005-0000-0000-0000242D0000}"/>
    <cellStyle name="Note 2 2 2 3 3 2 4" xfId="17372" xr:uid="{00000000-0005-0000-0000-0000252D0000}"/>
    <cellStyle name="Note 2 2 2 3 3 3" xfId="8530" xr:uid="{00000000-0005-0000-0000-0000262D0000}"/>
    <cellStyle name="Note 2 2 2 3 3 3 2" xfId="18824" xr:uid="{00000000-0005-0000-0000-0000272D0000}"/>
    <cellStyle name="Note 2 2 2 3 3 4" xfId="13542" xr:uid="{00000000-0005-0000-0000-0000282D0000}"/>
    <cellStyle name="Note 2 2 2 3 4" xfId="5515" xr:uid="{00000000-0005-0000-0000-0000292D0000}"/>
    <cellStyle name="Note 2 2 2 3 4 2" xfId="10287" xr:uid="{00000000-0005-0000-0000-00002A2D0000}"/>
    <cellStyle name="Note 2 2 2 3 4 2 2" xfId="20552" xr:uid="{00000000-0005-0000-0000-00002B2D0000}"/>
    <cellStyle name="Note 2 2 2 3 4 3" xfId="10726" xr:uid="{00000000-0005-0000-0000-00002C2D0000}"/>
    <cellStyle name="Note 2 2 2 3 4 3 2" xfId="20991" xr:uid="{00000000-0005-0000-0000-00002D2D0000}"/>
    <cellStyle name="Note 2 2 2 3 4 4" xfId="16006" xr:uid="{00000000-0005-0000-0000-00002E2D0000}"/>
    <cellStyle name="Note 2 2 2 3 5" xfId="8527" xr:uid="{00000000-0005-0000-0000-00002F2D0000}"/>
    <cellStyle name="Note 2 2 2 3 5 2" xfId="18821" xr:uid="{00000000-0005-0000-0000-0000302D0000}"/>
    <cellStyle name="Note 2 2 2 3 6" xfId="13539" xr:uid="{00000000-0005-0000-0000-0000312D0000}"/>
    <cellStyle name="Note 2 2 2 4" xfId="2915" xr:uid="{00000000-0005-0000-0000-0000322D0000}"/>
    <cellStyle name="Note 2 2 2 4 2" xfId="2916" xr:uid="{00000000-0005-0000-0000-0000332D0000}"/>
    <cellStyle name="Note 2 2 2 4 2 2" xfId="6884" xr:uid="{00000000-0005-0000-0000-0000342D0000}"/>
    <cellStyle name="Note 2 2 2 4 2 2 2" xfId="11365" xr:uid="{00000000-0005-0000-0000-0000352D0000}"/>
    <cellStyle name="Note 2 2 2 4 2 2 2 2" xfId="21630" xr:uid="{00000000-0005-0000-0000-0000362D0000}"/>
    <cellStyle name="Note 2 2 2 4 2 2 3" xfId="11043" xr:uid="{00000000-0005-0000-0000-0000372D0000}"/>
    <cellStyle name="Note 2 2 2 4 2 2 3 2" xfId="21308" xr:uid="{00000000-0005-0000-0000-0000382D0000}"/>
    <cellStyle name="Note 2 2 2 4 2 2 4" xfId="17373" xr:uid="{00000000-0005-0000-0000-0000392D0000}"/>
    <cellStyle name="Note 2 2 2 4 2 3" xfId="8532" xr:uid="{00000000-0005-0000-0000-00003A2D0000}"/>
    <cellStyle name="Note 2 2 2 4 2 3 2" xfId="18826" xr:uid="{00000000-0005-0000-0000-00003B2D0000}"/>
    <cellStyle name="Note 2 2 2 4 2 4" xfId="13544" xr:uid="{00000000-0005-0000-0000-00003C2D0000}"/>
    <cellStyle name="Note 2 2 2 4 3" xfId="5517" xr:uid="{00000000-0005-0000-0000-00003D2D0000}"/>
    <cellStyle name="Note 2 2 2 4 3 2" xfId="10289" xr:uid="{00000000-0005-0000-0000-00003E2D0000}"/>
    <cellStyle name="Note 2 2 2 4 3 2 2" xfId="20554" xr:uid="{00000000-0005-0000-0000-00003F2D0000}"/>
    <cellStyle name="Note 2 2 2 4 3 3" xfId="9283" xr:uid="{00000000-0005-0000-0000-0000402D0000}"/>
    <cellStyle name="Note 2 2 2 4 3 3 2" xfId="19577" xr:uid="{00000000-0005-0000-0000-0000412D0000}"/>
    <cellStyle name="Note 2 2 2 4 3 4" xfId="16008" xr:uid="{00000000-0005-0000-0000-0000422D0000}"/>
    <cellStyle name="Note 2 2 2 4 4" xfId="8531" xr:uid="{00000000-0005-0000-0000-0000432D0000}"/>
    <cellStyle name="Note 2 2 2 4 4 2" xfId="18825" xr:uid="{00000000-0005-0000-0000-0000442D0000}"/>
    <cellStyle name="Note 2 2 2 4 5" xfId="13543" xr:uid="{00000000-0005-0000-0000-0000452D0000}"/>
    <cellStyle name="Note 2 2 2 5" xfId="2917" xr:uid="{00000000-0005-0000-0000-0000462D0000}"/>
    <cellStyle name="Note 2 2 2 5 2" xfId="6885" xr:uid="{00000000-0005-0000-0000-0000472D0000}"/>
    <cellStyle name="Note 2 2 2 5 2 2" xfId="11366" xr:uid="{00000000-0005-0000-0000-0000482D0000}"/>
    <cellStyle name="Note 2 2 2 5 2 2 2" xfId="21631" xr:uid="{00000000-0005-0000-0000-0000492D0000}"/>
    <cellStyle name="Note 2 2 2 5 2 3" xfId="9815" xr:uid="{00000000-0005-0000-0000-00004A2D0000}"/>
    <cellStyle name="Note 2 2 2 5 2 3 2" xfId="20081" xr:uid="{00000000-0005-0000-0000-00004B2D0000}"/>
    <cellStyle name="Note 2 2 2 5 2 4" xfId="17374" xr:uid="{00000000-0005-0000-0000-00004C2D0000}"/>
    <cellStyle name="Note 2 2 2 5 3" xfId="8533" xr:uid="{00000000-0005-0000-0000-00004D2D0000}"/>
    <cellStyle name="Note 2 2 2 5 3 2" xfId="18827" xr:uid="{00000000-0005-0000-0000-00004E2D0000}"/>
    <cellStyle name="Note 2 2 2 5 4" xfId="13545" xr:uid="{00000000-0005-0000-0000-00004F2D0000}"/>
    <cellStyle name="Note 2 2 2 6" xfId="5506" xr:uid="{00000000-0005-0000-0000-0000502D0000}"/>
    <cellStyle name="Note 2 2 2 6 2" xfId="10278" xr:uid="{00000000-0005-0000-0000-0000512D0000}"/>
    <cellStyle name="Note 2 2 2 6 2 2" xfId="20543" xr:uid="{00000000-0005-0000-0000-0000522D0000}"/>
    <cellStyle name="Note 2 2 2 6 3" xfId="7564" xr:uid="{00000000-0005-0000-0000-0000532D0000}"/>
    <cellStyle name="Note 2 2 2 6 3 2" xfId="18049" xr:uid="{00000000-0005-0000-0000-0000542D0000}"/>
    <cellStyle name="Note 2 2 2 6 4" xfId="15997" xr:uid="{00000000-0005-0000-0000-0000552D0000}"/>
    <cellStyle name="Note 2 2 2 7" xfId="8510" xr:uid="{00000000-0005-0000-0000-0000562D0000}"/>
    <cellStyle name="Note 2 2 2 7 2" xfId="18804" xr:uid="{00000000-0005-0000-0000-0000572D0000}"/>
    <cellStyle name="Note 2 2 2 8" xfId="13522" xr:uid="{00000000-0005-0000-0000-0000582D0000}"/>
    <cellStyle name="Note 2 2 3" xfId="2918" xr:uid="{00000000-0005-0000-0000-0000592D0000}"/>
    <cellStyle name="Note 2 2 3 2" xfId="2919" xr:uid="{00000000-0005-0000-0000-00005A2D0000}"/>
    <cellStyle name="Note 2 2 3 2 2" xfId="2920" xr:uid="{00000000-0005-0000-0000-00005B2D0000}"/>
    <cellStyle name="Note 2 2 3 2 2 2" xfId="6886" xr:uid="{00000000-0005-0000-0000-00005C2D0000}"/>
    <cellStyle name="Note 2 2 3 2 2 2 2" xfId="11367" xr:uid="{00000000-0005-0000-0000-00005D2D0000}"/>
    <cellStyle name="Note 2 2 3 2 2 2 2 2" xfId="21632" xr:uid="{00000000-0005-0000-0000-00005E2D0000}"/>
    <cellStyle name="Note 2 2 3 2 2 2 3" xfId="11045" xr:uid="{00000000-0005-0000-0000-00005F2D0000}"/>
    <cellStyle name="Note 2 2 3 2 2 2 3 2" xfId="21310" xr:uid="{00000000-0005-0000-0000-0000602D0000}"/>
    <cellStyle name="Note 2 2 3 2 2 2 4" xfId="17375" xr:uid="{00000000-0005-0000-0000-0000612D0000}"/>
    <cellStyle name="Note 2 2 3 2 2 3" xfId="8536" xr:uid="{00000000-0005-0000-0000-0000622D0000}"/>
    <cellStyle name="Note 2 2 3 2 2 3 2" xfId="18830" xr:uid="{00000000-0005-0000-0000-0000632D0000}"/>
    <cellStyle name="Note 2 2 3 2 2 4" xfId="13548" xr:uid="{00000000-0005-0000-0000-0000642D0000}"/>
    <cellStyle name="Note 2 2 3 2 3" xfId="5519" xr:uid="{00000000-0005-0000-0000-0000652D0000}"/>
    <cellStyle name="Note 2 2 3 2 3 2" xfId="10291" xr:uid="{00000000-0005-0000-0000-0000662D0000}"/>
    <cellStyle name="Note 2 2 3 2 3 2 2" xfId="20556" xr:uid="{00000000-0005-0000-0000-0000672D0000}"/>
    <cellStyle name="Note 2 2 3 2 3 3" xfId="9284" xr:uid="{00000000-0005-0000-0000-0000682D0000}"/>
    <cellStyle name="Note 2 2 3 2 3 3 2" xfId="19578" xr:uid="{00000000-0005-0000-0000-0000692D0000}"/>
    <cellStyle name="Note 2 2 3 2 3 4" xfId="16010" xr:uid="{00000000-0005-0000-0000-00006A2D0000}"/>
    <cellStyle name="Note 2 2 3 2 4" xfId="8535" xr:uid="{00000000-0005-0000-0000-00006B2D0000}"/>
    <cellStyle name="Note 2 2 3 2 4 2" xfId="18829" xr:uid="{00000000-0005-0000-0000-00006C2D0000}"/>
    <cellStyle name="Note 2 2 3 2 5" xfId="13547" xr:uid="{00000000-0005-0000-0000-00006D2D0000}"/>
    <cellStyle name="Note 2 2 3 3" xfId="2921" xr:uid="{00000000-0005-0000-0000-00006E2D0000}"/>
    <cellStyle name="Note 2 2 3 3 2" xfId="6887" xr:uid="{00000000-0005-0000-0000-00006F2D0000}"/>
    <cellStyle name="Note 2 2 3 3 2 2" xfId="11368" xr:uid="{00000000-0005-0000-0000-0000702D0000}"/>
    <cellStyle name="Note 2 2 3 3 2 2 2" xfId="21633" xr:uid="{00000000-0005-0000-0000-0000712D0000}"/>
    <cellStyle name="Note 2 2 3 3 2 3" xfId="9816" xr:uid="{00000000-0005-0000-0000-0000722D0000}"/>
    <cellStyle name="Note 2 2 3 3 2 3 2" xfId="20082" xr:uid="{00000000-0005-0000-0000-0000732D0000}"/>
    <cellStyle name="Note 2 2 3 3 2 4" xfId="17376" xr:uid="{00000000-0005-0000-0000-0000742D0000}"/>
    <cellStyle name="Note 2 2 3 3 3" xfId="8537" xr:uid="{00000000-0005-0000-0000-0000752D0000}"/>
    <cellStyle name="Note 2 2 3 3 3 2" xfId="18831" xr:uid="{00000000-0005-0000-0000-0000762D0000}"/>
    <cellStyle name="Note 2 2 3 3 4" xfId="13549" xr:uid="{00000000-0005-0000-0000-0000772D0000}"/>
    <cellStyle name="Note 2 2 3 4" xfId="5518" xr:uid="{00000000-0005-0000-0000-0000782D0000}"/>
    <cellStyle name="Note 2 2 3 4 2" xfId="10290" xr:uid="{00000000-0005-0000-0000-0000792D0000}"/>
    <cellStyle name="Note 2 2 3 4 2 2" xfId="20555" xr:uid="{00000000-0005-0000-0000-00007A2D0000}"/>
    <cellStyle name="Note 2 2 3 4 3" xfId="10727" xr:uid="{00000000-0005-0000-0000-00007B2D0000}"/>
    <cellStyle name="Note 2 2 3 4 3 2" xfId="20992" xr:uid="{00000000-0005-0000-0000-00007C2D0000}"/>
    <cellStyle name="Note 2 2 3 4 4" xfId="16009" xr:uid="{00000000-0005-0000-0000-00007D2D0000}"/>
    <cellStyle name="Note 2 2 3 5" xfId="8534" xr:uid="{00000000-0005-0000-0000-00007E2D0000}"/>
    <cellStyle name="Note 2 2 3 5 2" xfId="18828" xr:uid="{00000000-0005-0000-0000-00007F2D0000}"/>
    <cellStyle name="Note 2 2 3 6" xfId="13546" xr:uid="{00000000-0005-0000-0000-0000802D0000}"/>
    <cellStyle name="Note 2 2 4" xfId="2922" xr:uid="{00000000-0005-0000-0000-0000812D0000}"/>
    <cellStyle name="Note 2 2 4 2" xfId="2923" xr:uid="{00000000-0005-0000-0000-0000822D0000}"/>
    <cellStyle name="Note 2 2 4 2 2" xfId="2924" xr:uid="{00000000-0005-0000-0000-0000832D0000}"/>
    <cellStyle name="Note 2 2 4 2 2 2" xfId="2925" xr:uid="{00000000-0005-0000-0000-0000842D0000}"/>
    <cellStyle name="Note 2 2 4 2 2 2 2" xfId="6888" xr:uid="{00000000-0005-0000-0000-0000852D0000}"/>
    <cellStyle name="Note 2 2 4 2 2 2 2 2" xfId="11755" xr:uid="{00000000-0005-0000-0000-0000862D0000}"/>
    <cellStyle name="Note 2 2 4 2 2 2 2 2 2" xfId="22019" xr:uid="{00000000-0005-0000-0000-0000872D0000}"/>
    <cellStyle name="Note 2 2 4 2 2 2 2 3" xfId="17377" xr:uid="{00000000-0005-0000-0000-0000882D0000}"/>
    <cellStyle name="Note 2 2 4 2 2 2 3" xfId="13553" xr:uid="{00000000-0005-0000-0000-0000892D0000}"/>
    <cellStyle name="Note 2 2 4 2 2 3" xfId="5522" xr:uid="{00000000-0005-0000-0000-00008A2D0000}"/>
    <cellStyle name="Note 2 2 4 2 2 3 2" xfId="9285" xr:uid="{00000000-0005-0000-0000-00008B2D0000}"/>
    <cellStyle name="Note 2 2 4 2 2 3 2 2" xfId="19579" xr:uid="{00000000-0005-0000-0000-00008C2D0000}"/>
    <cellStyle name="Note 2 2 4 2 2 3 3" xfId="16013" xr:uid="{00000000-0005-0000-0000-00008D2D0000}"/>
    <cellStyle name="Note 2 2 4 2 2 4" xfId="13552" xr:uid="{00000000-0005-0000-0000-00008E2D0000}"/>
    <cellStyle name="Note 2 2 4 2 3" xfId="5521" xr:uid="{00000000-0005-0000-0000-00008F2D0000}"/>
    <cellStyle name="Note 2 2 4 2 3 2" xfId="10712" xr:uid="{00000000-0005-0000-0000-0000902D0000}"/>
    <cellStyle name="Note 2 2 4 2 3 2 2" xfId="20977" xr:uid="{00000000-0005-0000-0000-0000912D0000}"/>
    <cellStyle name="Note 2 2 4 2 3 3" xfId="16012" xr:uid="{00000000-0005-0000-0000-0000922D0000}"/>
    <cellStyle name="Note 2 2 4 2 4" xfId="13551" xr:uid="{00000000-0005-0000-0000-0000932D0000}"/>
    <cellStyle name="Note 2 2 4 3" xfId="2926" xr:uid="{00000000-0005-0000-0000-0000942D0000}"/>
    <cellStyle name="Note 2 2 4 3 2" xfId="2927" xr:uid="{00000000-0005-0000-0000-0000952D0000}"/>
    <cellStyle name="Note 2 2 4 3 2 2" xfId="6889" xr:uid="{00000000-0005-0000-0000-0000962D0000}"/>
    <cellStyle name="Note 2 2 4 3 2 2 2" xfId="11010" xr:uid="{00000000-0005-0000-0000-0000972D0000}"/>
    <cellStyle name="Note 2 2 4 3 2 2 2 2" xfId="21275" xr:uid="{00000000-0005-0000-0000-0000982D0000}"/>
    <cellStyle name="Note 2 2 4 3 2 2 3" xfId="17378" xr:uid="{00000000-0005-0000-0000-0000992D0000}"/>
    <cellStyle name="Note 2 2 4 3 2 3" xfId="13555" xr:uid="{00000000-0005-0000-0000-00009A2D0000}"/>
    <cellStyle name="Note 2 2 4 3 3" xfId="5523" xr:uid="{00000000-0005-0000-0000-00009B2D0000}"/>
    <cellStyle name="Note 2 2 4 3 3 2" xfId="9286" xr:uid="{00000000-0005-0000-0000-00009C2D0000}"/>
    <cellStyle name="Note 2 2 4 3 3 2 2" xfId="19580" xr:uid="{00000000-0005-0000-0000-00009D2D0000}"/>
    <cellStyle name="Note 2 2 4 3 3 3" xfId="16014" xr:uid="{00000000-0005-0000-0000-00009E2D0000}"/>
    <cellStyle name="Note 2 2 4 3 4" xfId="13554" xr:uid="{00000000-0005-0000-0000-00009F2D0000}"/>
    <cellStyle name="Note 2 2 4 4" xfId="2928" xr:uid="{00000000-0005-0000-0000-0000A02D0000}"/>
    <cellStyle name="Note 2 2 4 4 2" xfId="6890" xr:uid="{00000000-0005-0000-0000-0000A12D0000}"/>
    <cellStyle name="Note 2 2 4 4 2 2" xfId="9817" xr:uid="{00000000-0005-0000-0000-0000A22D0000}"/>
    <cellStyle name="Note 2 2 4 4 2 2 2" xfId="20083" xr:uid="{00000000-0005-0000-0000-0000A32D0000}"/>
    <cellStyle name="Note 2 2 4 4 2 3" xfId="17379" xr:uid="{00000000-0005-0000-0000-0000A42D0000}"/>
    <cellStyle name="Note 2 2 4 4 3" xfId="13556" xr:uid="{00000000-0005-0000-0000-0000A52D0000}"/>
    <cellStyle name="Note 2 2 4 5" xfId="5520" xr:uid="{00000000-0005-0000-0000-0000A62D0000}"/>
    <cellStyle name="Note 2 2 4 5 2" xfId="11676" xr:uid="{00000000-0005-0000-0000-0000A72D0000}"/>
    <cellStyle name="Note 2 2 4 5 2 2" xfId="21940" xr:uid="{00000000-0005-0000-0000-0000A82D0000}"/>
    <cellStyle name="Note 2 2 4 5 3" xfId="16011" xr:uid="{00000000-0005-0000-0000-0000A92D0000}"/>
    <cellStyle name="Note 2 2 4 6" xfId="13550" xr:uid="{00000000-0005-0000-0000-0000AA2D0000}"/>
    <cellStyle name="Note 2 2 5" xfId="2929" xr:uid="{00000000-0005-0000-0000-0000AB2D0000}"/>
    <cellStyle name="Note 2 2 5 2" xfId="2930" xr:uid="{00000000-0005-0000-0000-0000AC2D0000}"/>
    <cellStyle name="Note 2 2 5 2 2" xfId="2931" xr:uid="{00000000-0005-0000-0000-0000AD2D0000}"/>
    <cellStyle name="Note 2 2 5 2 2 2" xfId="2932" xr:uid="{00000000-0005-0000-0000-0000AE2D0000}"/>
    <cellStyle name="Note 2 2 5 2 2 2 2" xfId="6891" xr:uid="{00000000-0005-0000-0000-0000AF2D0000}"/>
    <cellStyle name="Note 2 2 5 2 2 2 2 2" xfId="9818" xr:uid="{00000000-0005-0000-0000-0000B02D0000}"/>
    <cellStyle name="Note 2 2 5 2 2 2 2 2 2" xfId="20084" xr:uid="{00000000-0005-0000-0000-0000B12D0000}"/>
    <cellStyle name="Note 2 2 5 2 2 2 2 3" xfId="17380" xr:uid="{00000000-0005-0000-0000-0000B22D0000}"/>
    <cellStyle name="Note 2 2 5 2 2 2 3" xfId="13560" xr:uid="{00000000-0005-0000-0000-0000B32D0000}"/>
    <cellStyle name="Note 2 2 5 2 2 3" xfId="5526" xr:uid="{00000000-0005-0000-0000-0000B42D0000}"/>
    <cellStyle name="Note 2 2 5 2 2 3 2" xfId="10729" xr:uid="{00000000-0005-0000-0000-0000B52D0000}"/>
    <cellStyle name="Note 2 2 5 2 2 3 2 2" xfId="20994" xr:uid="{00000000-0005-0000-0000-0000B62D0000}"/>
    <cellStyle name="Note 2 2 5 2 2 3 3" xfId="16017" xr:uid="{00000000-0005-0000-0000-0000B72D0000}"/>
    <cellStyle name="Note 2 2 5 2 2 4" xfId="13559" xr:uid="{00000000-0005-0000-0000-0000B82D0000}"/>
    <cellStyle name="Note 2 2 5 2 3" xfId="5525" xr:uid="{00000000-0005-0000-0000-0000B92D0000}"/>
    <cellStyle name="Note 2 2 5 2 3 2" xfId="10730" xr:uid="{00000000-0005-0000-0000-0000BA2D0000}"/>
    <cellStyle name="Note 2 2 5 2 3 2 2" xfId="20995" xr:uid="{00000000-0005-0000-0000-0000BB2D0000}"/>
    <cellStyle name="Note 2 2 5 2 3 3" xfId="16016" xr:uid="{00000000-0005-0000-0000-0000BC2D0000}"/>
    <cellStyle name="Note 2 2 5 2 4" xfId="13558" xr:uid="{00000000-0005-0000-0000-0000BD2D0000}"/>
    <cellStyle name="Note 2 2 5 3" xfId="2933" xr:uid="{00000000-0005-0000-0000-0000BE2D0000}"/>
    <cellStyle name="Note 2 2 5 3 2" xfId="2934" xr:uid="{00000000-0005-0000-0000-0000BF2D0000}"/>
    <cellStyle name="Note 2 2 5 3 2 2" xfId="6892" xr:uid="{00000000-0005-0000-0000-0000C02D0000}"/>
    <cellStyle name="Note 2 2 5 3 2 2 2" xfId="9819" xr:uid="{00000000-0005-0000-0000-0000C12D0000}"/>
    <cellStyle name="Note 2 2 5 3 2 2 2 2" xfId="20085" xr:uid="{00000000-0005-0000-0000-0000C22D0000}"/>
    <cellStyle name="Note 2 2 5 3 2 2 3" xfId="17381" xr:uid="{00000000-0005-0000-0000-0000C32D0000}"/>
    <cellStyle name="Note 2 2 5 3 2 3" xfId="13562" xr:uid="{00000000-0005-0000-0000-0000C42D0000}"/>
    <cellStyle name="Note 2 2 5 3 3" xfId="5527" xr:uid="{00000000-0005-0000-0000-0000C52D0000}"/>
    <cellStyle name="Note 2 2 5 3 3 2" xfId="9288" xr:uid="{00000000-0005-0000-0000-0000C62D0000}"/>
    <cellStyle name="Note 2 2 5 3 3 2 2" xfId="19582" xr:uid="{00000000-0005-0000-0000-0000C72D0000}"/>
    <cellStyle name="Note 2 2 5 3 3 3" xfId="16018" xr:uid="{00000000-0005-0000-0000-0000C82D0000}"/>
    <cellStyle name="Note 2 2 5 3 4" xfId="13561" xr:uid="{00000000-0005-0000-0000-0000C92D0000}"/>
    <cellStyle name="Note 2 2 5 4" xfId="5524" xr:uid="{00000000-0005-0000-0000-0000CA2D0000}"/>
    <cellStyle name="Note 2 2 5 4 2" xfId="9287" xr:uid="{00000000-0005-0000-0000-0000CB2D0000}"/>
    <cellStyle name="Note 2 2 5 4 2 2" xfId="19581" xr:uid="{00000000-0005-0000-0000-0000CC2D0000}"/>
    <cellStyle name="Note 2 2 5 4 3" xfId="16015" xr:uid="{00000000-0005-0000-0000-0000CD2D0000}"/>
    <cellStyle name="Note 2 2 5 5" xfId="13557" xr:uid="{00000000-0005-0000-0000-0000CE2D0000}"/>
    <cellStyle name="Note 2 2 6" xfId="2935" xr:uid="{00000000-0005-0000-0000-0000CF2D0000}"/>
    <cellStyle name="Note 2 2 6 2" xfId="2936" xr:uid="{00000000-0005-0000-0000-0000D02D0000}"/>
    <cellStyle name="Note 2 2 6 2 2" xfId="6893" xr:uid="{00000000-0005-0000-0000-0000D12D0000}"/>
    <cellStyle name="Note 2 2 6 2 2 2" xfId="11373" xr:uid="{00000000-0005-0000-0000-0000D22D0000}"/>
    <cellStyle name="Note 2 2 6 2 2 2 2" xfId="21638" xr:uid="{00000000-0005-0000-0000-0000D32D0000}"/>
    <cellStyle name="Note 2 2 6 2 2 3" xfId="9820" xr:uid="{00000000-0005-0000-0000-0000D42D0000}"/>
    <cellStyle name="Note 2 2 6 2 2 3 2" xfId="20086" xr:uid="{00000000-0005-0000-0000-0000D52D0000}"/>
    <cellStyle name="Note 2 2 6 2 2 4" xfId="17382" xr:uid="{00000000-0005-0000-0000-0000D62D0000}"/>
    <cellStyle name="Note 2 2 6 2 3" xfId="8550" xr:uid="{00000000-0005-0000-0000-0000D72D0000}"/>
    <cellStyle name="Note 2 2 6 2 3 2" xfId="18844" xr:uid="{00000000-0005-0000-0000-0000D82D0000}"/>
    <cellStyle name="Note 2 2 6 2 4" xfId="13564" xr:uid="{00000000-0005-0000-0000-0000D92D0000}"/>
    <cellStyle name="Note 2 2 6 3" xfId="5528" xr:uid="{00000000-0005-0000-0000-0000DA2D0000}"/>
    <cellStyle name="Note 2 2 6 3 2" xfId="10298" xr:uid="{00000000-0005-0000-0000-0000DB2D0000}"/>
    <cellStyle name="Note 2 2 6 3 2 2" xfId="20563" xr:uid="{00000000-0005-0000-0000-0000DC2D0000}"/>
    <cellStyle name="Note 2 2 6 3 3" xfId="10731" xr:uid="{00000000-0005-0000-0000-0000DD2D0000}"/>
    <cellStyle name="Note 2 2 6 3 3 2" xfId="20996" xr:uid="{00000000-0005-0000-0000-0000DE2D0000}"/>
    <cellStyle name="Note 2 2 6 3 4" xfId="16019" xr:uid="{00000000-0005-0000-0000-0000DF2D0000}"/>
    <cellStyle name="Note 2 2 6 4" xfId="8549" xr:uid="{00000000-0005-0000-0000-0000E02D0000}"/>
    <cellStyle name="Note 2 2 6 4 2" xfId="18843" xr:uid="{00000000-0005-0000-0000-0000E12D0000}"/>
    <cellStyle name="Note 2 2 6 5" xfId="13563" xr:uid="{00000000-0005-0000-0000-0000E22D0000}"/>
    <cellStyle name="Note 2 2 7" xfId="2937" xr:uid="{00000000-0005-0000-0000-0000E32D0000}"/>
    <cellStyle name="Note 2 2 7 2" xfId="6894" xr:uid="{00000000-0005-0000-0000-0000E42D0000}"/>
    <cellStyle name="Note 2 2 7 2 2" xfId="11374" xr:uid="{00000000-0005-0000-0000-0000E52D0000}"/>
    <cellStyle name="Note 2 2 7 2 2 2" xfId="21639" xr:uid="{00000000-0005-0000-0000-0000E62D0000}"/>
    <cellStyle name="Note 2 2 7 2 3" xfId="9821" xr:uid="{00000000-0005-0000-0000-0000E72D0000}"/>
    <cellStyle name="Note 2 2 7 2 3 2" xfId="20087" xr:uid="{00000000-0005-0000-0000-0000E82D0000}"/>
    <cellStyle name="Note 2 2 7 2 4" xfId="17383" xr:uid="{00000000-0005-0000-0000-0000E92D0000}"/>
    <cellStyle name="Note 2 2 7 3" xfId="8551" xr:uid="{00000000-0005-0000-0000-0000EA2D0000}"/>
    <cellStyle name="Note 2 2 7 3 2" xfId="18845" xr:uid="{00000000-0005-0000-0000-0000EB2D0000}"/>
    <cellStyle name="Note 2 2 7 4" xfId="13565" xr:uid="{00000000-0005-0000-0000-0000EC2D0000}"/>
    <cellStyle name="Note 2 2 8" xfId="5505" xr:uid="{00000000-0005-0000-0000-0000ED2D0000}"/>
    <cellStyle name="Note 2 2 8 2" xfId="10277" xr:uid="{00000000-0005-0000-0000-0000EE2D0000}"/>
    <cellStyle name="Note 2 2 8 2 2" xfId="20542" xr:uid="{00000000-0005-0000-0000-0000EF2D0000}"/>
    <cellStyle name="Note 2 2 8 3" xfId="10723" xr:uid="{00000000-0005-0000-0000-0000F02D0000}"/>
    <cellStyle name="Note 2 2 8 3 2" xfId="20988" xr:uid="{00000000-0005-0000-0000-0000F12D0000}"/>
    <cellStyle name="Note 2 2 8 4" xfId="15996" xr:uid="{00000000-0005-0000-0000-0000F22D0000}"/>
    <cellStyle name="Note 2 2 9" xfId="8509" xr:uid="{00000000-0005-0000-0000-0000F32D0000}"/>
    <cellStyle name="Note 2 2 9 2" xfId="18803" xr:uid="{00000000-0005-0000-0000-0000F42D0000}"/>
    <cellStyle name="Note 2 3" xfId="2938" xr:uid="{00000000-0005-0000-0000-0000F52D0000}"/>
    <cellStyle name="Note 2 3 10" xfId="13566" xr:uid="{00000000-0005-0000-0000-0000F62D0000}"/>
    <cellStyle name="Note 2 3 2" xfId="2939" xr:uid="{00000000-0005-0000-0000-0000F72D0000}"/>
    <cellStyle name="Note 2 3 2 2" xfId="2940" xr:uid="{00000000-0005-0000-0000-0000F82D0000}"/>
    <cellStyle name="Note 2 3 2 2 2" xfId="2941" xr:uid="{00000000-0005-0000-0000-0000F92D0000}"/>
    <cellStyle name="Note 2 3 2 2 2 2" xfId="2942" xr:uid="{00000000-0005-0000-0000-0000FA2D0000}"/>
    <cellStyle name="Note 2 3 2 2 2 2 2" xfId="2943" xr:uid="{00000000-0005-0000-0000-0000FB2D0000}"/>
    <cellStyle name="Note 2 3 2 2 2 2 2 2" xfId="2944" xr:uid="{00000000-0005-0000-0000-0000FC2D0000}"/>
    <cellStyle name="Note 2 3 2 2 2 2 2 2 2" xfId="6895" xr:uid="{00000000-0005-0000-0000-0000FD2D0000}"/>
    <cellStyle name="Note 2 3 2 2 2 2 2 2 2 2" xfId="11375" xr:uid="{00000000-0005-0000-0000-0000FE2D0000}"/>
    <cellStyle name="Note 2 3 2 2 2 2 2 2 2 2 2" xfId="21640" xr:uid="{00000000-0005-0000-0000-0000FF2D0000}"/>
    <cellStyle name="Note 2 3 2 2 2 2 2 2 2 3" xfId="9822" xr:uid="{00000000-0005-0000-0000-0000002E0000}"/>
    <cellStyle name="Note 2 3 2 2 2 2 2 2 2 3 2" xfId="20088" xr:uid="{00000000-0005-0000-0000-0000012E0000}"/>
    <cellStyle name="Note 2 3 2 2 2 2 2 2 2 4" xfId="17384" xr:uid="{00000000-0005-0000-0000-0000022E0000}"/>
    <cellStyle name="Note 2 3 2 2 2 2 2 2 3" xfId="8558" xr:uid="{00000000-0005-0000-0000-0000032E0000}"/>
    <cellStyle name="Note 2 3 2 2 2 2 2 2 3 2" xfId="18852" xr:uid="{00000000-0005-0000-0000-0000042E0000}"/>
    <cellStyle name="Note 2 3 2 2 2 2 2 2 4" xfId="13572" xr:uid="{00000000-0005-0000-0000-0000052E0000}"/>
    <cellStyle name="Note 2 3 2 2 2 2 2 3" xfId="5534" xr:uid="{00000000-0005-0000-0000-0000062E0000}"/>
    <cellStyle name="Note 2 3 2 2 2 2 2 3 2" xfId="10304" xr:uid="{00000000-0005-0000-0000-0000072E0000}"/>
    <cellStyle name="Note 2 3 2 2 2 2 2 3 2 2" xfId="20569" xr:uid="{00000000-0005-0000-0000-0000082E0000}"/>
    <cellStyle name="Note 2 3 2 2 2 2 2 3 3" xfId="10733" xr:uid="{00000000-0005-0000-0000-0000092E0000}"/>
    <cellStyle name="Note 2 3 2 2 2 2 2 3 3 2" xfId="20998" xr:uid="{00000000-0005-0000-0000-00000A2E0000}"/>
    <cellStyle name="Note 2 3 2 2 2 2 2 3 4" xfId="16025" xr:uid="{00000000-0005-0000-0000-00000B2E0000}"/>
    <cellStyle name="Note 2 3 2 2 2 2 2 4" xfId="8557" xr:uid="{00000000-0005-0000-0000-00000C2E0000}"/>
    <cellStyle name="Note 2 3 2 2 2 2 2 4 2" xfId="18851" xr:uid="{00000000-0005-0000-0000-00000D2E0000}"/>
    <cellStyle name="Note 2 3 2 2 2 2 2 5" xfId="13571" xr:uid="{00000000-0005-0000-0000-00000E2E0000}"/>
    <cellStyle name="Note 2 3 2 2 2 2 3" xfId="2945" xr:uid="{00000000-0005-0000-0000-00000F2E0000}"/>
    <cellStyle name="Note 2 3 2 2 2 2 3 2" xfId="6896" xr:uid="{00000000-0005-0000-0000-0000102E0000}"/>
    <cellStyle name="Note 2 3 2 2 2 2 3 2 2" xfId="11376" xr:uid="{00000000-0005-0000-0000-0000112E0000}"/>
    <cellStyle name="Note 2 3 2 2 2 2 3 2 2 2" xfId="21641" xr:uid="{00000000-0005-0000-0000-0000122E0000}"/>
    <cellStyle name="Note 2 3 2 2 2 2 3 2 3" xfId="9823" xr:uid="{00000000-0005-0000-0000-0000132E0000}"/>
    <cellStyle name="Note 2 3 2 2 2 2 3 2 3 2" xfId="20089" xr:uid="{00000000-0005-0000-0000-0000142E0000}"/>
    <cellStyle name="Note 2 3 2 2 2 2 3 2 4" xfId="17385" xr:uid="{00000000-0005-0000-0000-0000152E0000}"/>
    <cellStyle name="Note 2 3 2 2 2 2 3 3" xfId="8559" xr:uid="{00000000-0005-0000-0000-0000162E0000}"/>
    <cellStyle name="Note 2 3 2 2 2 2 3 3 2" xfId="18853" xr:uid="{00000000-0005-0000-0000-0000172E0000}"/>
    <cellStyle name="Note 2 3 2 2 2 2 3 4" xfId="13573" xr:uid="{00000000-0005-0000-0000-0000182E0000}"/>
    <cellStyle name="Note 2 3 2 2 2 2 4" xfId="5533" xr:uid="{00000000-0005-0000-0000-0000192E0000}"/>
    <cellStyle name="Note 2 3 2 2 2 2 4 2" xfId="10303" xr:uid="{00000000-0005-0000-0000-00001A2E0000}"/>
    <cellStyle name="Note 2 3 2 2 2 2 4 2 2" xfId="20568" xr:uid="{00000000-0005-0000-0000-00001B2E0000}"/>
    <cellStyle name="Note 2 3 2 2 2 2 4 3" xfId="9291" xr:uid="{00000000-0005-0000-0000-00001C2E0000}"/>
    <cellStyle name="Note 2 3 2 2 2 2 4 3 2" xfId="19585" xr:uid="{00000000-0005-0000-0000-00001D2E0000}"/>
    <cellStyle name="Note 2 3 2 2 2 2 4 4" xfId="16024" xr:uid="{00000000-0005-0000-0000-00001E2E0000}"/>
    <cellStyle name="Note 2 3 2 2 2 2 5" xfId="8556" xr:uid="{00000000-0005-0000-0000-00001F2E0000}"/>
    <cellStyle name="Note 2 3 2 2 2 2 5 2" xfId="18850" xr:uid="{00000000-0005-0000-0000-0000202E0000}"/>
    <cellStyle name="Note 2 3 2 2 2 2 6" xfId="13570" xr:uid="{00000000-0005-0000-0000-0000212E0000}"/>
    <cellStyle name="Note 2 3 2 2 2 3" xfId="2946" xr:uid="{00000000-0005-0000-0000-0000222E0000}"/>
    <cellStyle name="Note 2 3 2 2 2 3 2" xfId="2947" xr:uid="{00000000-0005-0000-0000-0000232E0000}"/>
    <cellStyle name="Note 2 3 2 2 2 3 2 2" xfId="6897" xr:uid="{00000000-0005-0000-0000-0000242E0000}"/>
    <cellStyle name="Note 2 3 2 2 2 3 2 2 2" xfId="11377" xr:uid="{00000000-0005-0000-0000-0000252E0000}"/>
    <cellStyle name="Note 2 3 2 2 2 3 2 2 2 2" xfId="21642" xr:uid="{00000000-0005-0000-0000-0000262E0000}"/>
    <cellStyle name="Note 2 3 2 2 2 3 2 2 3" xfId="11052" xr:uid="{00000000-0005-0000-0000-0000272E0000}"/>
    <cellStyle name="Note 2 3 2 2 2 3 2 2 3 2" xfId="21317" xr:uid="{00000000-0005-0000-0000-0000282E0000}"/>
    <cellStyle name="Note 2 3 2 2 2 3 2 2 4" xfId="17386" xr:uid="{00000000-0005-0000-0000-0000292E0000}"/>
    <cellStyle name="Note 2 3 2 2 2 3 2 3" xfId="8561" xr:uid="{00000000-0005-0000-0000-00002A2E0000}"/>
    <cellStyle name="Note 2 3 2 2 2 3 2 3 2" xfId="18855" xr:uid="{00000000-0005-0000-0000-00002B2E0000}"/>
    <cellStyle name="Note 2 3 2 2 2 3 2 4" xfId="13575" xr:uid="{00000000-0005-0000-0000-00002C2E0000}"/>
    <cellStyle name="Note 2 3 2 2 2 3 3" xfId="5535" xr:uid="{00000000-0005-0000-0000-00002D2E0000}"/>
    <cellStyle name="Note 2 3 2 2 2 3 3 2" xfId="10305" xr:uid="{00000000-0005-0000-0000-00002E2E0000}"/>
    <cellStyle name="Note 2 3 2 2 2 3 3 2 2" xfId="20570" xr:uid="{00000000-0005-0000-0000-00002F2E0000}"/>
    <cellStyle name="Note 2 3 2 2 2 3 3 3" xfId="10732" xr:uid="{00000000-0005-0000-0000-0000302E0000}"/>
    <cellStyle name="Note 2 3 2 2 2 3 3 3 2" xfId="20997" xr:uid="{00000000-0005-0000-0000-0000312E0000}"/>
    <cellStyle name="Note 2 3 2 2 2 3 3 4" xfId="16026" xr:uid="{00000000-0005-0000-0000-0000322E0000}"/>
    <cellStyle name="Note 2 3 2 2 2 3 4" xfId="8560" xr:uid="{00000000-0005-0000-0000-0000332E0000}"/>
    <cellStyle name="Note 2 3 2 2 2 3 4 2" xfId="18854" xr:uid="{00000000-0005-0000-0000-0000342E0000}"/>
    <cellStyle name="Note 2 3 2 2 2 3 5" xfId="13574" xr:uid="{00000000-0005-0000-0000-0000352E0000}"/>
    <cellStyle name="Note 2 3 2 2 2 4" xfId="2948" xr:uid="{00000000-0005-0000-0000-0000362E0000}"/>
    <cellStyle name="Note 2 3 2 2 2 4 2" xfId="6898" xr:uid="{00000000-0005-0000-0000-0000372E0000}"/>
    <cellStyle name="Note 2 3 2 2 2 4 2 2" xfId="11378" xr:uid="{00000000-0005-0000-0000-0000382E0000}"/>
    <cellStyle name="Note 2 3 2 2 2 4 2 2 2" xfId="21643" xr:uid="{00000000-0005-0000-0000-0000392E0000}"/>
    <cellStyle name="Note 2 3 2 2 2 4 2 3" xfId="11051" xr:uid="{00000000-0005-0000-0000-00003A2E0000}"/>
    <cellStyle name="Note 2 3 2 2 2 4 2 3 2" xfId="21316" xr:uid="{00000000-0005-0000-0000-00003B2E0000}"/>
    <cellStyle name="Note 2 3 2 2 2 4 2 4" xfId="17387" xr:uid="{00000000-0005-0000-0000-00003C2E0000}"/>
    <cellStyle name="Note 2 3 2 2 2 4 3" xfId="8562" xr:uid="{00000000-0005-0000-0000-00003D2E0000}"/>
    <cellStyle name="Note 2 3 2 2 2 4 3 2" xfId="18856" xr:uid="{00000000-0005-0000-0000-00003E2E0000}"/>
    <cellStyle name="Note 2 3 2 2 2 4 4" xfId="13576" xr:uid="{00000000-0005-0000-0000-00003F2E0000}"/>
    <cellStyle name="Note 2 3 2 2 2 5" xfId="5532" xr:uid="{00000000-0005-0000-0000-0000402E0000}"/>
    <cellStyle name="Note 2 3 2 2 2 5 2" xfId="10302" xr:uid="{00000000-0005-0000-0000-0000412E0000}"/>
    <cellStyle name="Note 2 3 2 2 2 5 2 2" xfId="20567" xr:uid="{00000000-0005-0000-0000-0000422E0000}"/>
    <cellStyle name="Note 2 3 2 2 2 5 3" xfId="9290" xr:uid="{00000000-0005-0000-0000-0000432E0000}"/>
    <cellStyle name="Note 2 3 2 2 2 5 3 2" xfId="19584" xr:uid="{00000000-0005-0000-0000-0000442E0000}"/>
    <cellStyle name="Note 2 3 2 2 2 5 4" xfId="16023" xr:uid="{00000000-0005-0000-0000-0000452E0000}"/>
    <cellStyle name="Note 2 3 2 2 2 6" xfId="8555" xr:uid="{00000000-0005-0000-0000-0000462E0000}"/>
    <cellStyle name="Note 2 3 2 2 2 6 2" xfId="18849" xr:uid="{00000000-0005-0000-0000-0000472E0000}"/>
    <cellStyle name="Note 2 3 2 2 2 7" xfId="13569" xr:uid="{00000000-0005-0000-0000-0000482E0000}"/>
    <cellStyle name="Note 2 3 2 2 3" xfId="2949" xr:uid="{00000000-0005-0000-0000-0000492E0000}"/>
    <cellStyle name="Note 2 3 2 2 3 2" xfId="2950" xr:uid="{00000000-0005-0000-0000-00004A2E0000}"/>
    <cellStyle name="Note 2 3 2 2 3 2 2" xfId="2951" xr:uid="{00000000-0005-0000-0000-00004B2E0000}"/>
    <cellStyle name="Note 2 3 2 2 3 2 2 2" xfId="6899" xr:uid="{00000000-0005-0000-0000-00004C2E0000}"/>
    <cellStyle name="Note 2 3 2 2 3 2 2 2 2" xfId="11379" xr:uid="{00000000-0005-0000-0000-00004D2E0000}"/>
    <cellStyle name="Note 2 3 2 2 3 2 2 2 2 2" xfId="21644" xr:uid="{00000000-0005-0000-0000-00004E2E0000}"/>
    <cellStyle name="Note 2 3 2 2 3 2 2 2 3" xfId="9824" xr:uid="{00000000-0005-0000-0000-00004F2E0000}"/>
    <cellStyle name="Note 2 3 2 2 3 2 2 2 3 2" xfId="20090" xr:uid="{00000000-0005-0000-0000-0000502E0000}"/>
    <cellStyle name="Note 2 3 2 2 3 2 2 2 4" xfId="17388" xr:uid="{00000000-0005-0000-0000-0000512E0000}"/>
    <cellStyle name="Note 2 3 2 2 3 2 2 3" xfId="8565" xr:uid="{00000000-0005-0000-0000-0000522E0000}"/>
    <cellStyle name="Note 2 3 2 2 3 2 2 3 2" xfId="18859" xr:uid="{00000000-0005-0000-0000-0000532E0000}"/>
    <cellStyle name="Note 2 3 2 2 3 2 2 4" xfId="13579" xr:uid="{00000000-0005-0000-0000-0000542E0000}"/>
    <cellStyle name="Note 2 3 2 2 3 2 3" xfId="5537" xr:uid="{00000000-0005-0000-0000-0000552E0000}"/>
    <cellStyle name="Note 2 3 2 2 3 2 3 2" xfId="10307" xr:uid="{00000000-0005-0000-0000-0000562E0000}"/>
    <cellStyle name="Note 2 3 2 2 3 2 3 2 2" xfId="20572" xr:uid="{00000000-0005-0000-0000-0000572E0000}"/>
    <cellStyle name="Note 2 3 2 2 3 2 3 3" xfId="10734" xr:uid="{00000000-0005-0000-0000-0000582E0000}"/>
    <cellStyle name="Note 2 3 2 2 3 2 3 3 2" xfId="20999" xr:uid="{00000000-0005-0000-0000-0000592E0000}"/>
    <cellStyle name="Note 2 3 2 2 3 2 3 4" xfId="16028" xr:uid="{00000000-0005-0000-0000-00005A2E0000}"/>
    <cellStyle name="Note 2 3 2 2 3 2 4" xfId="8564" xr:uid="{00000000-0005-0000-0000-00005B2E0000}"/>
    <cellStyle name="Note 2 3 2 2 3 2 4 2" xfId="18858" xr:uid="{00000000-0005-0000-0000-00005C2E0000}"/>
    <cellStyle name="Note 2 3 2 2 3 2 5" xfId="13578" xr:uid="{00000000-0005-0000-0000-00005D2E0000}"/>
    <cellStyle name="Note 2 3 2 2 3 3" xfId="2952" xr:uid="{00000000-0005-0000-0000-00005E2E0000}"/>
    <cellStyle name="Note 2 3 2 2 3 3 2" xfId="6900" xr:uid="{00000000-0005-0000-0000-00005F2E0000}"/>
    <cellStyle name="Note 2 3 2 2 3 3 2 2" xfId="11380" xr:uid="{00000000-0005-0000-0000-0000602E0000}"/>
    <cellStyle name="Note 2 3 2 2 3 3 2 2 2" xfId="21645" xr:uid="{00000000-0005-0000-0000-0000612E0000}"/>
    <cellStyle name="Note 2 3 2 2 3 3 2 3" xfId="11053" xr:uid="{00000000-0005-0000-0000-0000622E0000}"/>
    <cellStyle name="Note 2 3 2 2 3 3 2 3 2" xfId="21318" xr:uid="{00000000-0005-0000-0000-0000632E0000}"/>
    <cellStyle name="Note 2 3 2 2 3 3 2 4" xfId="17389" xr:uid="{00000000-0005-0000-0000-0000642E0000}"/>
    <cellStyle name="Note 2 3 2 2 3 3 3" xfId="8566" xr:uid="{00000000-0005-0000-0000-0000652E0000}"/>
    <cellStyle name="Note 2 3 2 2 3 3 3 2" xfId="18860" xr:uid="{00000000-0005-0000-0000-0000662E0000}"/>
    <cellStyle name="Note 2 3 2 2 3 3 4" xfId="13580" xr:uid="{00000000-0005-0000-0000-0000672E0000}"/>
    <cellStyle name="Note 2 3 2 2 3 4" xfId="5536" xr:uid="{00000000-0005-0000-0000-0000682E0000}"/>
    <cellStyle name="Note 2 3 2 2 3 4 2" xfId="10306" xr:uid="{00000000-0005-0000-0000-0000692E0000}"/>
    <cellStyle name="Note 2 3 2 2 3 4 2 2" xfId="20571" xr:uid="{00000000-0005-0000-0000-00006A2E0000}"/>
    <cellStyle name="Note 2 3 2 2 3 4 3" xfId="9292" xr:uid="{00000000-0005-0000-0000-00006B2E0000}"/>
    <cellStyle name="Note 2 3 2 2 3 4 3 2" xfId="19586" xr:uid="{00000000-0005-0000-0000-00006C2E0000}"/>
    <cellStyle name="Note 2 3 2 2 3 4 4" xfId="16027" xr:uid="{00000000-0005-0000-0000-00006D2E0000}"/>
    <cellStyle name="Note 2 3 2 2 3 5" xfId="8563" xr:uid="{00000000-0005-0000-0000-00006E2E0000}"/>
    <cellStyle name="Note 2 3 2 2 3 5 2" xfId="18857" xr:uid="{00000000-0005-0000-0000-00006F2E0000}"/>
    <cellStyle name="Note 2 3 2 2 3 6" xfId="13577" xr:uid="{00000000-0005-0000-0000-0000702E0000}"/>
    <cellStyle name="Note 2 3 2 2 4" xfId="2953" xr:uid="{00000000-0005-0000-0000-0000712E0000}"/>
    <cellStyle name="Note 2 3 2 2 4 2" xfId="2954" xr:uid="{00000000-0005-0000-0000-0000722E0000}"/>
    <cellStyle name="Note 2 3 2 2 4 2 2" xfId="6901" xr:uid="{00000000-0005-0000-0000-0000732E0000}"/>
    <cellStyle name="Note 2 3 2 2 4 2 2 2" xfId="11381" xr:uid="{00000000-0005-0000-0000-0000742E0000}"/>
    <cellStyle name="Note 2 3 2 2 4 2 2 2 2" xfId="21646" xr:uid="{00000000-0005-0000-0000-0000752E0000}"/>
    <cellStyle name="Note 2 3 2 2 4 2 2 3" xfId="9825" xr:uid="{00000000-0005-0000-0000-0000762E0000}"/>
    <cellStyle name="Note 2 3 2 2 4 2 2 3 2" xfId="20091" xr:uid="{00000000-0005-0000-0000-0000772E0000}"/>
    <cellStyle name="Note 2 3 2 2 4 2 2 4" xfId="17390" xr:uid="{00000000-0005-0000-0000-0000782E0000}"/>
    <cellStyle name="Note 2 3 2 2 4 2 3" xfId="8568" xr:uid="{00000000-0005-0000-0000-0000792E0000}"/>
    <cellStyle name="Note 2 3 2 2 4 2 3 2" xfId="18862" xr:uid="{00000000-0005-0000-0000-00007A2E0000}"/>
    <cellStyle name="Note 2 3 2 2 4 2 4" xfId="13582" xr:uid="{00000000-0005-0000-0000-00007B2E0000}"/>
    <cellStyle name="Note 2 3 2 2 4 3" xfId="5538" xr:uid="{00000000-0005-0000-0000-00007C2E0000}"/>
    <cellStyle name="Note 2 3 2 2 4 3 2" xfId="10308" xr:uid="{00000000-0005-0000-0000-00007D2E0000}"/>
    <cellStyle name="Note 2 3 2 2 4 3 2 2" xfId="20573" xr:uid="{00000000-0005-0000-0000-00007E2E0000}"/>
    <cellStyle name="Note 2 3 2 2 4 3 3" xfId="9293" xr:uid="{00000000-0005-0000-0000-00007F2E0000}"/>
    <cellStyle name="Note 2 3 2 2 4 3 3 2" xfId="19587" xr:uid="{00000000-0005-0000-0000-0000802E0000}"/>
    <cellStyle name="Note 2 3 2 2 4 3 4" xfId="16029" xr:uid="{00000000-0005-0000-0000-0000812E0000}"/>
    <cellStyle name="Note 2 3 2 2 4 4" xfId="8567" xr:uid="{00000000-0005-0000-0000-0000822E0000}"/>
    <cellStyle name="Note 2 3 2 2 4 4 2" xfId="18861" xr:uid="{00000000-0005-0000-0000-0000832E0000}"/>
    <cellStyle name="Note 2 3 2 2 4 5" xfId="13581" xr:uid="{00000000-0005-0000-0000-0000842E0000}"/>
    <cellStyle name="Note 2 3 2 2 5" xfId="2955" xr:uid="{00000000-0005-0000-0000-0000852E0000}"/>
    <cellStyle name="Note 2 3 2 2 5 2" xfId="6902" xr:uid="{00000000-0005-0000-0000-0000862E0000}"/>
    <cellStyle name="Note 2 3 2 2 5 2 2" xfId="11382" xr:uid="{00000000-0005-0000-0000-0000872E0000}"/>
    <cellStyle name="Note 2 3 2 2 5 2 2 2" xfId="21647" xr:uid="{00000000-0005-0000-0000-0000882E0000}"/>
    <cellStyle name="Note 2 3 2 2 5 2 3" xfId="11756" xr:uid="{00000000-0005-0000-0000-0000892E0000}"/>
    <cellStyle name="Note 2 3 2 2 5 2 3 2" xfId="22020" xr:uid="{00000000-0005-0000-0000-00008A2E0000}"/>
    <cellStyle name="Note 2 3 2 2 5 2 4" xfId="17391" xr:uid="{00000000-0005-0000-0000-00008B2E0000}"/>
    <cellStyle name="Note 2 3 2 2 5 3" xfId="8569" xr:uid="{00000000-0005-0000-0000-00008C2E0000}"/>
    <cellStyle name="Note 2 3 2 2 5 3 2" xfId="18863" xr:uid="{00000000-0005-0000-0000-00008D2E0000}"/>
    <cellStyle name="Note 2 3 2 2 5 4" xfId="13583" xr:uid="{00000000-0005-0000-0000-00008E2E0000}"/>
    <cellStyle name="Note 2 3 2 2 6" xfId="5531" xr:uid="{00000000-0005-0000-0000-00008F2E0000}"/>
    <cellStyle name="Note 2 3 2 2 6 2" xfId="10301" xr:uid="{00000000-0005-0000-0000-0000902E0000}"/>
    <cellStyle name="Note 2 3 2 2 6 2 2" xfId="20566" xr:uid="{00000000-0005-0000-0000-0000912E0000}"/>
    <cellStyle name="Note 2 3 2 2 6 3" xfId="10728" xr:uid="{00000000-0005-0000-0000-0000922E0000}"/>
    <cellStyle name="Note 2 3 2 2 6 3 2" xfId="20993" xr:uid="{00000000-0005-0000-0000-0000932E0000}"/>
    <cellStyle name="Note 2 3 2 2 6 4" xfId="16022" xr:uid="{00000000-0005-0000-0000-0000942E0000}"/>
    <cellStyle name="Note 2 3 2 2 7" xfId="8554" xr:uid="{00000000-0005-0000-0000-0000952E0000}"/>
    <cellStyle name="Note 2 3 2 2 7 2" xfId="18848" xr:uid="{00000000-0005-0000-0000-0000962E0000}"/>
    <cellStyle name="Note 2 3 2 2 8" xfId="13568" xr:uid="{00000000-0005-0000-0000-0000972E0000}"/>
    <cellStyle name="Note 2 3 2 3" xfId="2956" xr:uid="{00000000-0005-0000-0000-0000982E0000}"/>
    <cellStyle name="Note 2 3 2 3 2" xfId="2957" xr:uid="{00000000-0005-0000-0000-0000992E0000}"/>
    <cellStyle name="Note 2 3 2 3 2 2" xfId="2958" xr:uid="{00000000-0005-0000-0000-00009A2E0000}"/>
    <cellStyle name="Note 2 3 2 3 2 2 2" xfId="6903" xr:uid="{00000000-0005-0000-0000-00009B2E0000}"/>
    <cellStyle name="Note 2 3 2 3 2 2 2 2" xfId="11383" xr:uid="{00000000-0005-0000-0000-00009C2E0000}"/>
    <cellStyle name="Note 2 3 2 3 2 2 2 2 2" xfId="21648" xr:uid="{00000000-0005-0000-0000-00009D2E0000}"/>
    <cellStyle name="Note 2 3 2 3 2 2 2 3" xfId="11050" xr:uid="{00000000-0005-0000-0000-00009E2E0000}"/>
    <cellStyle name="Note 2 3 2 3 2 2 2 3 2" xfId="21315" xr:uid="{00000000-0005-0000-0000-00009F2E0000}"/>
    <cellStyle name="Note 2 3 2 3 2 2 2 4" xfId="17392" xr:uid="{00000000-0005-0000-0000-0000A02E0000}"/>
    <cellStyle name="Note 2 3 2 3 2 2 3" xfId="8572" xr:uid="{00000000-0005-0000-0000-0000A12E0000}"/>
    <cellStyle name="Note 2 3 2 3 2 2 3 2" xfId="18866" xr:uid="{00000000-0005-0000-0000-0000A22E0000}"/>
    <cellStyle name="Note 2 3 2 3 2 2 4" xfId="13586" xr:uid="{00000000-0005-0000-0000-0000A32E0000}"/>
    <cellStyle name="Note 2 3 2 3 2 3" xfId="5540" xr:uid="{00000000-0005-0000-0000-0000A42E0000}"/>
    <cellStyle name="Note 2 3 2 3 2 3 2" xfId="10310" xr:uid="{00000000-0005-0000-0000-0000A52E0000}"/>
    <cellStyle name="Note 2 3 2 3 2 3 2 2" xfId="20575" xr:uid="{00000000-0005-0000-0000-0000A62E0000}"/>
    <cellStyle name="Note 2 3 2 3 2 3 3" xfId="10711" xr:uid="{00000000-0005-0000-0000-0000A72E0000}"/>
    <cellStyle name="Note 2 3 2 3 2 3 3 2" xfId="20976" xr:uid="{00000000-0005-0000-0000-0000A82E0000}"/>
    <cellStyle name="Note 2 3 2 3 2 3 4" xfId="16031" xr:uid="{00000000-0005-0000-0000-0000A92E0000}"/>
    <cellStyle name="Note 2 3 2 3 2 4" xfId="8571" xr:uid="{00000000-0005-0000-0000-0000AA2E0000}"/>
    <cellStyle name="Note 2 3 2 3 2 4 2" xfId="18865" xr:uid="{00000000-0005-0000-0000-0000AB2E0000}"/>
    <cellStyle name="Note 2 3 2 3 2 5" xfId="13585" xr:uid="{00000000-0005-0000-0000-0000AC2E0000}"/>
    <cellStyle name="Note 2 3 2 3 3" xfId="2959" xr:uid="{00000000-0005-0000-0000-0000AD2E0000}"/>
    <cellStyle name="Note 2 3 2 3 3 2" xfId="6904" xr:uid="{00000000-0005-0000-0000-0000AE2E0000}"/>
    <cellStyle name="Note 2 3 2 3 3 2 2" xfId="11384" xr:uid="{00000000-0005-0000-0000-0000AF2E0000}"/>
    <cellStyle name="Note 2 3 2 3 3 2 2 2" xfId="21649" xr:uid="{00000000-0005-0000-0000-0000B02E0000}"/>
    <cellStyle name="Note 2 3 2 3 3 2 3" xfId="9826" xr:uid="{00000000-0005-0000-0000-0000B12E0000}"/>
    <cellStyle name="Note 2 3 2 3 3 2 3 2" xfId="20092" xr:uid="{00000000-0005-0000-0000-0000B22E0000}"/>
    <cellStyle name="Note 2 3 2 3 3 2 4" xfId="17393" xr:uid="{00000000-0005-0000-0000-0000B32E0000}"/>
    <cellStyle name="Note 2 3 2 3 3 3" xfId="8573" xr:uid="{00000000-0005-0000-0000-0000B42E0000}"/>
    <cellStyle name="Note 2 3 2 3 3 3 2" xfId="18867" xr:uid="{00000000-0005-0000-0000-0000B52E0000}"/>
    <cellStyle name="Note 2 3 2 3 3 4" xfId="13587" xr:uid="{00000000-0005-0000-0000-0000B62E0000}"/>
    <cellStyle name="Note 2 3 2 3 4" xfId="5539" xr:uid="{00000000-0005-0000-0000-0000B72E0000}"/>
    <cellStyle name="Note 2 3 2 3 4 2" xfId="10309" xr:uid="{00000000-0005-0000-0000-0000B82E0000}"/>
    <cellStyle name="Note 2 3 2 3 4 2 2" xfId="20574" xr:uid="{00000000-0005-0000-0000-0000B92E0000}"/>
    <cellStyle name="Note 2 3 2 3 4 3" xfId="11678" xr:uid="{00000000-0005-0000-0000-0000BA2E0000}"/>
    <cellStyle name="Note 2 3 2 3 4 3 2" xfId="21942" xr:uid="{00000000-0005-0000-0000-0000BB2E0000}"/>
    <cellStyle name="Note 2 3 2 3 4 4" xfId="16030" xr:uid="{00000000-0005-0000-0000-0000BC2E0000}"/>
    <cellStyle name="Note 2 3 2 3 5" xfId="8570" xr:uid="{00000000-0005-0000-0000-0000BD2E0000}"/>
    <cellStyle name="Note 2 3 2 3 5 2" xfId="18864" xr:uid="{00000000-0005-0000-0000-0000BE2E0000}"/>
    <cellStyle name="Note 2 3 2 3 6" xfId="13584" xr:uid="{00000000-0005-0000-0000-0000BF2E0000}"/>
    <cellStyle name="Note 2 3 2 4" xfId="2960" xr:uid="{00000000-0005-0000-0000-0000C02E0000}"/>
    <cellStyle name="Note 2 3 2 4 2" xfId="2961" xr:uid="{00000000-0005-0000-0000-0000C12E0000}"/>
    <cellStyle name="Note 2 3 2 4 2 2" xfId="6905" xr:uid="{00000000-0005-0000-0000-0000C22E0000}"/>
    <cellStyle name="Note 2 3 2 4 2 2 2" xfId="11385" xr:uid="{00000000-0005-0000-0000-0000C32E0000}"/>
    <cellStyle name="Note 2 3 2 4 2 2 2 2" xfId="21650" xr:uid="{00000000-0005-0000-0000-0000C42E0000}"/>
    <cellStyle name="Note 2 3 2 4 2 2 3" xfId="9827" xr:uid="{00000000-0005-0000-0000-0000C52E0000}"/>
    <cellStyle name="Note 2 3 2 4 2 2 3 2" xfId="20093" xr:uid="{00000000-0005-0000-0000-0000C62E0000}"/>
    <cellStyle name="Note 2 3 2 4 2 2 4" xfId="17394" xr:uid="{00000000-0005-0000-0000-0000C72E0000}"/>
    <cellStyle name="Note 2 3 2 4 2 3" xfId="8575" xr:uid="{00000000-0005-0000-0000-0000C82E0000}"/>
    <cellStyle name="Note 2 3 2 4 2 3 2" xfId="18869" xr:uid="{00000000-0005-0000-0000-0000C92E0000}"/>
    <cellStyle name="Note 2 3 2 4 2 4" xfId="13589" xr:uid="{00000000-0005-0000-0000-0000CA2E0000}"/>
    <cellStyle name="Note 2 3 2 4 3" xfId="5541" xr:uid="{00000000-0005-0000-0000-0000CB2E0000}"/>
    <cellStyle name="Note 2 3 2 4 3 2" xfId="10311" xr:uid="{00000000-0005-0000-0000-0000CC2E0000}"/>
    <cellStyle name="Note 2 3 2 4 3 2 2" xfId="20576" xr:uid="{00000000-0005-0000-0000-0000CD2E0000}"/>
    <cellStyle name="Note 2 3 2 4 3 3" xfId="9294" xr:uid="{00000000-0005-0000-0000-0000CE2E0000}"/>
    <cellStyle name="Note 2 3 2 4 3 3 2" xfId="19588" xr:uid="{00000000-0005-0000-0000-0000CF2E0000}"/>
    <cellStyle name="Note 2 3 2 4 3 4" xfId="16032" xr:uid="{00000000-0005-0000-0000-0000D02E0000}"/>
    <cellStyle name="Note 2 3 2 4 4" xfId="8574" xr:uid="{00000000-0005-0000-0000-0000D12E0000}"/>
    <cellStyle name="Note 2 3 2 4 4 2" xfId="18868" xr:uid="{00000000-0005-0000-0000-0000D22E0000}"/>
    <cellStyle name="Note 2 3 2 4 5" xfId="13588" xr:uid="{00000000-0005-0000-0000-0000D32E0000}"/>
    <cellStyle name="Note 2 3 2 5" xfId="2962" xr:uid="{00000000-0005-0000-0000-0000D42E0000}"/>
    <cellStyle name="Note 2 3 2 5 2" xfId="6906" xr:uid="{00000000-0005-0000-0000-0000D52E0000}"/>
    <cellStyle name="Note 2 3 2 5 2 2" xfId="11386" xr:uid="{00000000-0005-0000-0000-0000D62E0000}"/>
    <cellStyle name="Note 2 3 2 5 2 2 2" xfId="21651" xr:uid="{00000000-0005-0000-0000-0000D72E0000}"/>
    <cellStyle name="Note 2 3 2 5 2 3" xfId="11055" xr:uid="{00000000-0005-0000-0000-0000D82E0000}"/>
    <cellStyle name="Note 2 3 2 5 2 3 2" xfId="21320" xr:uid="{00000000-0005-0000-0000-0000D92E0000}"/>
    <cellStyle name="Note 2 3 2 5 2 4" xfId="17395" xr:uid="{00000000-0005-0000-0000-0000DA2E0000}"/>
    <cellStyle name="Note 2 3 2 5 3" xfId="8576" xr:uid="{00000000-0005-0000-0000-0000DB2E0000}"/>
    <cellStyle name="Note 2 3 2 5 3 2" xfId="18870" xr:uid="{00000000-0005-0000-0000-0000DC2E0000}"/>
    <cellStyle name="Note 2 3 2 5 4" xfId="13590" xr:uid="{00000000-0005-0000-0000-0000DD2E0000}"/>
    <cellStyle name="Note 2 3 2 6" xfId="5530" xr:uid="{00000000-0005-0000-0000-0000DE2E0000}"/>
    <cellStyle name="Note 2 3 2 6 2" xfId="10300" xr:uid="{00000000-0005-0000-0000-0000DF2E0000}"/>
    <cellStyle name="Note 2 3 2 6 2 2" xfId="20565" xr:uid="{00000000-0005-0000-0000-0000E02E0000}"/>
    <cellStyle name="Note 2 3 2 6 3" xfId="11677" xr:uid="{00000000-0005-0000-0000-0000E12E0000}"/>
    <cellStyle name="Note 2 3 2 6 3 2" xfId="21941" xr:uid="{00000000-0005-0000-0000-0000E22E0000}"/>
    <cellStyle name="Note 2 3 2 6 4" xfId="16021" xr:uid="{00000000-0005-0000-0000-0000E32E0000}"/>
    <cellStyle name="Note 2 3 2 7" xfId="8553" xr:uid="{00000000-0005-0000-0000-0000E42E0000}"/>
    <cellStyle name="Note 2 3 2 7 2" xfId="18847" xr:uid="{00000000-0005-0000-0000-0000E52E0000}"/>
    <cellStyle name="Note 2 3 2 8" xfId="13567" xr:uid="{00000000-0005-0000-0000-0000E62E0000}"/>
    <cellStyle name="Note 2 3 3" xfId="2963" xr:uid="{00000000-0005-0000-0000-0000E72E0000}"/>
    <cellStyle name="Note 2 3 3 2" xfId="2964" xr:uid="{00000000-0005-0000-0000-0000E82E0000}"/>
    <cellStyle name="Note 2 3 3 2 2" xfId="2965" xr:uid="{00000000-0005-0000-0000-0000E92E0000}"/>
    <cellStyle name="Note 2 3 3 2 2 2" xfId="6907" xr:uid="{00000000-0005-0000-0000-0000EA2E0000}"/>
    <cellStyle name="Note 2 3 3 2 2 2 2" xfId="11387" xr:uid="{00000000-0005-0000-0000-0000EB2E0000}"/>
    <cellStyle name="Note 2 3 3 2 2 2 2 2" xfId="21652" xr:uid="{00000000-0005-0000-0000-0000EC2E0000}"/>
    <cellStyle name="Note 2 3 3 2 2 2 3" xfId="11054" xr:uid="{00000000-0005-0000-0000-0000ED2E0000}"/>
    <cellStyle name="Note 2 3 3 2 2 2 3 2" xfId="21319" xr:uid="{00000000-0005-0000-0000-0000EE2E0000}"/>
    <cellStyle name="Note 2 3 3 2 2 2 4" xfId="17396" xr:uid="{00000000-0005-0000-0000-0000EF2E0000}"/>
    <cellStyle name="Note 2 3 3 2 2 3" xfId="8579" xr:uid="{00000000-0005-0000-0000-0000F02E0000}"/>
    <cellStyle name="Note 2 3 3 2 2 3 2" xfId="18873" xr:uid="{00000000-0005-0000-0000-0000F12E0000}"/>
    <cellStyle name="Note 2 3 3 2 2 4" xfId="13593" xr:uid="{00000000-0005-0000-0000-0000F22E0000}"/>
    <cellStyle name="Note 2 3 3 2 3" xfId="5543" xr:uid="{00000000-0005-0000-0000-0000F32E0000}"/>
    <cellStyle name="Note 2 3 3 2 3 2" xfId="10313" xr:uid="{00000000-0005-0000-0000-0000F42E0000}"/>
    <cellStyle name="Note 2 3 3 2 3 2 2" xfId="20578" xr:uid="{00000000-0005-0000-0000-0000F52E0000}"/>
    <cellStyle name="Note 2 3 3 2 3 3" xfId="9296" xr:uid="{00000000-0005-0000-0000-0000F62E0000}"/>
    <cellStyle name="Note 2 3 3 2 3 3 2" xfId="19590" xr:uid="{00000000-0005-0000-0000-0000F72E0000}"/>
    <cellStyle name="Note 2 3 3 2 3 4" xfId="16034" xr:uid="{00000000-0005-0000-0000-0000F82E0000}"/>
    <cellStyle name="Note 2 3 3 2 4" xfId="8578" xr:uid="{00000000-0005-0000-0000-0000F92E0000}"/>
    <cellStyle name="Note 2 3 3 2 4 2" xfId="18872" xr:uid="{00000000-0005-0000-0000-0000FA2E0000}"/>
    <cellStyle name="Note 2 3 3 2 5" xfId="13592" xr:uid="{00000000-0005-0000-0000-0000FB2E0000}"/>
    <cellStyle name="Note 2 3 3 3" xfId="2966" xr:uid="{00000000-0005-0000-0000-0000FC2E0000}"/>
    <cellStyle name="Note 2 3 3 3 2" xfId="6908" xr:uid="{00000000-0005-0000-0000-0000FD2E0000}"/>
    <cellStyle name="Note 2 3 3 3 2 2" xfId="11388" xr:uid="{00000000-0005-0000-0000-0000FE2E0000}"/>
    <cellStyle name="Note 2 3 3 3 2 2 2" xfId="21653" xr:uid="{00000000-0005-0000-0000-0000FF2E0000}"/>
    <cellStyle name="Note 2 3 3 3 2 3" xfId="9828" xr:uid="{00000000-0005-0000-0000-0000002F0000}"/>
    <cellStyle name="Note 2 3 3 3 2 3 2" xfId="20094" xr:uid="{00000000-0005-0000-0000-0000012F0000}"/>
    <cellStyle name="Note 2 3 3 3 2 4" xfId="17397" xr:uid="{00000000-0005-0000-0000-0000022F0000}"/>
    <cellStyle name="Note 2 3 3 3 3" xfId="8580" xr:uid="{00000000-0005-0000-0000-0000032F0000}"/>
    <cellStyle name="Note 2 3 3 3 3 2" xfId="18874" xr:uid="{00000000-0005-0000-0000-0000042F0000}"/>
    <cellStyle name="Note 2 3 3 3 4" xfId="13594" xr:uid="{00000000-0005-0000-0000-0000052F0000}"/>
    <cellStyle name="Note 2 3 3 4" xfId="5542" xr:uid="{00000000-0005-0000-0000-0000062F0000}"/>
    <cellStyle name="Note 2 3 3 4 2" xfId="10312" xr:uid="{00000000-0005-0000-0000-0000072F0000}"/>
    <cellStyle name="Note 2 3 3 4 2 2" xfId="20577" xr:uid="{00000000-0005-0000-0000-0000082F0000}"/>
    <cellStyle name="Note 2 3 3 4 3" xfId="9295" xr:uid="{00000000-0005-0000-0000-0000092F0000}"/>
    <cellStyle name="Note 2 3 3 4 3 2" xfId="19589" xr:uid="{00000000-0005-0000-0000-00000A2F0000}"/>
    <cellStyle name="Note 2 3 3 4 4" xfId="16033" xr:uid="{00000000-0005-0000-0000-00000B2F0000}"/>
    <cellStyle name="Note 2 3 3 5" xfId="8577" xr:uid="{00000000-0005-0000-0000-00000C2F0000}"/>
    <cellStyle name="Note 2 3 3 5 2" xfId="18871" xr:uid="{00000000-0005-0000-0000-00000D2F0000}"/>
    <cellStyle name="Note 2 3 3 6" xfId="13591" xr:uid="{00000000-0005-0000-0000-00000E2F0000}"/>
    <cellStyle name="Note 2 3 4" xfId="2967" xr:uid="{00000000-0005-0000-0000-00000F2F0000}"/>
    <cellStyle name="Note 2 3 4 2" xfId="2968" xr:uid="{00000000-0005-0000-0000-0000102F0000}"/>
    <cellStyle name="Note 2 3 4 2 2" xfId="2969" xr:uid="{00000000-0005-0000-0000-0000112F0000}"/>
    <cellStyle name="Note 2 3 4 2 2 2" xfId="2970" xr:uid="{00000000-0005-0000-0000-0000122F0000}"/>
    <cellStyle name="Note 2 3 4 2 2 2 2" xfId="6909" xr:uid="{00000000-0005-0000-0000-0000132F0000}"/>
    <cellStyle name="Note 2 3 4 2 2 2 2 2" xfId="11056" xr:uid="{00000000-0005-0000-0000-0000142F0000}"/>
    <cellStyle name="Note 2 3 4 2 2 2 2 2 2" xfId="21321" xr:uid="{00000000-0005-0000-0000-0000152F0000}"/>
    <cellStyle name="Note 2 3 4 2 2 2 2 3" xfId="17398" xr:uid="{00000000-0005-0000-0000-0000162F0000}"/>
    <cellStyle name="Note 2 3 4 2 2 2 3" xfId="13598" xr:uid="{00000000-0005-0000-0000-0000172F0000}"/>
    <cellStyle name="Note 2 3 4 2 2 3" xfId="5546" xr:uid="{00000000-0005-0000-0000-0000182F0000}"/>
    <cellStyle name="Note 2 3 4 2 2 3 2" xfId="9297" xr:uid="{00000000-0005-0000-0000-0000192F0000}"/>
    <cellStyle name="Note 2 3 4 2 2 3 2 2" xfId="19591" xr:uid="{00000000-0005-0000-0000-00001A2F0000}"/>
    <cellStyle name="Note 2 3 4 2 2 3 3" xfId="16037" xr:uid="{00000000-0005-0000-0000-00001B2F0000}"/>
    <cellStyle name="Note 2 3 4 2 2 4" xfId="13597" xr:uid="{00000000-0005-0000-0000-00001C2F0000}"/>
    <cellStyle name="Note 2 3 4 2 3" xfId="5545" xr:uid="{00000000-0005-0000-0000-00001D2F0000}"/>
    <cellStyle name="Note 2 3 4 2 3 2" xfId="10736" xr:uid="{00000000-0005-0000-0000-00001E2F0000}"/>
    <cellStyle name="Note 2 3 4 2 3 2 2" xfId="21001" xr:uid="{00000000-0005-0000-0000-00001F2F0000}"/>
    <cellStyle name="Note 2 3 4 2 3 3" xfId="16036" xr:uid="{00000000-0005-0000-0000-0000202F0000}"/>
    <cellStyle name="Note 2 3 4 2 4" xfId="13596" xr:uid="{00000000-0005-0000-0000-0000212F0000}"/>
    <cellStyle name="Note 2 3 4 3" xfId="2971" xr:uid="{00000000-0005-0000-0000-0000222F0000}"/>
    <cellStyle name="Note 2 3 4 3 2" xfId="2972" xr:uid="{00000000-0005-0000-0000-0000232F0000}"/>
    <cellStyle name="Note 2 3 4 3 2 2" xfId="6910" xr:uid="{00000000-0005-0000-0000-0000242F0000}"/>
    <cellStyle name="Note 2 3 4 3 2 2 2" xfId="9829" xr:uid="{00000000-0005-0000-0000-0000252F0000}"/>
    <cellStyle name="Note 2 3 4 3 2 2 2 2" xfId="20095" xr:uid="{00000000-0005-0000-0000-0000262F0000}"/>
    <cellStyle name="Note 2 3 4 3 2 2 3" xfId="17399" xr:uid="{00000000-0005-0000-0000-0000272F0000}"/>
    <cellStyle name="Note 2 3 4 3 2 3" xfId="13600" xr:uid="{00000000-0005-0000-0000-0000282F0000}"/>
    <cellStyle name="Note 2 3 4 3 3" xfId="5547" xr:uid="{00000000-0005-0000-0000-0000292F0000}"/>
    <cellStyle name="Note 2 3 4 3 3 2" xfId="10738" xr:uid="{00000000-0005-0000-0000-00002A2F0000}"/>
    <cellStyle name="Note 2 3 4 3 3 2 2" xfId="21003" xr:uid="{00000000-0005-0000-0000-00002B2F0000}"/>
    <cellStyle name="Note 2 3 4 3 3 3" xfId="16038" xr:uid="{00000000-0005-0000-0000-00002C2F0000}"/>
    <cellStyle name="Note 2 3 4 3 4" xfId="13599" xr:uid="{00000000-0005-0000-0000-00002D2F0000}"/>
    <cellStyle name="Note 2 3 4 4" xfId="2973" xr:uid="{00000000-0005-0000-0000-00002E2F0000}"/>
    <cellStyle name="Note 2 3 4 4 2" xfId="6911" xr:uid="{00000000-0005-0000-0000-00002F2F0000}"/>
    <cellStyle name="Note 2 3 4 4 2 2" xfId="11757" xr:uid="{00000000-0005-0000-0000-0000302F0000}"/>
    <cellStyle name="Note 2 3 4 4 2 2 2" xfId="22021" xr:uid="{00000000-0005-0000-0000-0000312F0000}"/>
    <cellStyle name="Note 2 3 4 4 2 3" xfId="17400" xr:uid="{00000000-0005-0000-0000-0000322F0000}"/>
    <cellStyle name="Note 2 3 4 4 3" xfId="13601" xr:uid="{00000000-0005-0000-0000-0000332F0000}"/>
    <cellStyle name="Note 2 3 4 5" xfId="5544" xr:uid="{00000000-0005-0000-0000-0000342F0000}"/>
    <cellStyle name="Note 2 3 4 5 2" xfId="10737" xr:uid="{00000000-0005-0000-0000-0000352F0000}"/>
    <cellStyle name="Note 2 3 4 5 2 2" xfId="21002" xr:uid="{00000000-0005-0000-0000-0000362F0000}"/>
    <cellStyle name="Note 2 3 4 5 3" xfId="16035" xr:uid="{00000000-0005-0000-0000-0000372F0000}"/>
    <cellStyle name="Note 2 3 4 6" xfId="13595" xr:uid="{00000000-0005-0000-0000-0000382F0000}"/>
    <cellStyle name="Note 2 3 5" xfId="2974" xr:uid="{00000000-0005-0000-0000-0000392F0000}"/>
    <cellStyle name="Note 2 3 5 2" xfId="2975" xr:uid="{00000000-0005-0000-0000-00003A2F0000}"/>
    <cellStyle name="Note 2 3 5 2 2" xfId="2976" xr:uid="{00000000-0005-0000-0000-00003B2F0000}"/>
    <cellStyle name="Note 2 3 5 2 2 2" xfId="2977" xr:uid="{00000000-0005-0000-0000-00003C2F0000}"/>
    <cellStyle name="Note 2 3 5 2 2 2 2" xfId="6912" xr:uid="{00000000-0005-0000-0000-00003D2F0000}"/>
    <cellStyle name="Note 2 3 5 2 2 2 2 2" xfId="11049" xr:uid="{00000000-0005-0000-0000-00003E2F0000}"/>
    <cellStyle name="Note 2 3 5 2 2 2 2 2 2" xfId="21314" xr:uid="{00000000-0005-0000-0000-00003F2F0000}"/>
    <cellStyle name="Note 2 3 5 2 2 2 2 3" xfId="17401" xr:uid="{00000000-0005-0000-0000-0000402F0000}"/>
    <cellStyle name="Note 2 3 5 2 2 2 3" xfId="13605" xr:uid="{00000000-0005-0000-0000-0000412F0000}"/>
    <cellStyle name="Note 2 3 5 2 2 3" xfId="5550" xr:uid="{00000000-0005-0000-0000-0000422F0000}"/>
    <cellStyle name="Note 2 3 5 2 2 3 2" xfId="11893" xr:uid="{00000000-0005-0000-0000-0000432F0000}"/>
    <cellStyle name="Note 2 3 5 2 2 3 2 2" xfId="22156" xr:uid="{00000000-0005-0000-0000-0000442F0000}"/>
    <cellStyle name="Note 2 3 5 2 2 3 3" xfId="16041" xr:uid="{00000000-0005-0000-0000-0000452F0000}"/>
    <cellStyle name="Note 2 3 5 2 2 4" xfId="13604" xr:uid="{00000000-0005-0000-0000-0000462F0000}"/>
    <cellStyle name="Note 2 3 5 2 3" xfId="5549" xr:uid="{00000000-0005-0000-0000-0000472F0000}"/>
    <cellStyle name="Note 2 3 5 2 3 2" xfId="11679" xr:uid="{00000000-0005-0000-0000-0000482F0000}"/>
    <cellStyle name="Note 2 3 5 2 3 2 2" xfId="21943" xr:uid="{00000000-0005-0000-0000-0000492F0000}"/>
    <cellStyle name="Note 2 3 5 2 3 3" xfId="16040" xr:uid="{00000000-0005-0000-0000-00004A2F0000}"/>
    <cellStyle name="Note 2 3 5 2 4" xfId="13603" xr:uid="{00000000-0005-0000-0000-00004B2F0000}"/>
    <cellStyle name="Note 2 3 5 3" xfId="2978" xr:uid="{00000000-0005-0000-0000-00004C2F0000}"/>
    <cellStyle name="Note 2 3 5 3 2" xfId="2979" xr:uid="{00000000-0005-0000-0000-00004D2F0000}"/>
    <cellStyle name="Note 2 3 5 3 2 2" xfId="6913" xr:uid="{00000000-0005-0000-0000-00004E2F0000}"/>
    <cellStyle name="Note 2 3 5 3 2 2 2" xfId="9830" xr:uid="{00000000-0005-0000-0000-00004F2F0000}"/>
    <cellStyle name="Note 2 3 5 3 2 2 2 2" xfId="20096" xr:uid="{00000000-0005-0000-0000-0000502F0000}"/>
    <cellStyle name="Note 2 3 5 3 2 2 3" xfId="17402" xr:uid="{00000000-0005-0000-0000-0000512F0000}"/>
    <cellStyle name="Note 2 3 5 3 2 3" xfId="13607" xr:uid="{00000000-0005-0000-0000-0000522F0000}"/>
    <cellStyle name="Note 2 3 5 3 3" xfId="5551" xr:uid="{00000000-0005-0000-0000-0000532F0000}"/>
    <cellStyle name="Note 2 3 5 3 3 2" xfId="10735" xr:uid="{00000000-0005-0000-0000-0000542F0000}"/>
    <cellStyle name="Note 2 3 5 3 3 2 2" xfId="21000" xr:uid="{00000000-0005-0000-0000-0000552F0000}"/>
    <cellStyle name="Note 2 3 5 3 3 3" xfId="16042" xr:uid="{00000000-0005-0000-0000-0000562F0000}"/>
    <cellStyle name="Note 2 3 5 3 4" xfId="13606" xr:uid="{00000000-0005-0000-0000-0000572F0000}"/>
    <cellStyle name="Note 2 3 5 4" xfId="5548" xr:uid="{00000000-0005-0000-0000-0000582F0000}"/>
    <cellStyle name="Note 2 3 5 4 2" xfId="9298" xr:uid="{00000000-0005-0000-0000-0000592F0000}"/>
    <cellStyle name="Note 2 3 5 4 2 2" xfId="19592" xr:uid="{00000000-0005-0000-0000-00005A2F0000}"/>
    <cellStyle name="Note 2 3 5 4 3" xfId="16039" xr:uid="{00000000-0005-0000-0000-00005B2F0000}"/>
    <cellStyle name="Note 2 3 5 5" xfId="13602" xr:uid="{00000000-0005-0000-0000-00005C2F0000}"/>
    <cellStyle name="Note 2 3 6" xfId="2980" xr:uid="{00000000-0005-0000-0000-00005D2F0000}"/>
    <cellStyle name="Note 2 3 6 2" xfId="2981" xr:uid="{00000000-0005-0000-0000-00005E2F0000}"/>
    <cellStyle name="Note 2 3 6 2 2" xfId="6914" xr:uid="{00000000-0005-0000-0000-00005F2F0000}"/>
    <cellStyle name="Note 2 3 6 2 2 2" xfId="11394" xr:uid="{00000000-0005-0000-0000-0000602F0000}"/>
    <cellStyle name="Note 2 3 6 2 2 2 2" xfId="21659" xr:uid="{00000000-0005-0000-0000-0000612F0000}"/>
    <cellStyle name="Note 2 3 6 2 2 3" xfId="9831" xr:uid="{00000000-0005-0000-0000-0000622F0000}"/>
    <cellStyle name="Note 2 3 6 2 2 3 2" xfId="20097" xr:uid="{00000000-0005-0000-0000-0000632F0000}"/>
    <cellStyle name="Note 2 3 6 2 2 4" xfId="17403" xr:uid="{00000000-0005-0000-0000-0000642F0000}"/>
    <cellStyle name="Note 2 3 6 2 3" xfId="8595" xr:uid="{00000000-0005-0000-0000-0000652F0000}"/>
    <cellStyle name="Note 2 3 6 2 3 2" xfId="18889" xr:uid="{00000000-0005-0000-0000-0000662F0000}"/>
    <cellStyle name="Note 2 3 6 2 4" xfId="13609" xr:uid="{00000000-0005-0000-0000-0000672F0000}"/>
    <cellStyle name="Note 2 3 6 3" xfId="5552" xr:uid="{00000000-0005-0000-0000-0000682F0000}"/>
    <cellStyle name="Note 2 3 6 3 2" xfId="10322" xr:uid="{00000000-0005-0000-0000-0000692F0000}"/>
    <cellStyle name="Note 2 3 6 3 2 2" xfId="20587" xr:uid="{00000000-0005-0000-0000-00006A2F0000}"/>
    <cellStyle name="Note 2 3 6 3 3" xfId="7565" xr:uid="{00000000-0005-0000-0000-00006B2F0000}"/>
    <cellStyle name="Note 2 3 6 3 3 2" xfId="18050" xr:uid="{00000000-0005-0000-0000-00006C2F0000}"/>
    <cellStyle name="Note 2 3 6 3 4" xfId="16043" xr:uid="{00000000-0005-0000-0000-00006D2F0000}"/>
    <cellStyle name="Note 2 3 6 4" xfId="8594" xr:uid="{00000000-0005-0000-0000-00006E2F0000}"/>
    <cellStyle name="Note 2 3 6 4 2" xfId="18888" xr:uid="{00000000-0005-0000-0000-00006F2F0000}"/>
    <cellStyle name="Note 2 3 6 5" xfId="13608" xr:uid="{00000000-0005-0000-0000-0000702F0000}"/>
    <cellStyle name="Note 2 3 7" xfId="2982" xr:uid="{00000000-0005-0000-0000-0000712F0000}"/>
    <cellStyle name="Note 2 3 7 2" xfId="6915" xr:uid="{00000000-0005-0000-0000-0000722F0000}"/>
    <cellStyle name="Note 2 3 7 2 2" xfId="11395" xr:uid="{00000000-0005-0000-0000-0000732F0000}"/>
    <cellStyle name="Note 2 3 7 2 2 2" xfId="21660" xr:uid="{00000000-0005-0000-0000-0000742F0000}"/>
    <cellStyle name="Note 2 3 7 2 3" xfId="9832" xr:uid="{00000000-0005-0000-0000-0000752F0000}"/>
    <cellStyle name="Note 2 3 7 2 3 2" xfId="20098" xr:uid="{00000000-0005-0000-0000-0000762F0000}"/>
    <cellStyle name="Note 2 3 7 2 4" xfId="17404" xr:uid="{00000000-0005-0000-0000-0000772F0000}"/>
    <cellStyle name="Note 2 3 7 3" xfId="8596" xr:uid="{00000000-0005-0000-0000-0000782F0000}"/>
    <cellStyle name="Note 2 3 7 3 2" xfId="18890" xr:uid="{00000000-0005-0000-0000-0000792F0000}"/>
    <cellStyle name="Note 2 3 7 4" xfId="13610" xr:uid="{00000000-0005-0000-0000-00007A2F0000}"/>
    <cellStyle name="Note 2 3 8" xfId="5529" xr:uid="{00000000-0005-0000-0000-00007B2F0000}"/>
    <cellStyle name="Note 2 3 8 2" xfId="10299" xr:uid="{00000000-0005-0000-0000-00007C2F0000}"/>
    <cellStyle name="Note 2 3 8 2 2" xfId="20564" xr:uid="{00000000-0005-0000-0000-00007D2F0000}"/>
    <cellStyle name="Note 2 3 8 3" xfId="9289" xr:uid="{00000000-0005-0000-0000-00007E2F0000}"/>
    <cellStyle name="Note 2 3 8 3 2" xfId="19583" xr:uid="{00000000-0005-0000-0000-00007F2F0000}"/>
    <cellStyle name="Note 2 3 8 4" xfId="16020" xr:uid="{00000000-0005-0000-0000-0000802F0000}"/>
    <cellStyle name="Note 2 3 9" xfId="8552" xr:uid="{00000000-0005-0000-0000-0000812F0000}"/>
    <cellStyle name="Note 2 3 9 2" xfId="18846" xr:uid="{00000000-0005-0000-0000-0000822F0000}"/>
    <cellStyle name="Note 2 4" xfId="2983" xr:uid="{00000000-0005-0000-0000-0000832F0000}"/>
    <cellStyle name="Note 2 4 2" xfId="2984" xr:uid="{00000000-0005-0000-0000-0000842F0000}"/>
    <cellStyle name="Note 2 4 2 2" xfId="2985" xr:uid="{00000000-0005-0000-0000-0000852F0000}"/>
    <cellStyle name="Note 2 4 2 2 2" xfId="2986" xr:uid="{00000000-0005-0000-0000-0000862F0000}"/>
    <cellStyle name="Note 2 4 2 2 2 2" xfId="2987" xr:uid="{00000000-0005-0000-0000-0000872F0000}"/>
    <cellStyle name="Note 2 4 2 2 2 2 2" xfId="2988" xr:uid="{00000000-0005-0000-0000-0000882F0000}"/>
    <cellStyle name="Note 2 4 2 2 2 2 2 2" xfId="2989" xr:uid="{00000000-0005-0000-0000-0000892F0000}"/>
    <cellStyle name="Note 2 4 2 2 2 2 2 2 2" xfId="6916" xr:uid="{00000000-0005-0000-0000-00008A2F0000}"/>
    <cellStyle name="Note 2 4 2 2 2 2 2 2 2 2" xfId="11396" xr:uid="{00000000-0005-0000-0000-00008B2F0000}"/>
    <cellStyle name="Note 2 4 2 2 2 2 2 2 2 2 2" xfId="21661" xr:uid="{00000000-0005-0000-0000-00008C2F0000}"/>
    <cellStyle name="Note 2 4 2 2 2 2 2 2 2 3" xfId="11059" xr:uid="{00000000-0005-0000-0000-00008D2F0000}"/>
    <cellStyle name="Note 2 4 2 2 2 2 2 2 2 3 2" xfId="21324" xr:uid="{00000000-0005-0000-0000-00008E2F0000}"/>
    <cellStyle name="Note 2 4 2 2 2 2 2 2 2 4" xfId="17405" xr:uid="{00000000-0005-0000-0000-00008F2F0000}"/>
    <cellStyle name="Note 2 4 2 2 2 2 2 2 3" xfId="8603" xr:uid="{00000000-0005-0000-0000-0000902F0000}"/>
    <cellStyle name="Note 2 4 2 2 2 2 2 2 3 2" xfId="18897" xr:uid="{00000000-0005-0000-0000-0000912F0000}"/>
    <cellStyle name="Note 2 4 2 2 2 2 2 2 4" xfId="13617" xr:uid="{00000000-0005-0000-0000-0000922F0000}"/>
    <cellStyle name="Note 2 4 2 2 2 2 2 3" xfId="5558" xr:uid="{00000000-0005-0000-0000-0000932F0000}"/>
    <cellStyle name="Note 2 4 2 2 2 2 2 3 2" xfId="10328" xr:uid="{00000000-0005-0000-0000-0000942F0000}"/>
    <cellStyle name="Note 2 4 2 2 2 2 2 3 2 2" xfId="20593" xr:uid="{00000000-0005-0000-0000-0000952F0000}"/>
    <cellStyle name="Note 2 4 2 2 2 2 2 3 3" xfId="7569" xr:uid="{00000000-0005-0000-0000-0000962F0000}"/>
    <cellStyle name="Note 2 4 2 2 2 2 2 3 3 2" xfId="18054" xr:uid="{00000000-0005-0000-0000-0000972F0000}"/>
    <cellStyle name="Note 2 4 2 2 2 2 2 3 4" xfId="16049" xr:uid="{00000000-0005-0000-0000-0000982F0000}"/>
    <cellStyle name="Note 2 4 2 2 2 2 2 4" xfId="8602" xr:uid="{00000000-0005-0000-0000-0000992F0000}"/>
    <cellStyle name="Note 2 4 2 2 2 2 2 4 2" xfId="18896" xr:uid="{00000000-0005-0000-0000-00009A2F0000}"/>
    <cellStyle name="Note 2 4 2 2 2 2 2 5" xfId="13616" xr:uid="{00000000-0005-0000-0000-00009B2F0000}"/>
    <cellStyle name="Note 2 4 2 2 2 2 3" xfId="2990" xr:uid="{00000000-0005-0000-0000-00009C2F0000}"/>
    <cellStyle name="Note 2 4 2 2 2 2 3 2" xfId="6917" xr:uid="{00000000-0005-0000-0000-00009D2F0000}"/>
    <cellStyle name="Note 2 4 2 2 2 2 3 2 2" xfId="11397" xr:uid="{00000000-0005-0000-0000-00009E2F0000}"/>
    <cellStyle name="Note 2 4 2 2 2 2 3 2 2 2" xfId="21662" xr:uid="{00000000-0005-0000-0000-00009F2F0000}"/>
    <cellStyle name="Note 2 4 2 2 2 2 3 2 3" xfId="11058" xr:uid="{00000000-0005-0000-0000-0000A02F0000}"/>
    <cellStyle name="Note 2 4 2 2 2 2 3 2 3 2" xfId="21323" xr:uid="{00000000-0005-0000-0000-0000A12F0000}"/>
    <cellStyle name="Note 2 4 2 2 2 2 3 2 4" xfId="17406" xr:uid="{00000000-0005-0000-0000-0000A22F0000}"/>
    <cellStyle name="Note 2 4 2 2 2 2 3 3" xfId="8604" xr:uid="{00000000-0005-0000-0000-0000A32F0000}"/>
    <cellStyle name="Note 2 4 2 2 2 2 3 3 2" xfId="18898" xr:uid="{00000000-0005-0000-0000-0000A42F0000}"/>
    <cellStyle name="Note 2 4 2 2 2 2 3 4" xfId="13618" xr:uid="{00000000-0005-0000-0000-0000A52F0000}"/>
    <cellStyle name="Note 2 4 2 2 2 2 4" xfId="5557" xr:uid="{00000000-0005-0000-0000-0000A62F0000}"/>
    <cellStyle name="Note 2 4 2 2 2 2 4 2" xfId="10327" xr:uid="{00000000-0005-0000-0000-0000A72F0000}"/>
    <cellStyle name="Note 2 4 2 2 2 2 4 2 2" xfId="20592" xr:uid="{00000000-0005-0000-0000-0000A82F0000}"/>
    <cellStyle name="Note 2 4 2 2 2 2 4 3" xfId="10740" xr:uid="{00000000-0005-0000-0000-0000A92F0000}"/>
    <cellStyle name="Note 2 4 2 2 2 2 4 3 2" xfId="21005" xr:uid="{00000000-0005-0000-0000-0000AA2F0000}"/>
    <cellStyle name="Note 2 4 2 2 2 2 4 4" xfId="16048" xr:uid="{00000000-0005-0000-0000-0000AB2F0000}"/>
    <cellStyle name="Note 2 4 2 2 2 2 5" xfId="8601" xr:uid="{00000000-0005-0000-0000-0000AC2F0000}"/>
    <cellStyle name="Note 2 4 2 2 2 2 5 2" xfId="18895" xr:uid="{00000000-0005-0000-0000-0000AD2F0000}"/>
    <cellStyle name="Note 2 4 2 2 2 2 6" xfId="13615" xr:uid="{00000000-0005-0000-0000-0000AE2F0000}"/>
    <cellStyle name="Note 2 4 2 2 2 3" xfId="2991" xr:uid="{00000000-0005-0000-0000-0000AF2F0000}"/>
    <cellStyle name="Note 2 4 2 2 2 3 2" xfId="2992" xr:uid="{00000000-0005-0000-0000-0000B02F0000}"/>
    <cellStyle name="Note 2 4 2 2 2 3 2 2" xfId="6918" xr:uid="{00000000-0005-0000-0000-0000B12F0000}"/>
    <cellStyle name="Note 2 4 2 2 2 3 2 2 2" xfId="11398" xr:uid="{00000000-0005-0000-0000-0000B22F0000}"/>
    <cellStyle name="Note 2 4 2 2 2 3 2 2 2 2" xfId="21663" xr:uid="{00000000-0005-0000-0000-0000B32F0000}"/>
    <cellStyle name="Note 2 4 2 2 2 3 2 2 3" xfId="9833" xr:uid="{00000000-0005-0000-0000-0000B42F0000}"/>
    <cellStyle name="Note 2 4 2 2 2 3 2 2 3 2" xfId="20099" xr:uid="{00000000-0005-0000-0000-0000B52F0000}"/>
    <cellStyle name="Note 2 4 2 2 2 3 2 2 4" xfId="17407" xr:uid="{00000000-0005-0000-0000-0000B62F0000}"/>
    <cellStyle name="Note 2 4 2 2 2 3 2 3" xfId="8606" xr:uid="{00000000-0005-0000-0000-0000B72F0000}"/>
    <cellStyle name="Note 2 4 2 2 2 3 2 3 2" xfId="18900" xr:uid="{00000000-0005-0000-0000-0000B82F0000}"/>
    <cellStyle name="Note 2 4 2 2 2 3 2 4" xfId="13620" xr:uid="{00000000-0005-0000-0000-0000B92F0000}"/>
    <cellStyle name="Note 2 4 2 2 2 3 3" xfId="5559" xr:uid="{00000000-0005-0000-0000-0000BA2F0000}"/>
    <cellStyle name="Note 2 4 2 2 2 3 3 2" xfId="10329" xr:uid="{00000000-0005-0000-0000-0000BB2F0000}"/>
    <cellStyle name="Note 2 4 2 2 2 3 3 2 2" xfId="20594" xr:uid="{00000000-0005-0000-0000-0000BC2F0000}"/>
    <cellStyle name="Note 2 4 2 2 2 3 3 3" xfId="7568" xr:uid="{00000000-0005-0000-0000-0000BD2F0000}"/>
    <cellStyle name="Note 2 4 2 2 2 3 3 3 2" xfId="18053" xr:uid="{00000000-0005-0000-0000-0000BE2F0000}"/>
    <cellStyle name="Note 2 4 2 2 2 3 3 4" xfId="16050" xr:uid="{00000000-0005-0000-0000-0000BF2F0000}"/>
    <cellStyle name="Note 2 4 2 2 2 3 4" xfId="8605" xr:uid="{00000000-0005-0000-0000-0000C02F0000}"/>
    <cellStyle name="Note 2 4 2 2 2 3 4 2" xfId="18899" xr:uid="{00000000-0005-0000-0000-0000C12F0000}"/>
    <cellStyle name="Note 2 4 2 2 2 3 5" xfId="13619" xr:uid="{00000000-0005-0000-0000-0000C22F0000}"/>
    <cellStyle name="Note 2 4 2 2 2 4" xfId="2993" xr:uid="{00000000-0005-0000-0000-0000C32F0000}"/>
    <cellStyle name="Note 2 4 2 2 2 4 2" xfId="6919" xr:uid="{00000000-0005-0000-0000-0000C42F0000}"/>
    <cellStyle name="Note 2 4 2 2 2 4 2 2" xfId="11399" xr:uid="{00000000-0005-0000-0000-0000C52F0000}"/>
    <cellStyle name="Note 2 4 2 2 2 4 2 2 2" xfId="21664" xr:uid="{00000000-0005-0000-0000-0000C62F0000}"/>
    <cellStyle name="Note 2 4 2 2 2 4 2 3" xfId="11060" xr:uid="{00000000-0005-0000-0000-0000C72F0000}"/>
    <cellStyle name="Note 2 4 2 2 2 4 2 3 2" xfId="21325" xr:uid="{00000000-0005-0000-0000-0000C82F0000}"/>
    <cellStyle name="Note 2 4 2 2 2 4 2 4" xfId="17408" xr:uid="{00000000-0005-0000-0000-0000C92F0000}"/>
    <cellStyle name="Note 2 4 2 2 2 4 3" xfId="8607" xr:uid="{00000000-0005-0000-0000-0000CA2F0000}"/>
    <cellStyle name="Note 2 4 2 2 2 4 3 2" xfId="18901" xr:uid="{00000000-0005-0000-0000-0000CB2F0000}"/>
    <cellStyle name="Note 2 4 2 2 2 4 4" xfId="13621" xr:uid="{00000000-0005-0000-0000-0000CC2F0000}"/>
    <cellStyle name="Note 2 4 2 2 2 5" xfId="5556" xr:uid="{00000000-0005-0000-0000-0000CD2F0000}"/>
    <cellStyle name="Note 2 4 2 2 2 5 2" xfId="10326" xr:uid="{00000000-0005-0000-0000-0000CE2F0000}"/>
    <cellStyle name="Note 2 4 2 2 2 5 2 2" xfId="20591" xr:uid="{00000000-0005-0000-0000-0000CF2F0000}"/>
    <cellStyle name="Note 2 4 2 2 2 5 3" xfId="9300" xr:uid="{00000000-0005-0000-0000-0000D02F0000}"/>
    <cellStyle name="Note 2 4 2 2 2 5 3 2" xfId="19594" xr:uid="{00000000-0005-0000-0000-0000D12F0000}"/>
    <cellStyle name="Note 2 4 2 2 2 5 4" xfId="16047" xr:uid="{00000000-0005-0000-0000-0000D22F0000}"/>
    <cellStyle name="Note 2 4 2 2 2 6" xfId="8600" xr:uid="{00000000-0005-0000-0000-0000D32F0000}"/>
    <cellStyle name="Note 2 4 2 2 2 6 2" xfId="18894" xr:uid="{00000000-0005-0000-0000-0000D42F0000}"/>
    <cellStyle name="Note 2 4 2 2 2 7" xfId="13614" xr:uid="{00000000-0005-0000-0000-0000D52F0000}"/>
    <cellStyle name="Note 2 4 2 2 3" xfId="2994" xr:uid="{00000000-0005-0000-0000-0000D62F0000}"/>
    <cellStyle name="Note 2 4 2 2 3 2" xfId="2995" xr:uid="{00000000-0005-0000-0000-0000D72F0000}"/>
    <cellStyle name="Note 2 4 2 2 3 2 2" xfId="2996" xr:uid="{00000000-0005-0000-0000-0000D82F0000}"/>
    <cellStyle name="Note 2 4 2 2 3 2 2 2" xfId="6920" xr:uid="{00000000-0005-0000-0000-0000D92F0000}"/>
    <cellStyle name="Note 2 4 2 2 3 2 2 2 2" xfId="11400" xr:uid="{00000000-0005-0000-0000-0000DA2F0000}"/>
    <cellStyle name="Note 2 4 2 2 3 2 2 2 2 2" xfId="21665" xr:uid="{00000000-0005-0000-0000-0000DB2F0000}"/>
    <cellStyle name="Note 2 4 2 2 3 2 2 2 3" xfId="9834" xr:uid="{00000000-0005-0000-0000-0000DC2F0000}"/>
    <cellStyle name="Note 2 4 2 2 3 2 2 2 3 2" xfId="20100" xr:uid="{00000000-0005-0000-0000-0000DD2F0000}"/>
    <cellStyle name="Note 2 4 2 2 3 2 2 2 4" xfId="17409" xr:uid="{00000000-0005-0000-0000-0000DE2F0000}"/>
    <cellStyle name="Note 2 4 2 2 3 2 2 3" xfId="8610" xr:uid="{00000000-0005-0000-0000-0000DF2F0000}"/>
    <cellStyle name="Note 2 4 2 2 3 2 2 3 2" xfId="18904" xr:uid="{00000000-0005-0000-0000-0000E02F0000}"/>
    <cellStyle name="Note 2 4 2 2 3 2 2 4" xfId="13624" xr:uid="{00000000-0005-0000-0000-0000E12F0000}"/>
    <cellStyle name="Note 2 4 2 2 3 2 3" xfId="5561" xr:uid="{00000000-0005-0000-0000-0000E22F0000}"/>
    <cellStyle name="Note 2 4 2 2 3 2 3 2" xfId="10331" xr:uid="{00000000-0005-0000-0000-0000E32F0000}"/>
    <cellStyle name="Note 2 4 2 2 3 2 3 2 2" xfId="20596" xr:uid="{00000000-0005-0000-0000-0000E42F0000}"/>
    <cellStyle name="Note 2 4 2 2 3 2 3 3" xfId="9301" xr:uid="{00000000-0005-0000-0000-0000E52F0000}"/>
    <cellStyle name="Note 2 4 2 2 3 2 3 3 2" xfId="19595" xr:uid="{00000000-0005-0000-0000-0000E62F0000}"/>
    <cellStyle name="Note 2 4 2 2 3 2 3 4" xfId="16052" xr:uid="{00000000-0005-0000-0000-0000E72F0000}"/>
    <cellStyle name="Note 2 4 2 2 3 2 4" xfId="8609" xr:uid="{00000000-0005-0000-0000-0000E82F0000}"/>
    <cellStyle name="Note 2 4 2 2 3 2 4 2" xfId="18903" xr:uid="{00000000-0005-0000-0000-0000E92F0000}"/>
    <cellStyle name="Note 2 4 2 2 3 2 5" xfId="13623" xr:uid="{00000000-0005-0000-0000-0000EA2F0000}"/>
    <cellStyle name="Note 2 4 2 2 3 3" xfId="2997" xr:uid="{00000000-0005-0000-0000-0000EB2F0000}"/>
    <cellStyle name="Note 2 4 2 2 3 3 2" xfId="6921" xr:uid="{00000000-0005-0000-0000-0000EC2F0000}"/>
    <cellStyle name="Note 2 4 2 2 3 3 2 2" xfId="11401" xr:uid="{00000000-0005-0000-0000-0000ED2F0000}"/>
    <cellStyle name="Note 2 4 2 2 3 3 2 2 2" xfId="21666" xr:uid="{00000000-0005-0000-0000-0000EE2F0000}"/>
    <cellStyle name="Note 2 4 2 2 3 3 2 3" xfId="11758" xr:uid="{00000000-0005-0000-0000-0000EF2F0000}"/>
    <cellStyle name="Note 2 4 2 2 3 3 2 3 2" xfId="22022" xr:uid="{00000000-0005-0000-0000-0000F02F0000}"/>
    <cellStyle name="Note 2 4 2 2 3 3 2 4" xfId="17410" xr:uid="{00000000-0005-0000-0000-0000F12F0000}"/>
    <cellStyle name="Note 2 4 2 2 3 3 3" xfId="8611" xr:uid="{00000000-0005-0000-0000-0000F22F0000}"/>
    <cellStyle name="Note 2 4 2 2 3 3 3 2" xfId="18905" xr:uid="{00000000-0005-0000-0000-0000F32F0000}"/>
    <cellStyle name="Note 2 4 2 2 3 3 4" xfId="13625" xr:uid="{00000000-0005-0000-0000-0000F42F0000}"/>
    <cellStyle name="Note 2 4 2 2 3 4" xfId="5560" xr:uid="{00000000-0005-0000-0000-0000F52F0000}"/>
    <cellStyle name="Note 2 4 2 2 3 4 2" xfId="10330" xr:uid="{00000000-0005-0000-0000-0000F62F0000}"/>
    <cellStyle name="Note 2 4 2 2 3 4 2 2" xfId="20595" xr:uid="{00000000-0005-0000-0000-0000F72F0000}"/>
    <cellStyle name="Note 2 4 2 2 3 4 3" xfId="10739" xr:uid="{00000000-0005-0000-0000-0000F82F0000}"/>
    <cellStyle name="Note 2 4 2 2 3 4 3 2" xfId="21004" xr:uid="{00000000-0005-0000-0000-0000F92F0000}"/>
    <cellStyle name="Note 2 4 2 2 3 4 4" xfId="16051" xr:uid="{00000000-0005-0000-0000-0000FA2F0000}"/>
    <cellStyle name="Note 2 4 2 2 3 5" xfId="8608" xr:uid="{00000000-0005-0000-0000-0000FB2F0000}"/>
    <cellStyle name="Note 2 4 2 2 3 5 2" xfId="18902" xr:uid="{00000000-0005-0000-0000-0000FC2F0000}"/>
    <cellStyle name="Note 2 4 2 2 3 6" xfId="13622" xr:uid="{00000000-0005-0000-0000-0000FD2F0000}"/>
    <cellStyle name="Note 2 4 2 2 4" xfId="2998" xr:uid="{00000000-0005-0000-0000-0000FE2F0000}"/>
    <cellStyle name="Note 2 4 2 2 4 2" xfId="2999" xr:uid="{00000000-0005-0000-0000-0000FF2F0000}"/>
    <cellStyle name="Note 2 4 2 2 4 2 2" xfId="6922" xr:uid="{00000000-0005-0000-0000-000000300000}"/>
    <cellStyle name="Note 2 4 2 2 4 2 2 2" xfId="11402" xr:uid="{00000000-0005-0000-0000-000001300000}"/>
    <cellStyle name="Note 2 4 2 2 4 2 2 2 2" xfId="21667" xr:uid="{00000000-0005-0000-0000-000002300000}"/>
    <cellStyle name="Note 2 4 2 2 4 2 2 3" xfId="11057" xr:uid="{00000000-0005-0000-0000-000003300000}"/>
    <cellStyle name="Note 2 4 2 2 4 2 2 3 2" xfId="21322" xr:uid="{00000000-0005-0000-0000-000004300000}"/>
    <cellStyle name="Note 2 4 2 2 4 2 2 4" xfId="17411" xr:uid="{00000000-0005-0000-0000-000005300000}"/>
    <cellStyle name="Note 2 4 2 2 4 2 3" xfId="8613" xr:uid="{00000000-0005-0000-0000-000006300000}"/>
    <cellStyle name="Note 2 4 2 2 4 2 3 2" xfId="18907" xr:uid="{00000000-0005-0000-0000-000007300000}"/>
    <cellStyle name="Note 2 4 2 2 4 2 4" xfId="13627" xr:uid="{00000000-0005-0000-0000-000008300000}"/>
    <cellStyle name="Note 2 4 2 2 4 3" xfId="5562" xr:uid="{00000000-0005-0000-0000-000009300000}"/>
    <cellStyle name="Note 2 4 2 2 4 3 2" xfId="10332" xr:uid="{00000000-0005-0000-0000-00000A300000}"/>
    <cellStyle name="Note 2 4 2 2 4 3 2 2" xfId="20597" xr:uid="{00000000-0005-0000-0000-00000B300000}"/>
    <cellStyle name="Note 2 4 2 2 4 3 3" xfId="7573" xr:uid="{00000000-0005-0000-0000-00000C300000}"/>
    <cellStyle name="Note 2 4 2 2 4 3 3 2" xfId="18058" xr:uid="{00000000-0005-0000-0000-00000D300000}"/>
    <cellStyle name="Note 2 4 2 2 4 3 4" xfId="16053" xr:uid="{00000000-0005-0000-0000-00000E300000}"/>
    <cellStyle name="Note 2 4 2 2 4 4" xfId="8612" xr:uid="{00000000-0005-0000-0000-00000F300000}"/>
    <cellStyle name="Note 2 4 2 2 4 4 2" xfId="18906" xr:uid="{00000000-0005-0000-0000-000010300000}"/>
    <cellStyle name="Note 2 4 2 2 4 5" xfId="13626" xr:uid="{00000000-0005-0000-0000-000011300000}"/>
    <cellStyle name="Note 2 4 2 2 5" xfId="3000" xr:uid="{00000000-0005-0000-0000-000012300000}"/>
    <cellStyle name="Note 2 4 2 2 5 2" xfId="6923" xr:uid="{00000000-0005-0000-0000-000013300000}"/>
    <cellStyle name="Note 2 4 2 2 5 2 2" xfId="11403" xr:uid="{00000000-0005-0000-0000-000014300000}"/>
    <cellStyle name="Note 2 4 2 2 5 2 2 2" xfId="21668" xr:uid="{00000000-0005-0000-0000-000015300000}"/>
    <cellStyle name="Note 2 4 2 2 5 2 3" xfId="9835" xr:uid="{00000000-0005-0000-0000-000016300000}"/>
    <cellStyle name="Note 2 4 2 2 5 2 3 2" xfId="20101" xr:uid="{00000000-0005-0000-0000-000017300000}"/>
    <cellStyle name="Note 2 4 2 2 5 2 4" xfId="17412" xr:uid="{00000000-0005-0000-0000-000018300000}"/>
    <cellStyle name="Note 2 4 2 2 5 3" xfId="8614" xr:uid="{00000000-0005-0000-0000-000019300000}"/>
    <cellStyle name="Note 2 4 2 2 5 3 2" xfId="18908" xr:uid="{00000000-0005-0000-0000-00001A300000}"/>
    <cellStyle name="Note 2 4 2 2 5 4" xfId="13628" xr:uid="{00000000-0005-0000-0000-00001B300000}"/>
    <cellStyle name="Note 2 4 2 2 6" xfId="5555" xr:uid="{00000000-0005-0000-0000-00001C300000}"/>
    <cellStyle name="Note 2 4 2 2 6 2" xfId="10325" xr:uid="{00000000-0005-0000-0000-00001D300000}"/>
    <cellStyle name="Note 2 4 2 2 6 2 2" xfId="20590" xr:uid="{00000000-0005-0000-0000-00001E300000}"/>
    <cellStyle name="Note 2 4 2 2 6 3" xfId="7566" xr:uid="{00000000-0005-0000-0000-00001F300000}"/>
    <cellStyle name="Note 2 4 2 2 6 3 2" xfId="18051" xr:uid="{00000000-0005-0000-0000-000020300000}"/>
    <cellStyle name="Note 2 4 2 2 6 4" xfId="16046" xr:uid="{00000000-0005-0000-0000-000021300000}"/>
    <cellStyle name="Note 2 4 2 2 7" xfId="8599" xr:uid="{00000000-0005-0000-0000-000022300000}"/>
    <cellStyle name="Note 2 4 2 2 7 2" xfId="18893" xr:uid="{00000000-0005-0000-0000-000023300000}"/>
    <cellStyle name="Note 2 4 2 2 8" xfId="13613" xr:uid="{00000000-0005-0000-0000-000024300000}"/>
    <cellStyle name="Note 2 4 2 3" xfId="3001" xr:uid="{00000000-0005-0000-0000-000025300000}"/>
    <cellStyle name="Note 2 4 2 3 2" xfId="3002" xr:uid="{00000000-0005-0000-0000-000026300000}"/>
    <cellStyle name="Note 2 4 2 3 2 2" xfId="3003" xr:uid="{00000000-0005-0000-0000-000027300000}"/>
    <cellStyle name="Note 2 4 2 3 2 2 2" xfId="6924" xr:uid="{00000000-0005-0000-0000-000028300000}"/>
    <cellStyle name="Note 2 4 2 3 2 2 2 2" xfId="11404" xr:uid="{00000000-0005-0000-0000-000029300000}"/>
    <cellStyle name="Note 2 4 2 3 2 2 2 2 2" xfId="21669" xr:uid="{00000000-0005-0000-0000-00002A300000}"/>
    <cellStyle name="Note 2 4 2 3 2 2 2 3" xfId="9836" xr:uid="{00000000-0005-0000-0000-00002B300000}"/>
    <cellStyle name="Note 2 4 2 3 2 2 2 3 2" xfId="20102" xr:uid="{00000000-0005-0000-0000-00002C300000}"/>
    <cellStyle name="Note 2 4 2 3 2 2 2 4" xfId="17413" xr:uid="{00000000-0005-0000-0000-00002D300000}"/>
    <cellStyle name="Note 2 4 2 3 2 2 3" xfId="8617" xr:uid="{00000000-0005-0000-0000-00002E300000}"/>
    <cellStyle name="Note 2 4 2 3 2 2 3 2" xfId="18911" xr:uid="{00000000-0005-0000-0000-00002F300000}"/>
    <cellStyle name="Note 2 4 2 3 2 2 4" xfId="13631" xr:uid="{00000000-0005-0000-0000-000030300000}"/>
    <cellStyle name="Note 2 4 2 3 2 3" xfId="5564" xr:uid="{00000000-0005-0000-0000-000031300000}"/>
    <cellStyle name="Note 2 4 2 3 2 3 2" xfId="10334" xr:uid="{00000000-0005-0000-0000-000032300000}"/>
    <cellStyle name="Note 2 4 2 3 2 3 2 2" xfId="20599" xr:uid="{00000000-0005-0000-0000-000033300000}"/>
    <cellStyle name="Note 2 4 2 3 2 3 3" xfId="10741" xr:uid="{00000000-0005-0000-0000-000034300000}"/>
    <cellStyle name="Note 2 4 2 3 2 3 3 2" xfId="21006" xr:uid="{00000000-0005-0000-0000-000035300000}"/>
    <cellStyle name="Note 2 4 2 3 2 3 4" xfId="16055" xr:uid="{00000000-0005-0000-0000-000036300000}"/>
    <cellStyle name="Note 2 4 2 3 2 4" xfId="8616" xr:uid="{00000000-0005-0000-0000-000037300000}"/>
    <cellStyle name="Note 2 4 2 3 2 4 2" xfId="18910" xr:uid="{00000000-0005-0000-0000-000038300000}"/>
    <cellStyle name="Note 2 4 2 3 2 5" xfId="13630" xr:uid="{00000000-0005-0000-0000-000039300000}"/>
    <cellStyle name="Note 2 4 2 3 3" xfId="3004" xr:uid="{00000000-0005-0000-0000-00003A300000}"/>
    <cellStyle name="Note 2 4 2 3 3 2" xfId="6925" xr:uid="{00000000-0005-0000-0000-00003B300000}"/>
    <cellStyle name="Note 2 4 2 3 3 2 2" xfId="11405" xr:uid="{00000000-0005-0000-0000-00003C300000}"/>
    <cellStyle name="Note 2 4 2 3 3 2 2 2" xfId="21670" xr:uid="{00000000-0005-0000-0000-00003D300000}"/>
    <cellStyle name="Note 2 4 2 3 3 2 3" xfId="11062" xr:uid="{00000000-0005-0000-0000-00003E300000}"/>
    <cellStyle name="Note 2 4 2 3 3 2 3 2" xfId="21327" xr:uid="{00000000-0005-0000-0000-00003F300000}"/>
    <cellStyle name="Note 2 4 2 3 3 2 4" xfId="17414" xr:uid="{00000000-0005-0000-0000-000040300000}"/>
    <cellStyle name="Note 2 4 2 3 3 3" xfId="8618" xr:uid="{00000000-0005-0000-0000-000041300000}"/>
    <cellStyle name="Note 2 4 2 3 3 3 2" xfId="18912" xr:uid="{00000000-0005-0000-0000-000042300000}"/>
    <cellStyle name="Note 2 4 2 3 3 4" xfId="13632" xr:uid="{00000000-0005-0000-0000-000043300000}"/>
    <cellStyle name="Note 2 4 2 3 4" xfId="5563" xr:uid="{00000000-0005-0000-0000-000044300000}"/>
    <cellStyle name="Note 2 4 2 3 4 2" xfId="10333" xr:uid="{00000000-0005-0000-0000-000045300000}"/>
    <cellStyle name="Note 2 4 2 3 4 2 2" xfId="20598" xr:uid="{00000000-0005-0000-0000-000046300000}"/>
    <cellStyle name="Note 2 4 2 3 4 3" xfId="11892" xr:uid="{00000000-0005-0000-0000-000047300000}"/>
    <cellStyle name="Note 2 4 2 3 4 3 2" xfId="22155" xr:uid="{00000000-0005-0000-0000-000048300000}"/>
    <cellStyle name="Note 2 4 2 3 4 4" xfId="16054" xr:uid="{00000000-0005-0000-0000-000049300000}"/>
    <cellStyle name="Note 2 4 2 3 5" xfId="8615" xr:uid="{00000000-0005-0000-0000-00004A300000}"/>
    <cellStyle name="Note 2 4 2 3 5 2" xfId="18909" xr:uid="{00000000-0005-0000-0000-00004B300000}"/>
    <cellStyle name="Note 2 4 2 3 6" xfId="13629" xr:uid="{00000000-0005-0000-0000-00004C300000}"/>
    <cellStyle name="Note 2 4 2 4" xfId="3005" xr:uid="{00000000-0005-0000-0000-00004D300000}"/>
    <cellStyle name="Note 2 4 2 4 2" xfId="3006" xr:uid="{00000000-0005-0000-0000-00004E300000}"/>
    <cellStyle name="Note 2 4 2 4 2 2" xfId="6926" xr:uid="{00000000-0005-0000-0000-00004F300000}"/>
    <cellStyle name="Note 2 4 2 4 2 2 2" xfId="11406" xr:uid="{00000000-0005-0000-0000-000050300000}"/>
    <cellStyle name="Note 2 4 2 4 2 2 2 2" xfId="21671" xr:uid="{00000000-0005-0000-0000-000051300000}"/>
    <cellStyle name="Note 2 4 2 4 2 2 3" xfId="11061" xr:uid="{00000000-0005-0000-0000-000052300000}"/>
    <cellStyle name="Note 2 4 2 4 2 2 3 2" xfId="21326" xr:uid="{00000000-0005-0000-0000-000053300000}"/>
    <cellStyle name="Note 2 4 2 4 2 2 4" xfId="17415" xr:uid="{00000000-0005-0000-0000-000054300000}"/>
    <cellStyle name="Note 2 4 2 4 2 3" xfId="8620" xr:uid="{00000000-0005-0000-0000-000055300000}"/>
    <cellStyle name="Note 2 4 2 4 2 3 2" xfId="18914" xr:uid="{00000000-0005-0000-0000-000056300000}"/>
    <cellStyle name="Note 2 4 2 4 2 4" xfId="13634" xr:uid="{00000000-0005-0000-0000-000057300000}"/>
    <cellStyle name="Note 2 4 2 4 3" xfId="5565" xr:uid="{00000000-0005-0000-0000-000058300000}"/>
    <cellStyle name="Note 2 4 2 4 3 2" xfId="10335" xr:uid="{00000000-0005-0000-0000-000059300000}"/>
    <cellStyle name="Note 2 4 2 4 3 2 2" xfId="20600" xr:uid="{00000000-0005-0000-0000-00005A300000}"/>
    <cellStyle name="Note 2 4 2 4 3 3" xfId="7570" xr:uid="{00000000-0005-0000-0000-00005B300000}"/>
    <cellStyle name="Note 2 4 2 4 3 3 2" xfId="18055" xr:uid="{00000000-0005-0000-0000-00005C300000}"/>
    <cellStyle name="Note 2 4 2 4 3 4" xfId="16056" xr:uid="{00000000-0005-0000-0000-00005D300000}"/>
    <cellStyle name="Note 2 4 2 4 4" xfId="8619" xr:uid="{00000000-0005-0000-0000-00005E300000}"/>
    <cellStyle name="Note 2 4 2 4 4 2" xfId="18913" xr:uid="{00000000-0005-0000-0000-00005F300000}"/>
    <cellStyle name="Note 2 4 2 4 5" xfId="13633" xr:uid="{00000000-0005-0000-0000-000060300000}"/>
    <cellStyle name="Note 2 4 2 5" xfId="3007" xr:uid="{00000000-0005-0000-0000-000061300000}"/>
    <cellStyle name="Note 2 4 2 5 2" xfId="6927" xr:uid="{00000000-0005-0000-0000-000062300000}"/>
    <cellStyle name="Note 2 4 2 5 2 2" xfId="11407" xr:uid="{00000000-0005-0000-0000-000063300000}"/>
    <cellStyle name="Note 2 4 2 5 2 2 2" xfId="21672" xr:uid="{00000000-0005-0000-0000-000064300000}"/>
    <cellStyle name="Note 2 4 2 5 2 3" xfId="9837" xr:uid="{00000000-0005-0000-0000-000065300000}"/>
    <cellStyle name="Note 2 4 2 5 2 3 2" xfId="20103" xr:uid="{00000000-0005-0000-0000-000066300000}"/>
    <cellStyle name="Note 2 4 2 5 2 4" xfId="17416" xr:uid="{00000000-0005-0000-0000-000067300000}"/>
    <cellStyle name="Note 2 4 2 5 3" xfId="8621" xr:uid="{00000000-0005-0000-0000-000068300000}"/>
    <cellStyle name="Note 2 4 2 5 3 2" xfId="18915" xr:uid="{00000000-0005-0000-0000-000069300000}"/>
    <cellStyle name="Note 2 4 2 5 4" xfId="13635" xr:uid="{00000000-0005-0000-0000-00006A300000}"/>
    <cellStyle name="Note 2 4 2 6" xfId="5554" xr:uid="{00000000-0005-0000-0000-00006B300000}"/>
    <cellStyle name="Note 2 4 2 6 2" xfId="10324" xr:uid="{00000000-0005-0000-0000-00006C300000}"/>
    <cellStyle name="Note 2 4 2 6 2 2" xfId="20589" xr:uid="{00000000-0005-0000-0000-00006D300000}"/>
    <cellStyle name="Note 2 4 2 6 3" xfId="7567" xr:uid="{00000000-0005-0000-0000-00006E300000}"/>
    <cellStyle name="Note 2 4 2 6 3 2" xfId="18052" xr:uid="{00000000-0005-0000-0000-00006F300000}"/>
    <cellStyle name="Note 2 4 2 6 4" xfId="16045" xr:uid="{00000000-0005-0000-0000-000070300000}"/>
    <cellStyle name="Note 2 4 2 7" xfId="8598" xr:uid="{00000000-0005-0000-0000-000071300000}"/>
    <cellStyle name="Note 2 4 2 7 2" xfId="18892" xr:uid="{00000000-0005-0000-0000-000072300000}"/>
    <cellStyle name="Note 2 4 2 8" xfId="13612" xr:uid="{00000000-0005-0000-0000-000073300000}"/>
    <cellStyle name="Note 2 4 3" xfId="3008" xr:uid="{00000000-0005-0000-0000-000074300000}"/>
    <cellStyle name="Note 2 4 3 2" xfId="3009" xr:uid="{00000000-0005-0000-0000-000075300000}"/>
    <cellStyle name="Note 2 4 3 2 2" xfId="3010" xr:uid="{00000000-0005-0000-0000-000076300000}"/>
    <cellStyle name="Note 2 4 3 2 2 2" xfId="6928" xr:uid="{00000000-0005-0000-0000-000077300000}"/>
    <cellStyle name="Note 2 4 3 2 2 2 2" xfId="11408" xr:uid="{00000000-0005-0000-0000-000078300000}"/>
    <cellStyle name="Note 2 4 3 2 2 2 2 2" xfId="21673" xr:uid="{00000000-0005-0000-0000-000079300000}"/>
    <cellStyle name="Note 2 4 3 2 2 2 3" xfId="11063" xr:uid="{00000000-0005-0000-0000-00007A300000}"/>
    <cellStyle name="Note 2 4 3 2 2 2 3 2" xfId="21328" xr:uid="{00000000-0005-0000-0000-00007B300000}"/>
    <cellStyle name="Note 2 4 3 2 2 2 4" xfId="17417" xr:uid="{00000000-0005-0000-0000-00007C300000}"/>
    <cellStyle name="Note 2 4 3 2 2 3" xfId="8624" xr:uid="{00000000-0005-0000-0000-00007D300000}"/>
    <cellStyle name="Note 2 4 3 2 2 3 2" xfId="18918" xr:uid="{00000000-0005-0000-0000-00007E300000}"/>
    <cellStyle name="Note 2 4 3 2 2 4" xfId="13638" xr:uid="{00000000-0005-0000-0000-00007F300000}"/>
    <cellStyle name="Note 2 4 3 2 3" xfId="5567" xr:uid="{00000000-0005-0000-0000-000080300000}"/>
    <cellStyle name="Note 2 4 3 2 3 2" xfId="10337" xr:uid="{00000000-0005-0000-0000-000081300000}"/>
    <cellStyle name="Note 2 4 3 2 3 2 2" xfId="20602" xr:uid="{00000000-0005-0000-0000-000082300000}"/>
    <cellStyle name="Note 2 4 3 2 3 3" xfId="7572" xr:uid="{00000000-0005-0000-0000-000083300000}"/>
    <cellStyle name="Note 2 4 3 2 3 3 2" xfId="18057" xr:uid="{00000000-0005-0000-0000-000084300000}"/>
    <cellStyle name="Note 2 4 3 2 3 4" xfId="16058" xr:uid="{00000000-0005-0000-0000-000085300000}"/>
    <cellStyle name="Note 2 4 3 2 4" xfId="8623" xr:uid="{00000000-0005-0000-0000-000086300000}"/>
    <cellStyle name="Note 2 4 3 2 4 2" xfId="18917" xr:uid="{00000000-0005-0000-0000-000087300000}"/>
    <cellStyle name="Note 2 4 3 2 5" xfId="13637" xr:uid="{00000000-0005-0000-0000-000088300000}"/>
    <cellStyle name="Note 2 4 3 3" xfId="3011" xr:uid="{00000000-0005-0000-0000-000089300000}"/>
    <cellStyle name="Note 2 4 3 3 2" xfId="6929" xr:uid="{00000000-0005-0000-0000-00008A300000}"/>
    <cellStyle name="Note 2 4 3 3 2 2" xfId="11409" xr:uid="{00000000-0005-0000-0000-00008B300000}"/>
    <cellStyle name="Note 2 4 3 3 2 2 2" xfId="21674" xr:uid="{00000000-0005-0000-0000-00008C300000}"/>
    <cellStyle name="Note 2 4 3 3 2 3" xfId="9838" xr:uid="{00000000-0005-0000-0000-00008D300000}"/>
    <cellStyle name="Note 2 4 3 3 2 3 2" xfId="20104" xr:uid="{00000000-0005-0000-0000-00008E300000}"/>
    <cellStyle name="Note 2 4 3 3 2 4" xfId="17418" xr:uid="{00000000-0005-0000-0000-00008F300000}"/>
    <cellStyle name="Note 2 4 3 3 3" xfId="8625" xr:uid="{00000000-0005-0000-0000-000090300000}"/>
    <cellStyle name="Note 2 4 3 3 3 2" xfId="18919" xr:uid="{00000000-0005-0000-0000-000091300000}"/>
    <cellStyle name="Note 2 4 3 3 4" xfId="13639" xr:uid="{00000000-0005-0000-0000-000092300000}"/>
    <cellStyle name="Note 2 4 3 4" xfId="5566" xr:uid="{00000000-0005-0000-0000-000093300000}"/>
    <cellStyle name="Note 2 4 3 4 2" xfId="10336" xr:uid="{00000000-0005-0000-0000-000094300000}"/>
    <cellStyle name="Note 2 4 3 4 2 2" xfId="20601" xr:uid="{00000000-0005-0000-0000-000095300000}"/>
    <cellStyle name="Note 2 4 3 4 3" xfId="9302" xr:uid="{00000000-0005-0000-0000-000096300000}"/>
    <cellStyle name="Note 2 4 3 4 3 2" xfId="19596" xr:uid="{00000000-0005-0000-0000-000097300000}"/>
    <cellStyle name="Note 2 4 3 4 4" xfId="16057" xr:uid="{00000000-0005-0000-0000-000098300000}"/>
    <cellStyle name="Note 2 4 3 5" xfId="8622" xr:uid="{00000000-0005-0000-0000-000099300000}"/>
    <cellStyle name="Note 2 4 3 5 2" xfId="18916" xr:uid="{00000000-0005-0000-0000-00009A300000}"/>
    <cellStyle name="Note 2 4 3 6" xfId="13636" xr:uid="{00000000-0005-0000-0000-00009B300000}"/>
    <cellStyle name="Note 2 4 4" xfId="3012" xr:uid="{00000000-0005-0000-0000-00009C300000}"/>
    <cellStyle name="Note 2 4 4 2" xfId="3013" xr:uid="{00000000-0005-0000-0000-00009D300000}"/>
    <cellStyle name="Note 2 4 4 2 2" xfId="6930" xr:uid="{00000000-0005-0000-0000-00009E300000}"/>
    <cellStyle name="Note 2 4 4 2 2 2" xfId="11410" xr:uid="{00000000-0005-0000-0000-00009F300000}"/>
    <cellStyle name="Note 2 4 4 2 2 2 2" xfId="21675" xr:uid="{00000000-0005-0000-0000-0000A0300000}"/>
    <cellStyle name="Note 2 4 4 2 2 3" xfId="11759" xr:uid="{00000000-0005-0000-0000-0000A1300000}"/>
    <cellStyle name="Note 2 4 4 2 2 3 2" xfId="22023" xr:uid="{00000000-0005-0000-0000-0000A2300000}"/>
    <cellStyle name="Note 2 4 4 2 2 4" xfId="17419" xr:uid="{00000000-0005-0000-0000-0000A3300000}"/>
    <cellStyle name="Note 2 4 4 2 3" xfId="8627" xr:uid="{00000000-0005-0000-0000-0000A4300000}"/>
    <cellStyle name="Note 2 4 4 2 3 2" xfId="18921" xr:uid="{00000000-0005-0000-0000-0000A5300000}"/>
    <cellStyle name="Note 2 4 4 2 4" xfId="13641" xr:uid="{00000000-0005-0000-0000-0000A6300000}"/>
    <cellStyle name="Note 2 4 4 3" xfId="5568" xr:uid="{00000000-0005-0000-0000-0000A7300000}"/>
    <cellStyle name="Note 2 4 4 3 2" xfId="10338" xr:uid="{00000000-0005-0000-0000-0000A8300000}"/>
    <cellStyle name="Note 2 4 4 3 2 2" xfId="20603" xr:uid="{00000000-0005-0000-0000-0000A9300000}"/>
    <cellStyle name="Note 2 4 4 3 3" xfId="7571" xr:uid="{00000000-0005-0000-0000-0000AA300000}"/>
    <cellStyle name="Note 2 4 4 3 3 2" xfId="18056" xr:uid="{00000000-0005-0000-0000-0000AB300000}"/>
    <cellStyle name="Note 2 4 4 3 4" xfId="16059" xr:uid="{00000000-0005-0000-0000-0000AC300000}"/>
    <cellStyle name="Note 2 4 4 4" xfId="8626" xr:uid="{00000000-0005-0000-0000-0000AD300000}"/>
    <cellStyle name="Note 2 4 4 4 2" xfId="18920" xr:uid="{00000000-0005-0000-0000-0000AE300000}"/>
    <cellStyle name="Note 2 4 4 5" xfId="13640" xr:uid="{00000000-0005-0000-0000-0000AF300000}"/>
    <cellStyle name="Note 2 4 5" xfId="3014" xr:uid="{00000000-0005-0000-0000-0000B0300000}"/>
    <cellStyle name="Note 2 4 5 2" xfId="6931" xr:uid="{00000000-0005-0000-0000-0000B1300000}"/>
    <cellStyle name="Note 2 4 5 2 2" xfId="11411" xr:uid="{00000000-0005-0000-0000-0000B2300000}"/>
    <cellStyle name="Note 2 4 5 2 2 2" xfId="21676" xr:uid="{00000000-0005-0000-0000-0000B3300000}"/>
    <cellStyle name="Note 2 4 5 2 3" xfId="11048" xr:uid="{00000000-0005-0000-0000-0000B4300000}"/>
    <cellStyle name="Note 2 4 5 2 3 2" xfId="21313" xr:uid="{00000000-0005-0000-0000-0000B5300000}"/>
    <cellStyle name="Note 2 4 5 2 4" xfId="17420" xr:uid="{00000000-0005-0000-0000-0000B6300000}"/>
    <cellStyle name="Note 2 4 5 3" xfId="8628" xr:uid="{00000000-0005-0000-0000-0000B7300000}"/>
    <cellStyle name="Note 2 4 5 3 2" xfId="18922" xr:uid="{00000000-0005-0000-0000-0000B8300000}"/>
    <cellStyle name="Note 2 4 5 4" xfId="13642" xr:uid="{00000000-0005-0000-0000-0000B9300000}"/>
    <cellStyle name="Note 2 4 6" xfId="5553" xr:uid="{00000000-0005-0000-0000-0000BA300000}"/>
    <cellStyle name="Note 2 4 6 2" xfId="10323" xr:uid="{00000000-0005-0000-0000-0000BB300000}"/>
    <cellStyle name="Note 2 4 6 2 2" xfId="20588" xr:uid="{00000000-0005-0000-0000-0000BC300000}"/>
    <cellStyle name="Note 2 4 6 3" xfId="9299" xr:uid="{00000000-0005-0000-0000-0000BD300000}"/>
    <cellStyle name="Note 2 4 6 3 2" xfId="19593" xr:uid="{00000000-0005-0000-0000-0000BE300000}"/>
    <cellStyle name="Note 2 4 6 4" xfId="16044" xr:uid="{00000000-0005-0000-0000-0000BF300000}"/>
    <cellStyle name="Note 2 4 7" xfId="8597" xr:uid="{00000000-0005-0000-0000-0000C0300000}"/>
    <cellStyle name="Note 2 4 7 2" xfId="18891" xr:uid="{00000000-0005-0000-0000-0000C1300000}"/>
    <cellStyle name="Note 2 4 8" xfId="13611" xr:uid="{00000000-0005-0000-0000-0000C2300000}"/>
    <cellStyle name="Note 2 5" xfId="3015" xr:uid="{00000000-0005-0000-0000-0000C3300000}"/>
    <cellStyle name="Note 2 5 2" xfId="3016" xr:uid="{00000000-0005-0000-0000-0000C4300000}"/>
    <cellStyle name="Note 2 5 2 2" xfId="3017" xr:uid="{00000000-0005-0000-0000-0000C5300000}"/>
    <cellStyle name="Note 2 5 2 2 2" xfId="3018" xr:uid="{00000000-0005-0000-0000-0000C6300000}"/>
    <cellStyle name="Note 2 5 2 2 2 2" xfId="3019" xr:uid="{00000000-0005-0000-0000-0000C7300000}"/>
    <cellStyle name="Note 2 5 2 2 2 2 2" xfId="3020" xr:uid="{00000000-0005-0000-0000-0000C8300000}"/>
    <cellStyle name="Note 2 5 2 2 2 2 2 2" xfId="3021" xr:uid="{00000000-0005-0000-0000-0000C9300000}"/>
    <cellStyle name="Note 2 5 2 2 2 2 2 2 2" xfId="6932" xr:uid="{00000000-0005-0000-0000-0000CA300000}"/>
    <cellStyle name="Note 2 5 2 2 2 2 2 2 2 2" xfId="11412" xr:uid="{00000000-0005-0000-0000-0000CB300000}"/>
    <cellStyle name="Note 2 5 2 2 2 2 2 2 2 2 2" xfId="21677" xr:uid="{00000000-0005-0000-0000-0000CC300000}"/>
    <cellStyle name="Note 2 5 2 2 2 2 2 2 2 3" xfId="9839" xr:uid="{00000000-0005-0000-0000-0000CD300000}"/>
    <cellStyle name="Note 2 5 2 2 2 2 2 2 2 3 2" xfId="20105" xr:uid="{00000000-0005-0000-0000-0000CE300000}"/>
    <cellStyle name="Note 2 5 2 2 2 2 2 2 2 4" xfId="17421" xr:uid="{00000000-0005-0000-0000-0000CF300000}"/>
    <cellStyle name="Note 2 5 2 2 2 2 2 2 3" xfId="8635" xr:uid="{00000000-0005-0000-0000-0000D0300000}"/>
    <cellStyle name="Note 2 5 2 2 2 2 2 2 3 2" xfId="18929" xr:uid="{00000000-0005-0000-0000-0000D1300000}"/>
    <cellStyle name="Note 2 5 2 2 2 2 2 2 4" xfId="13649" xr:uid="{00000000-0005-0000-0000-0000D2300000}"/>
    <cellStyle name="Note 2 5 2 2 2 2 2 3" xfId="5574" xr:uid="{00000000-0005-0000-0000-0000D3300000}"/>
    <cellStyle name="Note 2 5 2 2 2 2 2 3 2" xfId="10344" xr:uid="{00000000-0005-0000-0000-0000D4300000}"/>
    <cellStyle name="Note 2 5 2 2 2 2 2 3 2 2" xfId="20609" xr:uid="{00000000-0005-0000-0000-0000D5300000}"/>
    <cellStyle name="Note 2 5 2 2 2 2 2 3 3" xfId="9304" xr:uid="{00000000-0005-0000-0000-0000D6300000}"/>
    <cellStyle name="Note 2 5 2 2 2 2 2 3 3 2" xfId="19598" xr:uid="{00000000-0005-0000-0000-0000D7300000}"/>
    <cellStyle name="Note 2 5 2 2 2 2 2 3 4" xfId="16065" xr:uid="{00000000-0005-0000-0000-0000D8300000}"/>
    <cellStyle name="Note 2 5 2 2 2 2 2 4" xfId="8634" xr:uid="{00000000-0005-0000-0000-0000D9300000}"/>
    <cellStyle name="Note 2 5 2 2 2 2 2 4 2" xfId="18928" xr:uid="{00000000-0005-0000-0000-0000DA300000}"/>
    <cellStyle name="Note 2 5 2 2 2 2 2 5" xfId="13648" xr:uid="{00000000-0005-0000-0000-0000DB300000}"/>
    <cellStyle name="Note 2 5 2 2 2 2 3" xfId="3022" xr:uid="{00000000-0005-0000-0000-0000DC300000}"/>
    <cellStyle name="Note 2 5 2 2 2 2 3 2" xfId="6933" xr:uid="{00000000-0005-0000-0000-0000DD300000}"/>
    <cellStyle name="Note 2 5 2 2 2 2 3 2 2" xfId="11413" xr:uid="{00000000-0005-0000-0000-0000DE300000}"/>
    <cellStyle name="Note 2 5 2 2 2 2 3 2 2 2" xfId="21678" xr:uid="{00000000-0005-0000-0000-0000DF300000}"/>
    <cellStyle name="Note 2 5 2 2 2 2 3 2 3" xfId="9840" xr:uid="{00000000-0005-0000-0000-0000E0300000}"/>
    <cellStyle name="Note 2 5 2 2 2 2 3 2 3 2" xfId="20106" xr:uid="{00000000-0005-0000-0000-0000E1300000}"/>
    <cellStyle name="Note 2 5 2 2 2 2 3 2 4" xfId="17422" xr:uid="{00000000-0005-0000-0000-0000E2300000}"/>
    <cellStyle name="Note 2 5 2 2 2 2 3 3" xfId="8636" xr:uid="{00000000-0005-0000-0000-0000E3300000}"/>
    <cellStyle name="Note 2 5 2 2 2 2 3 3 2" xfId="18930" xr:uid="{00000000-0005-0000-0000-0000E4300000}"/>
    <cellStyle name="Note 2 5 2 2 2 2 3 4" xfId="13650" xr:uid="{00000000-0005-0000-0000-0000E5300000}"/>
    <cellStyle name="Note 2 5 2 2 2 2 4" xfId="5573" xr:uid="{00000000-0005-0000-0000-0000E6300000}"/>
    <cellStyle name="Note 2 5 2 2 2 2 4 2" xfId="10343" xr:uid="{00000000-0005-0000-0000-0000E7300000}"/>
    <cellStyle name="Note 2 5 2 2 2 2 4 2 2" xfId="20608" xr:uid="{00000000-0005-0000-0000-0000E8300000}"/>
    <cellStyle name="Note 2 5 2 2 2 2 4 3" xfId="11891" xr:uid="{00000000-0005-0000-0000-0000E9300000}"/>
    <cellStyle name="Note 2 5 2 2 2 2 4 3 2" xfId="22154" xr:uid="{00000000-0005-0000-0000-0000EA300000}"/>
    <cellStyle name="Note 2 5 2 2 2 2 4 4" xfId="16064" xr:uid="{00000000-0005-0000-0000-0000EB300000}"/>
    <cellStyle name="Note 2 5 2 2 2 2 5" xfId="8633" xr:uid="{00000000-0005-0000-0000-0000EC300000}"/>
    <cellStyle name="Note 2 5 2 2 2 2 5 2" xfId="18927" xr:uid="{00000000-0005-0000-0000-0000ED300000}"/>
    <cellStyle name="Note 2 5 2 2 2 2 6" xfId="13647" xr:uid="{00000000-0005-0000-0000-0000EE300000}"/>
    <cellStyle name="Note 2 5 2 2 2 3" xfId="3023" xr:uid="{00000000-0005-0000-0000-0000EF300000}"/>
    <cellStyle name="Note 2 5 2 2 2 3 2" xfId="3024" xr:uid="{00000000-0005-0000-0000-0000F0300000}"/>
    <cellStyle name="Note 2 5 2 2 2 3 2 2" xfId="6934" xr:uid="{00000000-0005-0000-0000-0000F1300000}"/>
    <cellStyle name="Note 2 5 2 2 2 3 2 2 2" xfId="11414" xr:uid="{00000000-0005-0000-0000-0000F2300000}"/>
    <cellStyle name="Note 2 5 2 2 2 3 2 2 2 2" xfId="21679" xr:uid="{00000000-0005-0000-0000-0000F3300000}"/>
    <cellStyle name="Note 2 5 2 2 2 3 2 2 3" xfId="9841" xr:uid="{00000000-0005-0000-0000-0000F4300000}"/>
    <cellStyle name="Note 2 5 2 2 2 3 2 2 3 2" xfId="20107" xr:uid="{00000000-0005-0000-0000-0000F5300000}"/>
    <cellStyle name="Note 2 5 2 2 2 3 2 2 4" xfId="17423" xr:uid="{00000000-0005-0000-0000-0000F6300000}"/>
    <cellStyle name="Note 2 5 2 2 2 3 2 3" xfId="8638" xr:uid="{00000000-0005-0000-0000-0000F7300000}"/>
    <cellStyle name="Note 2 5 2 2 2 3 2 3 2" xfId="18932" xr:uid="{00000000-0005-0000-0000-0000F8300000}"/>
    <cellStyle name="Note 2 5 2 2 2 3 2 4" xfId="13652" xr:uid="{00000000-0005-0000-0000-0000F9300000}"/>
    <cellStyle name="Note 2 5 2 2 2 3 3" xfId="5575" xr:uid="{00000000-0005-0000-0000-0000FA300000}"/>
    <cellStyle name="Note 2 5 2 2 2 3 3 2" xfId="10345" xr:uid="{00000000-0005-0000-0000-0000FB300000}"/>
    <cellStyle name="Note 2 5 2 2 2 3 3 2 2" xfId="20610" xr:uid="{00000000-0005-0000-0000-0000FC300000}"/>
    <cellStyle name="Note 2 5 2 2 2 3 3 3" xfId="7574" xr:uid="{00000000-0005-0000-0000-0000FD300000}"/>
    <cellStyle name="Note 2 5 2 2 2 3 3 3 2" xfId="18059" xr:uid="{00000000-0005-0000-0000-0000FE300000}"/>
    <cellStyle name="Note 2 5 2 2 2 3 3 4" xfId="16066" xr:uid="{00000000-0005-0000-0000-0000FF300000}"/>
    <cellStyle name="Note 2 5 2 2 2 3 4" xfId="8637" xr:uid="{00000000-0005-0000-0000-000000310000}"/>
    <cellStyle name="Note 2 5 2 2 2 3 4 2" xfId="18931" xr:uid="{00000000-0005-0000-0000-000001310000}"/>
    <cellStyle name="Note 2 5 2 2 2 3 5" xfId="13651" xr:uid="{00000000-0005-0000-0000-000002310000}"/>
    <cellStyle name="Note 2 5 2 2 2 4" xfId="3025" xr:uid="{00000000-0005-0000-0000-000003310000}"/>
    <cellStyle name="Note 2 5 2 2 2 4 2" xfId="6935" xr:uid="{00000000-0005-0000-0000-000004310000}"/>
    <cellStyle name="Note 2 5 2 2 2 4 2 2" xfId="11415" xr:uid="{00000000-0005-0000-0000-000005310000}"/>
    <cellStyle name="Note 2 5 2 2 2 4 2 2 2" xfId="21680" xr:uid="{00000000-0005-0000-0000-000006310000}"/>
    <cellStyle name="Note 2 5 2 2 2 4 2 3" xfId="11066" xr:uid="{00000000-0005-0000-0000-000007310000}"/>
    <cellStyle name="Note 2 5 2 2 2 4 2 3 2" xfId="21331" xr:uid="{00000000-0005-0000-0000-000008310000}"/>
    <cellStyle name="Note 2 5 2 2 2 4 2 4" xfId="17424" xr:uid="{00000000-0005-0000-0000-000009310000}"/>
    <cellStyle name="Note 2 5 2 2 2 4 3" xfId="8639" xr:uid="{00000000-0005-0000-0000-00000A310000}"/>
    <cellStyle name="Note 2 5 2 2 2 4 3 2" xfId="18933" xr:uid="{00000000-0005-0000-0000-00000B310000}"/>
    <cellStyle name="Note 2 5 2 2 2 4 4" xfId="13653" xr:uid="{00000000-0005-0000-0000-00000C310000}"/>
    <cellStyle name="Note 2 5 2 2 2 5" xfId="5572" xr:uid="{00000000-0005-0000-0000-00000D310000}"/>
    <cellStyle name="Note 2 5 2 2 2 5 2" xfId="10342" xr:uid="{00000000-0005-0000-0000-00000E310000}"/>
    <cellStyle name="Note 2 5 2 2 2 5 2 2" xfId="20607" xr:uid="{00000000-0005-0000-0000-00000F310000}"/>
    <cellStyle name="Note 2 5 2 2 2 5 3" xfId="7577" xr:uid="{00000000-0005-0000-0000-000010310000}"/>
    <cellStyle name="Note 2 5 2 2 2 5 3 2" xfId="18062" xr:uid="{00000000-0005-0000-0000-000011310000}"/>
    <cellStyle name="Note 2 5 2 2 2 5 4" xfId="16063" xr:uid="{00000000-0005-0000-0000-000012310000}"/>
    <cellStyle name="Note 2 5 2 2 2 6" xfId="8632" xr:uid="{00000000-0005-0000-0000-000013310000}"/>
    <cellStyle name="Note 2 5 2 2 2 6 2" xfId="18926" xr:uid="{00000000-0005-0000-0000-000014310000}"/>
    <cellStyle name="Note 2 5 2 2 2 7" xfId="13646" xr:uid="{00000000-0005-0000-0000-000015310000}"/>
    <cellStyle name="Note 2 5 2 2 3" xfId="3026" xr:uid="{00000000-0005-0000-0000-000016310000}"/>
    <cellStyle name="Note 2 5 2 2 3 2" xfId="3027" xr:uid="{00000000-0005-0000-0000-000017310000}"/>
    <cellStyle name="Note 2 5 2 2 3 2 2" xfId="3028" xr:uid="{00000000-0005-0000-0000-000018310000}"/>
    <cellStyle name="Note 2 5 2 2 3 2 2 2" xfId="6936" xr:uid="{00000000-0005-0000-0000-000019310000}"/>
    <cellStyle name="Note 2 5 2 2 3 2 2 2 2" xfId="11416" xr:uid="{00000000-0005-0000-0000-00001A310000}"/>
    <cellStyle name="Note 2 5 2 2 3 2 2 2 2 2" xfId="21681" xr:uid="{00000000-0005-0000-0000-00001B310000}"/>
    <cellStyle name="Note 2 5 2 2 3 2 2 2 3" xfId="11065" xr:uid="{00000000-0005-0000-0000-00001C310000}"/>
    <cellStyle name="Note 2 5 2 2 3 2 2 2 3 2" xfId="21330" xr:uid="{00000000-0005-0000-0000-00001D310000}"/>
    <cellStyle name="Note 2 5 2 2 3 2 2 2 4" xfId="17425" xr:uid="{00000000-0005-0000-0000-00001E310000}"/>
    <cellStyle name="Note 2 5 2 2 3 2 2 3" xfId="8642" xr:uid="{00000000-0005-0000-0000-00001F310000}"/>
    <cellStyle name="Note 2 5 2 2 3 2 2 3 2" xfId="18936" xr:uid="{00000000-0005-0000-0000-000020310000}"/>
    <cellStyle name="Note 2 5 2 2 3 2 2 4" xfId="13656" xr:uid="{00000000-0005-0000-0000-000021310000}"/>
    <cellStyle name="Note 2 5 2 2 3 2 3" xfId="5577" xr:uid="{00000000-0005-0000-0000-000022310000}"/>
    <cellStyle name="Note 2 5 2 2 3 2 3 2" xfId="10347" xr:uid="{00000000-0005-0000-0000-000023310000}"/>
    <cellStyle name="Note 2 5 2 2 3 2 3 2 2" xfId="20612" xr:uid="{00000000-0005-0000-0000-000024310000}"/>
    <cellStyle name="Note 2 5 2 2 3 2 3 3" xfId="7576" xr:uid="{00000000-0005-0000-0000-000025310000}"/>
    <cellStyle name="Note 2 5 2 2 3 2 3 3 2" xfId="18061" xr:uid="{00000000-0005-0000-0000-000026310000}"/>
    <cellStyle name="Note 2 5 2 2 3 2 3 4" xfId="16068" xr:uid="{00000000-0005-0000-0000-000027310000}"/>
    <cellStyle name="Note 2 5 2 2 3 2 4" xfId="8641" xr:uid="{00000000-0005-0000-0000-000028310000}"/>
    <cellStyle name="Note 2 5 2 2 3 2 4 2" xfId="18935" xr:uid="{00000000-0005-0000-0000-000029310000}"/>
    <cellStyle name="Note 2 5 2 2 3 2 5" xfId="13655" xr:uid="{00000000-0005-0000-0000-00002A310000}"/>
    <cellStyle name="Note 2 5 2 2 3 3" xfId="3029" xr:uid="{00000000-0005-0000-0000-00002B310000}"/>
    <cellStyle name="Note 2 5 2 2 3 3 2" xfId="6937" xr:uid="{00000000-0005-0000-0000-00002C310000}"/>
    <cellStyle name="Note 2 5 2 2 3 3 2 2" xfId="11417" xr:uid="{00000000-0005-0000-0000-00002D310000}"/>
    <cellStyle name="Note 2 5 2 2 3 3 2 2 2" xfId="21682" xr:uid="{00000000-0005-0000-0000-00002E310000}"/>
    <cellStyle name="Note 2 5 2 2 3 3 2 3" xfId="9842" xr:uid="{00000000-0005-0000-0000-00002F310000}"/>
    <cellStyle name="Note 2 5 2 2 3 3 2 3 2" xfId="20108" xr:uid="{00000000-0005-0000-0000-000030310000}"/>
    <cellStyle name="Note 2 5 2 2 3 3 2 4" xfId="17426" xr:uid="{00000000-0005-0000-0000-000031310000}"/>
    <cellStyle name="Note 2 5 2 2 3 3 3" xfId="8643" xr:uid="{00000000-0005-0000-0000-000032310000}"/>
    <cellStyle name="Note 2 5 2 2 3 3 3 2" xfId="18937" xr:uid="{00000000-0005-0000-0000-000033310000}"/>
    <cellStyle name="Note 2 5 2 2 3 3 4" xfId="13657" xr:uid="{00000000-0005-0000-0000-000034310000}"/>
    <cellStyle name="Note 2 5 2 2 3 4" xfId="5576" xr:uid="{00000000-0005-0000-0000-000035310000}"/>
    <cellStyle name="Note 2 5 2 2 3 4 2" xfId="10346" xr:uid="{00000000-0005-0000-0000-000036310000}"/>
    <cellStyle name="Note 2 5 2 2 3 4 2 2" xfId="20611" xr:uid="{00000000-0005-0000-0000-000037310000}"/>
    <cellStyle name="Note 2 5 2 2 3 4 3" xfId="9305" xr:uid="{00000000-0005-0000-0000-000038310000}"/>
    <cellStyle name="Note 2 5 2 2 3 4 3 2" xfId="19599" xr:uid="{00000000-0005-0000-0000-000039310000}"/>
    <cellStyle name="Note 2 5 2 2 3 4 4" xfId="16067" xr:uid="{00000000-0005-0000-0000-00003A310000}"/>
    <cellStyle name="Note 2 5 2 2 3 5" xfId="8640" xr:uid="{00000000-0005-0000-0000-00003B310000}"/>
    <cellStyle name="Note 2 5 2 2 3 5 2" xfId="18934" xr:uid="{00000000-0005-0000-0000-00003C310000}"/>
    <cellStyle name="Note 2 5 2 2 3 6" xfId="13654" xr:uid="{00000000-0005-0000-0000-00003D310000}"/>
    <cellStyle name="Note 2 5 2 2 4" xfId="3030" xr:uid="{00000000-0005-0000-0000-00003E310000}"/>
    <cellStyle name="Note 2 5 2 2 4 2" xfId="3031" xr:uid="{00000000-0005-0000-0000-00003F310000}"/>
    <cellStyle name="Note 2 5 2 2 4 2 2" xfId="6938" xr:uid="{00000000-0005-0000-0000-000040310000}"/>
    <cellStyle name="Note 2 5 2 2 4 2 2 2" xfId="11418" xr:uid="{00000000-0005-0000-0000-000041310000}"/>
    <cellStyle name="Note 2 5 2 2 4 2 2 2 2" xfId="21683" xr:uid="{00000000-0005-0000-0000-000042310000}"/>
    <cellStyle name="Note 2 5 2 2 4 2 2 3" xfId="11067" xr:uid="{00000000-0005-0000-0000-000043310000}"/>
    <cellStyle name="Note 2 5 2 2 4 2 2 3 2" xfId="21332" xr:uid="{00000000-0005-0000-0000-000044310000}"/>
    <cellStyle name="Note 2 5 2 2 4 2 2 4" xfId="17427" xr:uid="{00000000-0005-0000-0000-000045310000}"/>
    <cellStyle name="Note 2 5 2 2 4 2 3" xfId="8645" xr:uid="{00000000-0005-0000-0000-000046310000}"/>
    <cellStyle name="Note 2 5 2 2 4 2 3 2" xfId="18939" xr:uid="{00000000-0005-0000-0000-000047310000}"/>
    <cellStyle name="Note 2 5 2 2 4 2 4" xfId="13659" xr:uid="{00000000-0005-0000-0000-000048310000}"/>
    <cellStyle name="Note 2 5 2 2 4 3" xfId="5578" xr:uid="{00000000-0005-0000-0000-000049310000}"/>
    <cellStyle name="Note 2 5 2 2 4 3 2" xfId="10348" xr:uid="{00000000-0005-0000-0000-00004A310000}"/>
    <cellStyle name="Note 2 5 2 2 4 3 2 2" xfId="20613" xr:uid="{00000000-0005-0000-0000-00004B310000}"/>
    <cellStyle name="Note 2 5 2 2 4 3 3" xfId="7575" xr:uid="{00000000-0005-0000-0000-00004C310000}"/>
    <cellStyle name="Note 2 5 2 2 4 3 3 2" xfId="18060" xr:uid="{00000000-0005-0000-0000-00004D310000}"/>
    <cellStyle name="Note 2 5 2 2 4 3 4" xfId="16069" xr:uid="{00000000-0005-0000-0000-00004E310000}"/>
    <cellStyle name="Note 2 5 2 2 4 4" xfId="8644" xr:uid="{00000000-0005-0000-0000-00004F310000}"/>
    <cellStyle name="Note 2 5 2 2 4 4 2" xfId="18938" xr:uid="{00000000-0005-0000-0000-000050310000}"/>
    <cellStyle name="Note 2 5 2 2 4 5" xfId="13658" xr:uid="{00000000-0005-0000-0000-000051310000}"/>
    <cellStyle name="Note 2 5 2 2 5" xfId="3032" xr:uid="{00000000-0005-0000-0000-000052310000}"/>
    <cellStyle name="Note 2 5 2 2 5 2" xfId="6939" xr:uid="{00000000-0005-0000-0000-000053310000}"/>
    <cellStyle name="Note 2 5 2 2 5 2 2" xfId="11419" xr:uid="{00000000-0005-0000-0000-000054310000}"/>
    <cellStyle name="Note 2 5 2 2 5 2 2 2" xfId="21684" xr:uid="{00000000-0005-0000-0000-000055310000}"/>
    <cellStyle name="Note 2 5 2 2 5 2 3" xfId="9843" xr:uid="{00000000-0005-0000-0000-000056310000}"/>
    <cellStyle name="Note 2 5 2 2 5 2 3 2" xfId="20109" xr:uid="{00000000-0005-0000-0000-000057310000}"/>
    <cellStyle name="Note 2 5 2 2 5 2 4" xfId="17428" xr:uid="{00000000-0005-0000-0000-000058310000}"/>
    <cellStyle name="Note 2 5 2 2 5 3" xfId="8646" xr:uid="{00000000-0005-0000-0000-000059310000}"/>
    <cellStyle name="Note 2 5 2 2 5 3 2" xfId="18940" xr:uid="{00000000-0005-0000-0000-00005A310000}"/>
    <cellStyle name="Note 2 5 2 2 5 4" xfId="13660" xr:uid="{00000000-0005-0000-0000-00005B310000}"/>
    <cellStyle name="Note 2 5 2 2 6" xfId="5571" xr:uid="{00000000-0005-0000-0000-00005C310000}"/>
    <cellStyle name="Note 2 5 2 2 6 2" xfId="10341" xr:uid="{00000000-0005-0000-0000-00005D310000}"/>
    <cellStyle name="Note 2 5 2 2 6 2 2" xfId="20606" xr:uid="{00000000-0005-0000-0000-00005E310000}"/>
    <cellStyle name="Note 2 5 2 2 6 3" xfId="9303" xr:uid="{00000000-0005-0000-0000-00005F310000}"/>
    <cellStyle name="Note 2 5 2 2 6 3 2" xfId="19597" xr:uid="{00000000-0005-0000-0000-000060310000}"/>
    <cellStyle name="Note 2 5 2 2 6 4" xfId="16062" xr:uid="{00000000-0005-0000-0000-000061310000}"/>
    <cellStyle name="Note 2 5 2 2 7" xfId="8631" xr:uid="{00000000-0005-0000-0000-000062310000}"/>
    <cellStyle name="Note 2 5 2 2 7 2" xfId="18925" xr:uid="{00000000-0005-0000-0000-000063310000}"/>
    <cellStyle name="Note 2 5 2 2 8" xfId="13645" xr:uid="{00000000-0005-0000-0000-000064310000}"/>
    <cellStyle name="Note 2 5 2 3" xfId="3033" xr:uid="{00000000-0005-0000-0000-000065310000}"/>
    <cellStyle name="Note 2 5 2 3 2" xfId="3034" xr:uid="{00000000-0005-0000-0000-000066310000}"/>
    <cellStyle name="Note 2 5 2 3 2 2" xfId="3035" xr:uid="{00000000-0005-0000-0000-000067310000}"/>
    <cellStyle name="Note 2 5 2 3 2 2 2" xfId="6940" xr:uid="{00000000-0005-0000-0000-000068310000}"/>
    <cellStyle name="Note 2 5 2 3 2 2 2 2" xfId="11420" xr:uid="{00000000-0005-0000-0000-000069310000}"/>
    <cellStyle name="Note 2 5 2 3 2 2 2 2 2" xfId="21685" xr:uid="{00000000-0005-0000-0000-00006A310000}"/>
    <cellStyle name="Note 2 5 2 3 2 2 2 3" xfId="11760" xr:uid="{00000000-0005-0000-0000-00006B310000}"/>
    <cellStyle name="Note 2 5 2 3 2 2 2 3 2" xfId="22024" xr:uid="{00000000-0005-0000-0000-00006C310000}"/>
    <cellStyle name="Note 2 5 2 3 2 2 2 4" xfId="17429" xr:uid="{00000000-0005-0000-0000-00006D310000}"/>
    <cellStyle name="Note 2 5 2 3 2 2 3" xfId="8649" xr:uid="{00000000-0005-0000-0000-00006E310000}"/>
    <cellStyle name="Note 2 5 2 3 2 2 3 2" xfId="18943" xr:uid="{00000000-0005-0000-0000-00006F310000}"/>
    <cellStyle name="Note 2 5 2 3 2 2 4" xfId="13663" xr:uid="{00000000-0005-0000-0000-000070310000}"/>
    <cellStyle name="Note 2 5 2 3 2 3" xfId="5580" xr:uid="{00000000-0005-0000-0000-000071310000}"/>
    <cellStyle name="Note 2 5 2 3 2 3 2" xfId="10350" xr:uid="{00000000-0005-0000-0000-000072310000}"/>
    <cellStyle name="Note 2 5 2 3 2 3 2 2" xfId="20615" xr:uid="{00000000-0005-0000-0000-000073310000}"/>
    <cellStyle name="Note 2 5 2 3 2 3 3" xfId="9307" xr:uid="{00000000-0005-0000-0000-000074310000}"/>
    <cellStyle name="Note 2 5 2 3 2 3 3 2" xfId="19601" xr:uid="{00000000-0005-0000-0000-000075310000}"/>
    <cellStyle name="Note 2 5 2 3 2 3 4" xfId="16071" xr:uid="{00000000-0005-0000-0000-000076310000}"/>
    <cellStyle name="Note 2 5 2 3 2 4" xfId="8648" xr:uid="{00000000-0005-0000-0000-000077310000}"/>
    <cellStyle name="Note 2 5 2 3 2 4 2" xfId="18942" xr:uid="{00000000-0005-0000-0000-000078310000}"/>
    <cellStyle name="Note 2 5 2 3 2 5" xfId="13662" xr:uid="{00000000-0005-0000-0000-000079310000}"/>
    <cellStyle name="Note 2 5 2 3 3" xfId="3036" xr:uid="{00000000-0005-0000-0000-00007A310000}"/>
    <cellStyle name="Note 2 5 2 3 3 2" xfId="6941" xr:uid="{00000000-0005-0000-0000-00007B310000}"/>
    <cellStyle name="Note 2 5 2 3 3 2 2" xfId="11421" xr:uid="{00000000-0005-0000-0000-00007C310000}"/>
    <cellStyle name="Note 2 5 2 3 3 2 2 2" xfId="21686" xr:uid="{00000000-0005-0000-0000-00007D310000}"/>
    <cellStyle name="Note 2 5 2 3 3 2 3" xfId="11064" xr:uid="{00000000-0005-0000-0000-00007E310000}"/>
    <cellStyle name="Note 2 5 2 3 3 2 3 2" xfId="21329" xr:uid="{00000000-0005-0000-0000-00007F310000}"/>
    <cellStyle name="Note 2 5 2 3 3 2 4" xfId="17430" xr:uid="{00000000-0005-0000-0000-000080310000}"/>
    <cellStyle name="Note 2 5 2 3 3 3" xfId="8650" xr:uid="{00000000-0005-0000-0000-000081310000}"/>
    <cellStyle name="Note 2 5 2 3 3 3 2" xfId="18944" xr:uid="{00000000-0005-0000-0000-000082310000}"/>
    <cellStyle name="Note 2 5 2 3 3 4" xfId="13664" xr:uid="{00000000-0005-0000-0000-000083310000}"/>
    <cellStyle name="Note 2 5 2 3 4" xfId="5579" xr:uid="{00000000-0005-0000-0000-000084310000}"/>
    <cellStyle name="Note 2 5 2 3 4 2" xfId="10349" xr:uid="{00000000-0005-0000-0000-000085310000}"/>
    <cellStyle name="Note 2 5 2 3 4 2 2" xfId="20614" xr:uid="{00000000-0005-0000-0000-000086310000}"/>
    <cellStyle name="Note 2 5 2 3 4 3" xfId="9306" xr:uid="{00000000-0005-0000-0000-000087310000}"/>
    <cellStyle name="Note 2 5 2 3 4 3 2" xfId="19600" xr:uid="{00000000-0005-0000-0000-000088310000}"/>
    <cellStyle name="Note 2 5 2 3 4 4" xfId="16070" xr:uid="{00000000-0005-0000-0000-000089310000}"/>
    <cellStyle name="Note 2 5 2 3 5" xfId="8647" xr:uid="{00000000-0005-0000-0000-00008A310000}"/>
    <cellStyle name="Note 2 5 2 3 5 2" xfId="18941" xr:uid="{00000000-0005-0000-0000-00008B310000}"/>
    <cellStyle name="Note 2 5 2 3 6" xfId="13661" xr:uid="{00000000-0005-0000-0000-00008C310000}"/>
    <cellStyle name="Note 2 5 2 4" xfId="3037" xr:uid="{00000000-0005-0000-0000-00008D310000}"/>
    <cellStyle name="Note 2 5 2 4 2" xfId="3038" xr:uid="{00000000-0005-0000-0000-00008E310000}"/>
    <cellStyle name="Note 2 5 2 4 2 2" xfId="6942" xr:uid="{00000000-0005-0000-0000-00008F310000}"/>
    <cellStyle name="Note 2 5 2 4 2 2 2" xfId="11422" xr:uid="{00000000-0005-0000-0000-000090310000}"/>
    <cellStyle name="Note 2 5 2 4 2 2 2 2" xfId="21687" xr:uid="{00000000-0005-0000-0000-000091310000}"/>
    <cellStyle name="Note 2 5 2 4 2 2 3" xfId="9844" xr:uid="{00000000-0005-0000-0000-000092310000}"/>
    <cellStyle name="Note 2 5 2 4 2 2 3 2" xfId="20110" xr:uid="{00000000-0005-0000-0000-000093310000}"/>
    <cellStyle name="Note 2 5 2 4 2 2 4" xfId="17431" xr:uid="{00000000-0005-0000-0000-000094310000}"/>
    <cellStyle name="Note 2 5 2 4 2 3" xfId="8652" xr:uid="{00000000-0005-0000-0000-000095310000}"/>
    <cellStyle name="Note 2 5 2 4 2 3 2" xfId="18946" xr:uid="{00000000-0005-0000-0000-000096310000}"/>
    <cellStyle name="Note 2 5 2 4 2 4" xfId="13666" xr:uid="{00000000-0005-0000-0000-000097310000}"/>
    <cellStyle name="Note 2 5 2 4 3" xfId="5581" xr:uid="{00000000-0005-0000-0000-000098310000}"/>
    <cellStyle name="Note 2 5 2 4 3 2" xfId="10351" xr:uid="{00000000-0005-0000-0000-000099310000}"/>
    <cellStyle name="Note 2 5 2 4 3 2 2" xfId="20616" xr:uid="{00000000-0005-0000-0000-00009A310000}"/>
    <cellStyle name="Note 2 5 2 4 3 3" xfId="9308" xr:uid="{00000000-0005-0000-0000-00009B310000}"/>
    <cellStyle name="Note 2 5 2 4 3 3 2" xfId="19602" xr:uid="{00000000-0005-0000-0000-00009C310000}"/>
    <cellStyle name="Note 2 5 2 4 3 4" xfId="16072" xr:uid="{00000000-0005-0000-0000-00009D310000}"/>
    <cellStyle name="Note 2 5 2 4 4" xfId="8651" xr:uid="{00000000-0005-0000-0000-00009E310000}"/>
    <cellStyle name="Note 2 5 2 4 4 2" xfId="18945" xr:uid="{00000000-0005-0000-0000-00009F310000}"/>
    <cellStyle name="Note 2 5 2 4 5" xfId="13665" xr:uid="{00000000-0005-0000-0000-0000A0310000}"/>
    <cellStyle name="Note 2 5 2 5" xfId="3039" xr:uid="{00000000-0005-0000-0000-0000A1310000}"/>
    <cellStyle name="Note 2 5 2 5 2" xfId="6943" xr:uid="{00000000-0005-0000-0000-0000A2310000}"/>
    <cellStyle name="Note 2 5 2 5 2 2" xfId="11423" xr:uid="{00000000-0005-0000-0000-0000A3310000}"/>
    <cellStyle name="Note 2 5 2 5 2 2 2" xfId="21688" xr:uid="{00000000-0005-0000-0000-0000A4310000}"/>
    <cellStyle name="Note 2 5 2 5 2 3" xfId="9845" xr:uid="{00000000-0005-0000-0000-0000A5310000}"/>
    <cellStyle name="Note 2 5 2 5 2 3 2" xfId="20111" xr:uid="{00000000-0005-0000-0000-0000A6310000}"/>
    <cellStyle name="Note 2 5 2 5 2 4" xfId="17432" xr:uid="{00000000-0005-0000-0000-0000A7310000}"/>
    <cellStyle name="Note 2 5 2 5 3" xfId="8653" xr:uid="{00000000-0005-0000-0000-0000A8310000}"/>
    <cellStyle name="Note 2 5 2 5 3 2" xfId="18947" xr:uid="{00000000-0005-0000-0000-0000A9310000}"/>
    <cellStyle name="Note 2 5 2 5 4" xfId="13667" xr:uid="{00000000-0005-0000-0000-0000AA310000}"/>
    <cellStyle name="Note 2 5 2 6" xfId="5570" xr:uid="{00000000-0005-0000-0000-0000AB310000}"/>
    <cellStyle name="Note 2 5 2 6 2" xfId="10340" xr:uid="{00000000-0005-0000-0000-0000AC310000}"/>
    <cellStyle name="Note 2 5 2 6 2 2" xfId="20605" xr:uid="{00000000-0005-0000-0000-0000AD310000}"/>
    <cellStyle name="Note 2 5 2 6 3" xfId="10710" xr:uid="{00000000-0005-0000-0000-0000AE310000}"/>
    <cellStyle name="Note 2 5 2 6 3 2" xfId="20975" xr:uid="{00000000-0005-0000-0000-0000AF310000}"/>
    <cellStyle name="Note 2 5 2 6 4" xfId="16061" xr:uid="{00000000-0005-0000-0000-0000B0310000}"/>
    <cellStyle name="Note 2 5 2 7" xfId="8630" xr:uid="{00000000-0005-0000-0000-0000B1310000}"/>
    <cellStyle name="Note 2 5 2 7 2" xfId="18924" xr:uid="{00000000-0005-0000-0000-0000B2310000}"/>
    <cellStyle name="Note 2 5 2 8" xfId="13644" xr:uid="{00000000-0005-0000-0000-0000B3310000}"/>
    <cellStyle name="Note 2 5 3" xfId="3040" xr:uid="{00000000-0005-0000-0000-0000B4310000}"/>
    <cellStyle name="Note 2 5 3 2" xfId="3041" xr:uid="{00000000-0005-0000-0000-0000B5310000}"/>
    <cellStyle name="Note 2 5 3 2 2" xfId="3042" xr:uid="{00000000-0005-0000-0000-0000B6310000}"/>
    <cellStyle name="Note 2 5 3 2 2 2" xfId="6944" xr:uid="{00000000-0005-0000-0000-0000B7310000}"/>
    <cellStyle name="Note 2 5 3 2 2 2 2" xfId="11424" xr:uid="{00000000-0005-0000-0000-0000B8310000}"/>
    <cellStyle name="Note 2 5 3 2 2 2 2 2" xfId="21689" xr:uid="{00000000-0005-0000-0000-0000B9310000}"/>
    <cellStyle name="Note 2 5 3 2 2 2 3" xfId="11069" xr:uid="{00000000-0005-0000-0000-0000BA310000}"/>
    <cellStyle name="Note 2 5 3 2 2 2 3 2" xfId="21334" xr:uid="{00000000-0005-0000-0000-0000BB310000}"/>
    <cellStyle name="Note 2 5 3 2 2 2 4" xfId="17433" xr:uid="{00000000-0005-0000-0000-0000BC310000}"/>
    <cellStyle name="Note 2 5 3 2 2 3" xfId="8656" xr:uid="{00000000-0005-0000-0000-0000BD310000}"/>
    <cellStyle name="Note 2 5 3 2 2 3 2" xfId="18950" xr:uid="{00000000-0005-0000-0000-0000BE310000}"/>
    <cellStyle name="Note 2 5 3 2 2 4" xfId="13670" xr:uid="{00000000-0005-0000-0000-0000BF310000}"/>
    <cellStyle name="Note 2 5 3 2 3" xfId="5583" xr:uid="{00000000-0005-0000-0000-0000C0310000}"/>
    <cellStyle name="Note 2 5 3 2 3 2" xfId="10353" xr:uid="{00000000-0005-0000-0000-0000C1310000}"/>
    <cellStyle name="Note 2 5 3 2 3 2 2" xfId="20618" xr:uid="{00000000-0005-0000-0000-0000C2310000}"/>
    <cellStyle name="Note 2 5 3 2 3 3" xfId="11890" xr:uid="{00000000-0005-0000-0000-0000C3310000}"/>
    <cellStyle name="Note 2 5 3 2 3 3 2" xfId="22153" xr:uid="{00000000-0005-0000-0000-0000C4310000}"/>
    <cellStyle name="Note 2 5 3 2 3 4" xfId="16074" xr:uid="{00000000-0005-0000-0000-0000C5310000}"/>
    <cellStyle name="Note 2 5 3 2 4" xfId="8655" xr:uid="{00000000-0005-0000-0000-0000C6310000}"/>
    <cellStyle name="Note 2 5 3 2 4 2" xfId="18949" xr:uid="{00000000-0005-0000-0000-0000C7310000}"/>
    <cellStyle name="Note 2 5 3 2 5" xfId="13669" xr:uid="{00000000-0005-0000-0000-0000C8310000}"/>
    <cellStyle name="Note 2 5 3 3" xfId="3043" xr:uid="{00000000-0005-0000-0000-0000C9310000}"/>
    <cellStyle name="Note 2 5 3 3 2" xfId="6945" xr:uid="{00000000-0005-0000-0000-0000CA310000}"/>
    <cellStyle name="Note 2 5 3 3 2 2" xfId="11425" xr:uid="{00000000-0005-0000-0000-0000CB310000}"/>
    <cellStyle name="Note 2 5 3 3 2 2 2" xfId="21690" xr:uid="{00000000-0005-0000-0000-0000CC310000}"/>
    <cellStyle name="Note 2 5 3 3 2 3" xfId="11068" xr:uid="{00000000-0005-0000-0000-0000CD310000}"/>
    <cellStyle name="Note 2 5 3 3 2 3 2" xfId="21333" xr:uid="{00000000-0005-0000-0000-0000CE310000}"/>
    <cellStyle name="Note 2 5 3 3 2 4" xfId="17434" xr:uid="{00000000-0005-0000-0000-0000CF310000}"/>
    <cellStyle name="Note 2 5 3 3 3" xfId="8657" xr:uid="{00000000-0005-0000-0000-0000D0310000}"/>
    <cellStyle name="Note 2 5 3 3 3 2" xfId="18951" xr:uid="{00000000-0005-0000-0000-0000D1310000}"/>
    <cellStyle name="Note 2 5 3 3 4" xfId="13671" xr:uid="{00000000-0005-0000-0000-0000D2310000}"/>
    <cellStyle name="Note 2 5 3 4" xfId="5582" xr:uid="{00000000-0005-0000-0000-0000D3310000}"/>
    <cellStyle name="Note 2 5 3 4 2" xfId="10352" xr:uid="{00000000-0005-0000-0000-0000D4310000}"/>
    <cellStyle name="Note 2 5 3 4 2 2" xfId="20617" xr:uid="{00000000-0005-0000-0000-0000D5310000}"/>
    <cellStyle name="Note 2 5 3 4 3" xfId="7585" xr:uid="{00000000-0005-0000-0000-0000D6310000}"/>
    <cellStyle name="Note 2 5 3 4 3 2" xfId="18070" xr:uid="{00000000-0005-0000-0000-0000D7310000}"/>
    <cellStyle name="Note 2 5 3 4 4" xfId="16073" xr:uid="{00000000-0005-0000-0000-0000D8310000}"/>
    <cellStyle name="Note 2 5 3 5" xfId="8654" xr:uid="{00000000-0005-0000-0000-0000D9310000}"/>
    <cellStyle name="Note 2 5 3 5 2" xfId="18948" xr:uid="{00000000-0005-0000-0000-0000DA310000}"/>
    <cellStyle name="Note 2 5 3 6" xfId="13668" xr:uid="{00000000-0005-0000-0000-0000DB310000}"/>
    <cellStyle name="Note 2 5 4" xfId="3044" xr:uid="{00000000-0005-0000-0000-0000DC310000}"/>
    <cellStyle name="Note 2 5 4 2" xfId="3045" xr:uid="{00000000-0005-0000-0000-0000DD310000}"/>
    <cellStyle name="Note 2 5 4 2 2" xfId="6946" xr:uid="{00000000-0005-0000-0000-0000DE310000}"/>
    <cellStyle name="Note 2 5 4 2 2 2" xfId="11426" xr:uid="{00000000-0005-0000-0000-0000DF310000}"/>
    <cellStyle name="Note 2 5 4 2 2 2 2" xfId="21691" xr:uid="{00000000-0005-0000-0000-0000E0310000}"/>
    <cellStyle name="Note 2 5 4 2 2 3" xfId="9846" xr:uid="{00000000-0005-0000-0000-0000E1310000}"/>
    <cellStyle name="Note 2 5 4 2 2 3 2" xfId="20112" xr:uid="{00000000-0005-0000-0000-0000E2310000}"/>
    <cellStyle name="Note 2 5 4 2 2 4" xfId="17435" xr:uid="{00000000-0005-0000-0000-0000E3310000}"/>
    <cellStyle name="Note 2 5 4 2 3" xfId="8659" xr:uid="{00000000-0005-0000-0000-0000E4310000}"/>
    <cellStyle name="Note 2 5 4 2 3 2" xfId="18953" xr:uid="{00000000-0005-0000-0000-0000E5310000}"/>
    <cellStyle name="Note 2 5 4 2 4" xfId="13673" xr:uid="{00000000-0005-0000-0000-0000E6310000}"/>
    <cellStyle name="Note 2 5 4 3" xfId="5584" xr:uid="{00000000-0005-0000-0000-0000E7310000}"/>
    <cellStyle name="Note 2 5 4 3 2" xfId="10354" xr:uid="{00000000-0005-0000-0000-0000E8310000}"/>
    <cellStyle name="Note 2 5 4 3 2 2" xfId="20619" xr:uid="{00000000-0005-0000-0000-0000E9310000}"/>
    <cellStyle name="Note 2 5 4 3 3" xfId="9309" xr:uid="{00000000-0005-0000-0000-0000EA310000}"/>
    <cellStyle name="Note 2 5 4 3 3 2" xfId="19603" xr:uid="{00000000-0005-0000-0000-0000EB310000}"/>
    <cellStyle name="Note 2 5 4 3 4" xfId="16075" xr:uid="{00000000-0005-0000-0000-0000EC310000}"/>
    <cellStyle name="Note 2 5 4 4" xfId="8658" xr:uid="{00000000-0005-0000-0000-0000ED310000}"/>
    <cellStyle name="Note 2 5 4 4 2" xfId="18952" xr:uid="{00000000-0005-0000-0000-0000EE310000}"/>
    <cellStyle name="Note 2 5 4 5" xfId="13672" xr:uid="{00000000-0005-0000-0000-0000EF310000}"/>
    <cellStyle name="Note 2 5 5" xfId="3046" xr:uid="{00000000-0005-0000-0000-0000F0310000}"/>
    <cellStyle name="Note 2 5 5 2" xfId="6947" xr:uid="{00000000-0005-0000-0000-0000F1310000}"/>
    <cellStyle name="Note 2 5 5 2 2" xfId="11427" xr:uid="{00000000-0005-0000-0000-0000F2310000}"/>
    <cellStyle name="Note 2 5 5 2 2 2" xfId="21692" xr:uid="{00000000-0005-0000-0000-0000F3310000}"/>
    <cellStyle name="Note 2 5 5 2 3" xfId="11070" xr:uid="{00000000-0005-0000-0000-0000F4310000}"/>
    <cellStyle name="Note 2 5 5 2 3 2" xfId="21335" xr:uid="{00000000-0005-0000-0000-0000F5310000}"/>
    <cellStyle name="Note 2 5 5 2 4" xfId="17436" xr:uid="{00000000-0005-0000-0000-0000F6310000}"/>
    <cellStyle name="Note 2 5 5 3" xfId="8660" xr:uid="{00000000-0005-0000-0000-0000F7310000}"/>
    <cellStyle name="Note 2 5 5 3 2" xfId="18954" xr:uid="{00000000-0005-0000-0000-0000F8310000}"/>
    <cellStyle name="Note 2 5 5 4" xfId="13674" xr:uid="{00000000-0005-0000-0000-0000F9310000}"/>
    <cellStyle name="Note 2 5 6" xfId="5569" xr:uid="{00000000-0005-0000-0000-0000FA310000}"/>
    <cellStyle name="Note 2 5 6 2" xfId="10339" xr:uid="{00000000-0005-0000-0000-0000FB310000}"/>
    <cellStyle name="Note 2 5 6 2 2" xfId="20604" xr:uid="{00000000-0005-0000-0000-0000FC310000}"/>
    <cellStyle name="Note 2 5 6 3" xfId="11680" xr:uid="{00000000-0005-0000-0000-0000FD310000}"/>
    <cellStyle name="Note 2 5 6 3 2" xfId="21944" xr:uid="{00000000-0005-0000-0000-0000FE310000}"/>
    <cellStyle name="Note 2 5 6 4" xfId="16060" xr:uid="{00000000-0005-0000-0000-0000FF310000}"/>
    <cellStyle name="Note 2 5 7" xfId="8629" xr:uid="{00000000-0005-0000-0000-000000320000}"/>
    <cellStyle name="Note 2 5 7 2" xfId="18923" xr:uid="{00000000-0005-0000-0000-000001320000}"/>
    <cellStyle name="Note 2 5 8" xfId="13643" xr:uid="{00000000-0005-0000-0000-000002320000}"/>
    <cellStyle name="Note 2 6" xfId="3047" xr:uid="{00000000-0005-0000-0000-000003320000}"/>
    <cellStyle name="Note 2 6 2" xfId="3048" xr:uid="{00000000-0005-0000-0000-000004320000}"/>
    <cellStyle name="Note 2 6 2 2" xfId="3049" xr:uid="{00000000-0005-0000-0000-000005320000}"/>
    <cellStyle name="Note 2 6 2 2 2" xfId="3050" xr:uid="{00000000-0005-0000-0000-000006320000}"/>
    <cellStyle name="Note 2 6 2 2 2 2" xfId="3051" xr:uid="{00000000-0005-0000-0000-000007320000}"/>
    <cellStyle name="Note 2 6 2 2 2 2 2" xfId="3052" xr:uid="{00000000-0005-0000-0000-000008320000}"/>
    <cellStyle name="Note 2 6 2 2 2 2 2 2" xfId="3053" xr:uid="{00000000-0005-0000-0000-000009320000}"/>
    <cellStyle name="Note 2 6 2 2 2 2 2 2 2" xfId="6948" xr:uid="{00000000-0005-0000-0000-00000A320000}"/>
    <cellStyle name="Note 2 6 2 2 2 2 2 2 2 2" xfId="11428" xr:uid="{00000000-0005-0000-0000-00000B320000}"/>
    <cellStyle name="Note 2 6 2 2 2 2 2 2 2 2 2" xfId="21693" xr:uid="{00000000-0005-0000-0000-00000C320000}"/>
    <cellStyle name="Note 2 6 2 2 2 2 2 2 2 3" xfId="9847" xr:uid="{00000000-0005-0000-0000-00000D320000}"/>
    <cellStyle name="Note 2 6 2 2 2 2 2 2 2 3 2" xfId="20113" xr:uid="{00000000-0005-0000-0000-00000E320000}"/>
    <cellStyle name="Note 2 6 2 2 2 2 2 2 2 4" xfId="17437" xr:uid="{00000000-0005-0000-0000-00000F320000}"/>
    <cellStyle name="Note 2 6 2 2 2 2 2 2 3" xfId="8667" xr:uid="{00000000-0005-0000-0000-000010320000}"/>
    <cellStyle name="Note 2 6 2 2 2 2 2 2 3 2" xfId="18961" xr:uid="{00000000-0005-0000-0000-000011320000}"/>
    <cellStyle name="Note 2 6 2 2 2 2 2 2 4" xfId="13681" xr:uid="{00000000-0005-0000-0000-000012320000}"/>
    <cellStyle name="Note 2 6 2 2 2 2 2 3" xfId="5590" xr:uid="{00000000-0005-0000-0000-000013320000}"/>
    <cellStyle name="Note 2 6 2 2 2 2 2 3 2" xfId="10360" xr:uid="{00000000-0005-0000-0000-000014320000}"/>
    <cellStyle name="Note 2 6 2 2 2 2 2 3 2 2" xfId="20625" xr:uid="{00000000-0005-0000-0000-000015320000}"/>
    <cellStyle name="Note 2 6 2 2 2 2 2 3 3" xfId="9310" xr:uid="{00000000-0005-0000-0000-000016320000}"/>
    <cellStyle name="Note 2 6 2 2 2 2 2 3 3 2" xfId="19604" xr:uid="{00000000-0005-0000-0000-000017320000}"/>
    <cellStyle name="Note 2 6 2 2 2 2 2 3 4" xfId="16081" xr:uid="{00000000-0005-0000-0000-000018320000}"/>
    <cellStyle name="Note 2 6 2 2 2 2 2 4" xfId="8666" xr:uid="{00000000-0005-0000-0000-000019320000}"/>
    <cellStyle name="Note 2 6 2 2 2 2 2 4 2" xfId="18960" xr:uid="{00000000-0005-0000-0000-00001A320000}"/>
    <cellStyle name="Note 2 6 2 2 2 2 2 5" xfId="13680" xr:uid="{00000000-0005-0000-0000-00001B320000}"/>
    <cellStyle name="Note 2 6 2 2 2 2 3" xfId="3054" xr:uid="{00000000-0005-0000-0000-00001C320000}"/>
    <cellStyle name="Note 2 6 2 2 2 2 3 2" xfId="6949" xr:uid="{00000000-0005-0000-0000-00001D320000}"/>
    <cellStyle name="Note 2 6 2 2 2 2 3 2 2" xfId="11429" xr:uid="{00000000-0005-0000-0000-00001E320000}"/>
    <cellStyle name="Note 2 6 2 2 2 2 3 2 2 2" xfId="21694" xr:uid="{00000000-0005-0000-0000-00001F320000}"/>
    <cellStyle name="Note 2 6 2 2 2 2 3 2 3" xfId="11761" xr:uid="{00000000-0005-0000-0000-000020320000}"/>
    <cellStyle name="Note 2 6 2 2 2 2 3 2 3 2" xfId="22025" xr:uid="{00000000-0005-0000-0000-000021320000}"/>
    <cellStyle name="Note 2 6 2 2 2 2 3 2 4" xfId="17438" xr:uid="{00000000-0005-0000-0000-000022320000}"/>
    <cellStyle name="Note 2 6 2 2 2 2 3 3" xfId="8668" xr:uid="{00000000-0005-0000-0000-000023320000}"/>
    <cellStyle name="Note 2 6 2 2 2 2 3 3 2" xfId="18962" xr:uid="{00000000-0005-0000-0000-000024320000}"/>
    <cellStyle name="Note 2 6 2 2 2 2 3 4" xfId="13682" xr:uid="{00000000-0005-0000-0000-000025320000}"/>
    <cellStyle name="Note 2 6 2 2 2 2 4" xfId="5589" xr:uid="{00000000-0005-0000-0000-000026320000}"/>
    <cellStyle name="Note 2 6 2 2 2 2 4 2" xfId="10359" xr:uid="{00000000-0005-0000-0000-000027320000}"/>
    <cellStyle name="Note 2 6 2 2 2 2 4 2 2" xfId="20624" xr:uid="{00000000-0005-0000-0000-000028320000}"/>
    <cellStyle name="Note 2 6 2 2 2 2 4 3" xfId="10747" xr:uid="{00000000-0005-0000-0000-000029320000}"/>
    <cellStyle name="Note 2 6 2 2 2 2 4 3 2" xfId="21012" xr:uid="{00000000-0005-0000-0000-00002A320000}"/>
    <cellStyle name="Note 2 6 2 2 2 2 4 4" xfId="16080" xr:uid="{00000000-0005-0000-0000-00002B320000}"/>
    <cellStyle name="Note 2 6 2 2 2 2 5" xfId="8665" xr:uid="{00000000-0005-0000-0000-00002C320000}"/>
    <cellStyle name="Note 2 6 2 2 2 2 5 2" xfId="18959" xr:uid="{00000000-0005-0000-0000-00002D320000}"/>
    <cellStyle name="Note 2 6 2 2 2 2 6" xfId="13679" xr:uid="{00000000-0005-0000-0000-00002E320000}"/>
    <cellStyle name="Note 2 6 2 2 2 3" xfId="3055" xr:uid="{00000000-0005-0000-0000-00002F320000}"/>
    <cellStyle name="Note 2 6 2 2 2 3 2" xfId="3056" xr:uid="{00000000-0005-0000-0000-000030320000}"/>
    <cellStyle name="Note 2 6 2 2 2 3 2 2" xfId="6950" xr:uid="{00000000-0005-0000-0000-000031320000}"/>
    <cellStyle name="Note 2 6 2 2 2 3 2 2 2" xfId="11430" xr:uid="{00000000-0005-0000-0000-000032320000}"/>
    <cellStyle name="Note 2 6 2 2 2 3 2 2 2 2" xfId="21695" xr:uid="{00000000-0005-0000-0000-000033320000}"/>
    <cellStyle name="Note 2 6 2 2 2 3 2 2 3" xfId="11047" xr:uid="{00000000-0005-0000-0000-000034320000}"/>
    <cellStyle name="Note 2 6 2 2 2 3 2 2 3 2" xfId="21312" xr:uid="{00000000-0005-0000-0000-000035320000}"/>
    <cellStyle name="Note 2 6 2 2 2 3 2 2 4" xfId="17439" xr:uid="{00000000-0005-0000-0000-000036320000}"/>
    <cellStyle name="Note 2 6 2 2 2 3 2 3" xfId="8670" xr:uid="{00000000-0005-0000-0000-000037320000}"/>
    <cellStyle name="Note 2 6 2 2 2 3 2 3 2" xfId="18964" xr:uid="{00000000-0005-0000-0000-000038320000}"/>
    <cellStyle name="Note 2 6 2 2 2 3 2 4" xfId="13684" xr:uid="{00000000-0005-0000-0000-000039320000}"/>
    <cellStyle name="Note 2 6 2 2 2 3 3" xfId="5591" xr:uid="{00000000-0005-0000-0000-00003A320000}"/>
    <cellStyle name="Note 2 6 2 2 2 3 3 2" xfId="10361" xr:uid="{00000000-0005-0000-0000-00003B320000}"/>
    <cellStyle name="Note 2 6 2 2 2 3 3 2 2" xfId="20626" xr:uid="{00000000-0005-0000-0000-00003C320000}"/>
    <cellStyle name="Note 2 6 2 2 2 3 3 3" xfId="7584" xr:uid="{00000000-0005-0000-0000-00003D320000}"/>
    <cellStyle name="Note 2 6 2 2 2 3 3 3 2" xfId="18069" xr:uid="{00000000-0005-0000-0000-00003E320000}"/>
    <cellStyle name="Note 2 6 2 2 2 3 3 4" xfId="16082" xr:uid="{00000000-0005-0000-0000-00003F320000}"/>
    <cellStyle name="Note 2 6 2 2 2 3 4" xfId="8669" xr:uid="{00000000-0005-0000-0000-000040320000}"/>
    <cellStyle name="Note 2 6 2 2 2 3 4 2" xfId="18963" xr:uid="{00000000-0005-0000-0000-000041320000}"/>
    <cellStyle name="Note 2 6 2 2 2 3 5" xfId="13683" xr:uid="{00000000-0005-0000-0000-000042320000}"/>
    <cellStyle name="Note 2 6 2 2 2 4" xfId="3057" xr:uid="{00000000-0005-0000-0000-000043320000}"/>
    <cellStyle name="Note 2 6 2 2 2 4 2" xfId="6951" xr:uid="{00000000-0005-0000-0000-000044320000}"/>
    <cellStyle name="Note 2 6 2 2 2 4 2 2" xfId="11431" xr:uid="{00000000-0005-0000-0000-000045320000}"/>
    <cellStyle name="Note 2 6 2 2 2 4 2 2 2" xfId="21696" xr:uid="{00000000-0005-0000-0000-000046320000}"/>
    <cellStyle name="Note 2 6 2 2 2 4 2 3" xfId="9848" xr:uid="{00000000-0005-0000-0000-000047320000}"/>
    <cellStyle name="Note 2 6 2 2 2 4 2 3 2" xfId="20114" xr:uid="{00000000-0005-0000-0000-000048320000}"/>
    <cellStyle name="Note 2 6 2 2 2 4 2 4" xfId="17440" xr:uid="{00000000-0005-0000-0000-000049320000}"/>
    <cellStyle name="Note 2 6 2 2 2 4 3" xfId="8671" xr:uid="{00000000-0005-0000-0000-00004A320000}"/>
    <cellStyle name="Note 2 6 2 2 2 4 3 2" xfId="18965" xr:uid="{00000000-0005-0000-0000-00004B320000}"/>
    <cellStyle name="Note 2 6 2 2 2 4 4" xfId="13685" xr:uid="{00000000-0005-0000-0000-00004C320000}"/>
    <cellStyle name="Note 2 6 2 2 2 5" xfId="5588" xr:uid="{00000000-0005-0000-0000-00004D320000}"/>
    <cellStyle name="Note 2 6 2 2 2 5 2" xfId="10358" xr:uid="{00000000-0005-0000-0000-00004E320000}"/>
    <cellStyle name="Note 2 6 2 2 2 5 2 2" xfId="20623" xr:uid="{00000000-0005-0000-0000-00004F320000}"/>
    <cellStyle name="Note 2 6 2 2 2 5 3" xfId="7579" xr:uid="{00000000-0005-0000-0000-000050320000}"/>
    <cellStyle name="Note 2 6 2 2 2 5 3 2" xfId="18064" xr:uid="{00000000-0005-0000-0000-000051320000}"/>
    <cellStyle name="Note 2 6 2 2 2 5 4" xfId="16079" xr:uid="{00000000-0005-0000-0000-000052320000}"/>
    <cellStyle name="Note 2 6 2 2 2 6" xfId="8664" xr:uid="{00000000-0005-0000-0000-000053320000}"/>
    <cellStyle name="Note 2 6 2 2 2 6 2" xfId="18958" xr:uid="{00000000-0005-0000-0000-000054320000}"/>
    <cellStyle name="Note 2 6 2 2 2 7" xfId="13678" xr:uid="{00000000-0005-0000-0000-000055320000}"/>
    <cellStyle name="Note 2 6 2 2 3" xfId="3058" xr:uid="{00000000-0005-0000-0000-000056320000}"/>
    <cellStyle name="Note 2 6 2 2 3 2" xfId="3059" xr:uid="{00000000-0005-0000-0000-000057320000}"/>
    <cellStyle name="Note 2 6 2 2 3 2 2" xfId="3060" xr:uid="{00000000-0005-0000-0000-000058320000}"/>
    <cellStyle name="Note 2 6 2 2 3 2 2 2" xfId="6952" xr:uid="{00000000-0005-0000-0000-000059320000}"/>
    <cellStyle name="Note 2 6 2 2 3 2 2 2 2" xfId="11432" xr:uid="{00000000-0005-0000-0000-00005A320000}"/>
    <cellStyle name="Note 2 6 2 2 3 2 2 2 2 2" xfId="21697" xr:uid="{00000000-0005-0000-0000-00005B320000}"/>
    <cellStyle name="Note 2 6 2 2 3 2 2 2 3" xfId="9849" xr:uid="{00000000-0005-0000-0000-00005C320000}"/>
    <cellStyle name="Note 2 6 2 2 3 2 2 2 3 2" xfId="20115" xr:uid="{00000000-0005-0000-0000-00005D320000}"/>
    <cellStyle name="Note 2 6 2 2 3 2 2 2 4" xfId="17441" xr:uid="{00000000-0005-0000-0000-00005E320000}"/>
    <cellStyle name="Note 2 6 2 2 3 2 2 3" xfId="8674" xr:uid="{00000000-0005-0000-0000-00005F320000}"/>
    <cellStyle name="Note 2 6 2 2 3 2 2 3 2" xfId="18968" xr:uid="{00000000-0005-0000-0000-000060320000}"/>
    <cellStyle name="Note 2 6 2 2 3 2 2 4" xfId="13688" xr:uid="{00000000-0005-0000-0000-000061320000}"/>
    <cellStyle name="Note 2 6 2 2 3 2 3" xfId="5593" xr:uid="{00000000-0005-0000-0000-000062320000}"/>
    <cellStyle name="Note 2 6 2 2 3 2 3 2" xfId="10363" xr:uid="{00000000-0005-0000-0000-000063320000}"/>
    <cellStyle name="Note 2 6 2 2 3 2 3 2 2" xfId="20628" xr:uid="{00000000-0005-0000-0000-000064320000}"/>
    <cellStyle name="Note 2 6 2 2 3 2 3 3" xfId="10749" xr:uid="{00000000-0005-0000-0000-000065320000}"/>
    <cellStyle name="Note 2 6 2 2 3 2 3 3 2" xfId="21014" xr:uid="{00000000-0005-0000-0000-000066320000}"/>
    <cellStyle name="Note 2 6 2 2 3 2 3 4" xfId="16084" xr:uid="{00000000-0005-0000-0000-000067320000}"/>
    <cellStyle name="Note 2 6 2 2 3 2 4" xfId="8673" xr:uid="{00000000-0005-0000-0000-000068320000}"/>
    <cellStyle name="Note 2 6 2 2 3 2 4 2" xfId="18967" xr:uid="{00000000-0005-0000-0000-000069320000}"/>
    <cellStyle name="Note 2 6 2 2 3 2 5" xfId="13687" xr:uid="{00000000-0005-0000-0000-00006A320000}"/>
    <cellStyle name="Note 2 6 2 2 3 3" xfId="3061" xr:uid="{00000000-0005-0000-0000-00006B320000}"/>
    <cellStyle name="Note 2 6 2 2 3 3 2" xfId="6953" xr:uid="{00000000-0005-0000-0000-00006C320000}"/>
    <cellStyle name="Note 2 6 2 2 3 3 2 2" xfId="11433" xr:uid="{00000000-0005-0000-0000-00006D320000}"/>
    <cellStyle name="Note 2 6 2 2 3 3 2 2 2" xfId="21698" xr:uid="{00000000-0005-0000-0000-00006E320000}"/>
    <cellStyle name="Note 2 6 2 2 3 3 2 3" xfId="9850" xr:uid="{00000000-0005-0000-0000-00006F320000}"/>
    <cellStyle name="Note 2 6 2 2 3 3 2 3 2" xfId="20116" xr:uid="{00000000-0005-0000-0000-000070320000}"/>
    <cellStyle name="Note 2 6 2 2 3 3 2 4" xfId="17442" xr:uid="{00000000-0005-0000-0000-000071320000}"/>
    <cellStyle name="Note 2 6 2 2 3 3 3" xfId="8675" xr:uid="{00000000-0005-0000-0000-000072320000}"/>
    <cellStyle name="Note 2 6 2 2 3 3 3 2" xfId="18969" xr:uid="{00000000-0005-0000-0000-000073320000}"/>
    <cellStyle name="Note 2 6 2 2 3 3 4" xfId="13689" xr:uid="{00000000-0005-0000-0000-000074320000}"/>
    <cellStyle name="Note 2 6 2 2 3 4" xfId="5592" xr:uid="{00000000-0005-0000-0000-000075320000}"/>
    <cellStyle name="Note 2 6 2 2 3 4 2" xfId="10362" xr:uid="{00000000-0005-0000-0000-000076320000}"/>
    <cellStyle name="Note 2 6 2 2 3 4 2 2" xfId="20627" xr:uid="{00000000-0005-0000-0000-000077320000}"/>
    <cellStyle name="Note 2 6 2 2 3 4 3" xfId="11889" xr:uid="{00000000-0005-0000-0000-000078320000}"/>
    <cellStyle name="Note 2 6 2 2 3 4 3 2" xfId="22152" xr:uid="{00000000-0005-0000-0000-000079320000}"/>
    <cellStyle name="Note 2 6 2 2 3 4 4" xfId="16083" xr:uid="{00000000-0005-0000-0000-00007A320000}"/>
    <cellStyle name="Note 2 6 2 2 3 5" xfId="8672" xr:uid="{00000000-0005-0000-0000-00007B320000}"/>
    <cellStyle name="Note 2 6 2 2 3 5 2" xfId="18966" xr:uid="{00000000-0005-0000-0000-00007C320000}"/>
    <cellStyle name="Note 2 6 2 2 3 6" xfId="13686" xr:uid="{00000000-0005-0000-0000-00007D320000}"/>
    <cellStyle name="Note 2 6 2 2 4" xfId="3062" xr:uid="{00000000-0005-0000-0000-00007E320000}"/>
    <cellStyle name="Note 2 6 2 2 4 2" xfId="3063" xr:uid="{00000000-0005-0000-0000-00007F320000}"/>
    <cellStyle name="Note 2 6 2 2 4 2 2" xfId="6954" xr:uid="{00000000-0005-0000-0000-000080320000}"/>
    <cellStyle name="Note 2 6 2 2 4 2 2 2" xfId="11434" xr:uid="{00000000-0005-0000-0000-000081320000}"/>
    <cellStyle name="Note 2 6 2 2 4 2 2 2 2" xfId="21699" xr:uid="{00000000-0005-0000-0000-000082320000}"/>
    <cellStyle name="Note 2 6 2 2 4 2 2 3" xfId="11073" xr:uid="{00000000-0005-0000-0000-000083320000}"/>
    <cellStyle name="Note 2 6 2 2 4 2 2 3 2" xfId="21338" xr:uid="{00000000-0005-0000-0000-000084320000}"/>
    <cellStyle name="Note 2 6 2 2 4 2 2 4" xfId="17443" xr:uid="{00000000-0005-0000-0000-000085320000}"/>
    <cellStyle name="Note 2 6 2 2 4 2 3" xfId="8677" xr:uid="{00000000-0005-0000-0000-000086320000}"/>
    <cellStyle name="Note 2 6 2 2 4 2 3 2" xfId="18971" xr:uid="{00000000-0005-0000-0000-000087320000}"/>
    <cellStyle name="Note 2 6 2 2 4 2 4" xfId="13691" xr:uid="{00000000-0005-0000-0000-000088320000}"/>
    <cellStyle name="Note 2 6 2 2 4 3" xfId="5594" xr:uid="{00000000-0005-0000-0000-000089320000}"/>
    <cellStyle name="Note 2 6 2 2 4 3 2" xfId="10364" xr:uid="{00000000-0005-0000-0000-00008A320000}"/>
    <cellStyle name="Note 2 6 2 2 4 3 2 2" xfId="20629" xr:uid="{00000000-0005-0000-0000-00008B320000}"/>
    <cellStyle name="Note 2 6 2 2 4 3 3" xfId="7581" xr:uid="{00000000-0005-0000-0000-00008C320000}"/>
    <cellStyle name="Note 2 6 2 2 4 3 3 2" xfId="18066" xr:uid="{00000000-0005-0000-0000-00008D320000}"/>
    <cellStyle name="Note 2 6 2 2 4 3 4" xfId="16085" xr:uid="{00000000-0005-0000-0000-00008E320000}"/>
    <cellStyle name="Note 2 6 2 2 4 4" xfId="8676" xr:uid="{00000000-0005-0000-0000-00008F320000}"/>
    <cellStyle name="Note 2 6 2 2 4 4 2" xfId="18970" xr:uid="{00000000-0005-0000-0000-000090320000}"/>
    <cellStyle name="Note 2 6 2 2 4 5" xfId="13690" xr:uid="{00000000-0005-0000-0000-000091320000}"/>
    <cellStyle name="Note 2 6 2 2 5" xfId="3064" xr:uid="{00000000-0005-0000-0000-000092320000}"/>
    <cellStyle name="Note 2 6 2 2 5 2" xfId="6955" xr:uid="{00000000-0005-0000-0000-000093320000}"/>
    <cellStyle name="Note 2 6 2 2 5 2 2" xfId="11435" xr:uid="{00000000-0005-0000-0000-000094320000}"/>
    <cellStyle name="Note 2 6 2 2 5 2 2 2" xfId="21700" xr:uid="{00000000-0005-0000-0000-000095320000}"/>
    <cellStyle name="Note 2 6 2 2 5 2 3" xfId="11072" xr:uid="{00000000-0005-0000-0000-000096320000}"/>
    <cellStyle name="Note 2 6 2 2 5 2 3 2" xfId="21337" xr:uid="{00000000-0005-0000-0000-000097320000}"/>
    <cellStyle name="Note 2 6 2 2 5 2 4" xfId="17444" xr:uid="{00000000-0005-0000-0000-000098320000}"/>
    <cellStyle name="Note 2 6 2 2 5 3" xfId="8678" xr:uid="{00000000-0005-0000-0000-000099320000}"/>
    <cellStyle name="Note 2 6 2 2 5 3 2" xfId="18972" xr:uid="{00000000-0005-0000-0000-00009A320000}"/>
    <cellStyle name="Note 2 6 2 2 5 4" xfId="13692" xr:uid="{00000000-0005-0000-0000-00009B320000}"/>
    <cellStyle name="Note 2 6 2 2 6" xfId="5587" xr:uid="{00000000-0005-0000-0000-00009C320000}"/>
    <cellStyle name="Note 2 6 2 2 6 2" xfId="10357" xr:uid="{00000000-0005-0000-0000-00009D320000}"/>
    <cellStyle name="Note 2 6 2 2 6 2 2" xfId="20622" xr:uid="{00000000-0005-0000-0000-00009E320000}"/>
    <cellStyle name="Note 2 6 2 2 6 3" xfId="7580" xr:uid="{00000000-0005-0000-0000-00009F320000}"/>
    <cellStyle name="Note 2 6 2 2 6 3 2" xfId="18065" xr:uid="{00000000-0005-0000-0000-0000A0320000}"/>
    <cellStyle name="Note 2 6 2 2 6 4" xfId="16078" xr:uid="{00000000-0005-0000-0000-0000A1320000}"/>
    <cellStyle name="Note 2 6 2 2 7" xfId="8663" xr:uid="{00000000-0005-0000-0000-0000A2320000}"/>
    <cellStyle name="Note 2 6 2 2 7 2" xfId="18957" xr:uid="{00000000-0005-0000-0000-0000A3320000}"/>
    <cellStyle name="Note 2 6 2 2 8" xfId="13677" xr:uid="{00000000-0005-0000-0000-0000A4320000}"/>
    <cellStyle name="Note 2 6 2 3" xfId="3065" xr:uid="{00000000-0005-0000-0000-0000A5320000}"/>
    <cellStyle name="Note 2 6 2 3 2" xfId="3066" xr:uid="{00000000-0005-0000-0000-0000A6320000}"/>
    <cellStyle name="Note 2 6 2 3 2 2" xfId="3067" xr:uid="{00000000-0005-0000-0000-0000A7320000}"/>
    <cellStyle name="Note 2 6 2 3 2 2 2" xfId="6956" xr:uid="{00000000-0005-0000-0000-0000A8320000}"/>
    <cellStyle name="Note 2 6 2 3 2 2 2 2" xfId="11436" xr:uid="{00000000-0005-0000-0000-0000A9320000}"/>
    <cellStyle name="Note 2 6 2 3 2 2 2 2 2" xfId="21701" xr:uid="{00000000-0005-0000-0000-0000AA320000}"/>
    <cellStyle name="Note 2 6 2 3 2 2 2 3" xfId="9851" xr:uid="{00000000-0005-0000-0000-0000AB320000}"/>
    <cellStyle name="Note 2 6 2 3 2 2 2 3 2" xfId="20117" xr:uid="{00000000-0005-0000-0000-0000AC320000}"/>
    <cellStyle name="Note 2 6 2 3 2 2 2 4" xfId="17445" xr:uid="{00000000-0005-0000-0000-0000AD320000}"/>
    <cellStyle name="Note 2 6 2 3 2 2 3" xfId="8681" xr:uid="{00000000-0005-0000-0000-0000AE320000}"/>
    <cellStyle name="Note 2 6 2 3 2 2 3 2" xfId="18975" xr:uid="{00000000-0005-0000-0000-0000AF320000}"/>
    <cellStyle name="Note 2 6 2 3 2 2 4" xfId="13695" xr:uid="{00000000-0005-0000-0000-0000B0320000}"/>
    <cellStyle name="Note 2 6 2 3 2 3" xfId="5596" xr:uid="{00000000-0005-0000-0000-0000B1320000}"/>
    <cellStyle name="Note 2 6 2 3 2 3 2" xfId="10366" xr:uid="{00000000-0005-0000-0000-0000B2320000}"/>
    <cellStyle name="Note 2 6 2 3 2 3 2 2" xfId="20631" xr:uid="{00000000-0005-0000-0000-0000B3320000}"/>
    <cellStyle name="Note 2 6 2 3 2 3 3" xfId="7583" xr:uid="{00000000-0005-0000-0000-0000B4320000}"/>
    <cellStyle name="Note 2 6 2 3 2 3 3 2" xfId="18068" xr:uid="{00000000-0005-0000-0000-0000B5320000}"/>
    <cellStyle name="Note 2 6 2 3 2 3 4" xfId="16087" xr:uid="{00000000-0005-0000-0000-0000B6320000}"/>
    <cellStyle name="Note 2 6 2 3 2 4" xfId="8680" xr:uid="{00000000-0005-0000-0000-0000B7320000}"/>
    <cellStyle name="Note 2 6 2 3 2 4 2" xfId="18974" xr:uid="{00000000-0005-0000-0000-0000B8320000}"/>
    <cellStyle name="Note 2 6 2 3 2 5" xfId="13694" xr:uid="{00000000-0005-0000-0000-0000B9320000}"/>
    <cellStyle name="Note 2 6 2 3 3" xfId="3068" xr:uid="{00000000-0005-0000-0000-0000BA320000}"/>
    <cellStyle name="Note 2 6 2 3 3 2" xfId="6957" xr:uid="{00000000-0005-0000-0000-0000BB320000}"/>
    <cellStyle name="Note 2 6 2 3 3 2 2" xfId="11437" xr:uid="{00000000-0005-0000-0000-0000BC320000}"/>
    <cellStyle name="Note 2 6 2 3 3 2 2 2" xfId="21702" xr:uid="{00000000-0005-0000-0000-0000BD320000}"/>
    <cellStyle name="Note 2 6 2 3 3 2 3" xfId="11074" xr:uid="{00000000-0005-0000-0000-0000BE320000}"/>
    <cellStyle name="Note 2 6 2 3 3 2 3 2" xfId="21339" xr:uid="{00000000-0005-0000-0000-0000BF320000}"/>
    <cellStyle name="Note 2 6 2 3 3 2 4" xfId="17446" xr:uid="{00000000-0005-0000-0000-0000C0320000}"/>
    <cellStyle name="Note 2 6 2 3 3 3" xfId="8682" xr:uid="{00000000-0005-0000-0000-0000C1320000}"/>
    <cellStyle name="Note 2 6 2 3 3 3 2" xfId="18976" xr:uid="{00000000-0005-0000-0000-0000C2320000}"/>
    <cellStyle name="Note 2 6 2 3 3 4" xfId="13696" xr:uid="{00000000-0005-0000-0000-0000C3320000}"/>
    <cellStyle name="Note 2 6 2 3 4" xfId="5595" xr:uid="{00000000-0005-0000-0000-0000C4320000}"/>
    <cellStyle name="Note 2 6 2 3 4 2" xfId="10365" xr:uid="{00000000-0005-0000-0000-0000C5320000}"/>
    <cellStyle name="Note 2 6 2 3 4 2 2" xfId="20630" xr:uid="{00000000-0005-0000-0000-0000C6320000}"/>
    <cellStyle name="Note 2 6 2 3 4 3" xfId="9311" xr:uid="{00000000-0005-0000-0000-0000C7320000}"/>
    <cellStyle name="Note 2 6 2 3 4 3 2" xfId="19605" xr:uid="{00000000-0005-0000-0000-0000C8320000}"/>
    <cellStyle name="Note 2 6 2 3 4 4" xfId="16086" xr:uid="{00000000-0005-0000-0000-0000C9320000}"/>
    <cellStyle name="Note 2 6 2 3 5" xfId="8679" xr:uid="{00000000-0005-0000-0000-0000CA320000}"/>
    <cellStyle name="Note 2 6 2 3 5 2" xfId="18973" xr:uid="{00000000-0005-0000-0000-0000CB320000}"/>
    <cellStyle name="Note 2 6 2 3 6" xfId="13693" xr:uid="{00000000-0005-0000-0000-0000CC320000}"/>
    <cellStyle name="Note 2 6 2 4" xfId="3069" xr:uid="{00000000-0005-0000-0000-0000CD320000}"/>
    <cellStyle name="Note 2 6 2 4 2" xfId="3070" xr:uid="{00000000-0005-0000-0000-0000CE320000}"/>
    <cellStyle name="Note 2 6 2 4 2 2" xfId="6958" xr:uid="{00000000-0005-0000-0000-0000CF320000}"/>
    <cellStyle name="Note 2 6 2 4 2 2 2" xfId="11438" xr:uid="{00000000-0005-0000-0000-0000D0320000}"/>
    <cellStyle name="Note 2 6 2 4 2 2 2 2" xfId="21703" xr:uid="{00000000-0005-0000-0000-0000D1320000}"/>
    <cellStyle name="Note 2 6 2 4 2 2 3" xfId="9852" xr:uid="{00000000-0005-0000-0000-0000D2320000}"/>
    <cellStyle name="Note 2 6 2 4 2 2 3 2" xfId="20118" xr:uid="{00000000-0005-0000-0000-0000D3320000}"/>
    <cellStyle name="Note 2 6 2 4 2 2 4" xfId="17447" xr:uid="{00000000-0005-0000-0000-0000D4320000}"/>
    <cellStyle name="Note 2 6 2 4 2 3" xfId="8684" xr:uid="{00000000-0005-0000-0000-0000D5320000}"/>
    <cellStyle name="Note 2 6 2 4 2 3 2" xfId="18978" xr:uid="{00000000-0005-0000-0000-0000D6320000}"/>
    <cellStyle name="Note 2 6 2 4 2 4" xfId="13698" xr:uid="{00000000-0005-0000-0000-0000D7320000}"/>
    <cellStyle name="Note 2 6 2 4 3" xfId="5597" xr:uid="{00000000-0005-0000-0000-0000D8320000}"/>
    <cellStyle name="Note 2 6 2 4 3 2" xfId="10367" xr:uid="{00000000-0005-0000-0000-0000D9320000}"/>
    <cellStyle name="Note 2 6 2 4 3 2 2" xfId="20632" xr:uid="{00000000-0005-0000-0000-0000DA320000}"/>
    <cellStyle name="Note 2 6 2 4 3 3" xfId="7582" xr:uid="{00000000-0005-0000-0000-0000DB320000}"/>
    <cellStyle name="Note 2 6 2 4 3 3 2" xfId="18067" xr:uid="{00000000-0005-0000-0000-0000DC320000}"/>
    <cellStyle name="Note 2 6 2 4 3 4" xfId="16088" xr:uid="{00000000-0005-0000-0000-0000DD320000}"/>
    <cellStyle name="Note 2 6 2 4 4" xfId="8683" xr:uid="{00000000-0005-0000-0000-0000DE320000}"/>
    <cellStyle name="Note 2 6 2 4 4 2" xfId="18977" xr:uid="{00000000-0005-0000-0000-0000DF320000}"/>
    <cellStyle name="Note 2 6 2 4 5" xfId="13697" xr:uid="{00000000-0005-0000-0000-0000E0320000}"/>
    <cellStyle name="Note 2 6 2 5" xfId="3071" xr:uid="{00000000-0005-0000-0000-0000E1320000}"/>
    <cellStyle name="Note 2 6 2 5 2" xfId="6959" xr:uid="{00000000-0005-0000-0000-0000E2320000}"/>
    <cellStyle name="Note 2 6 2 5 2 2" xfId="11439" xr:uid="{00000000-0005-0000-0000-0000E3320000}"/>
    <cellStyle name="Note 2 6 2 5 2 2 2" xfId="21704" xr:uid="{00000000-0005-0000-0000-0000E4320000}"/>
    <cellStyle name="Note 2 6 2 5 2 3" xfId="11762" xr:uid="{00000000-0005-0000-0000-0000E5320000}"/>
    <cellStyle name="Note 2 6 2 5 2 3 2" xfId="22026" xr:uid="{00000000-0005-0000-0000-0000E6320000}"/>
    <cellStyle name="Note 2 6 2 5 2 4" xfId="17448" xr:uid="{00000000-0005-0000-0000-0000E7320000}"/>
    <cellStyle name="Note 2 6 2 5 3" xfId="8685" xr:uid="{00000000-0005-0000-0000-0000E8320000}"/>
    <cellStyle name="Note 2 6 2 5 3 2" xfId="18979" xr:uid="{00000000-0005-0000-0000-0000E9320000}"/>
    <cellStyle name="Note 2 6 2 5 4" xfId="13699" xr:uid="{00000000-0005-0000-0000-0000EA320000}"/>
    <cellStyle name="Note 2 6 2 6" xfId="5586" xr:uid="{00000000-0005-0000-0000-0000EB320000}"/>
    <cellStyle name="Note 2 6 2 6 2" xfId="10356" xr:uid="{00000000-0005-0000-0000-0000EC320000}"/>
    <cellStyle name="Note 2 6 2 6 2 2" xfId="20621" xr:uid="{00000000-0005-0000-0000-0000ED320000}"/>
    <cellStyle name="Note 2 6 2 6 3" xfId="10748" xr:uid="{00000000-0005-0000-0000-0000EE320000}"/>
    <cellStyle name="Note 2 6 2 6 3 2" xfId="21013" xr:uid="{00000000-0005-0000-0000-0000EF320000}"/>
    <cellStyle name="Note 2 6 2 6 4" xfId="16077" xr:uid="{00000000-0005-0000-0000-0000F0320000}"/>
    <cellStyle name="Note 2 6 2 7" xfId="8662" xr:uid="{00000000-0005-0000-0000-0000F1320000}"/>
    <cellStyle name="Note 2 6 2 7 2" xfId="18956" xr:uid="{00000000-0005-0000-0000-0000F2320000}"/>
    <cellStyle name="Note 2 6 2 8" xfId="13676" xr:uid="{00000000-0005-0000-0000-0000F3320000}"/>
    <cellStyle name="Note 2 6 3" xfId="3072" xr:uid="{00000000-0005-0000-0000-0000F4320000}"/>
    <cellStyle name="Note 2 6 3 2" xfId="3073" xr:uid="{00000000-0005-0000-0000-0000F5320000}"/>
    <cellStyle name="Note 2 6 3 2 2" xfId="3074" xr:uid="{00000000-0005-0000-0000-0000F6320000}"/>
    <cellStyle name="Note 2 6 3 2 2 2" xfId="6960" xr:uid="{00000000-0005-0000-0000-0000F7320000}"/>
    <cellStyle name="Note 2 6 3 2 2 2 2" xfId="11440" xr:uid="{00000000-0005-0000-0000-0000F8320000}"/>
    <cellStyle name="Note 2 6 3 2 2 2 2 2" xfId="21705" xr:uid="{00000000-0005-0000-0000-0000F9320000}"/>
    <cellStyle name="Note 2 6 3 2 2 2 3" xfId="11071" xr:uid="{00000000-0005-0000-0000-0000FA320000}"/>
    <cellStyle name="Note 2 6 3 2 2 2 3 2" xfId="21336" xr:uid="{00000000-0005-0000-0000-0000FB320000}"/>
    <cellStyle name="Note 2 6 3 2 2 2 4" xfId="17449" xr:uid="{00000000-0005-0000-0000-0000FC320000}"/>
    <cellStyle name="Note 2 6 3 2 2 3" xfId="8688" xr:uid="{00000000-0005-0000-0000-0000FD320000}"/>
    <cellStyle name="Note 2 6 3 2 2 3 2" xfId="18982" xr:uid="{00000000-0005-0000-0000-0000FE320000}"/>
    <cellStyle name="Note 2 6 3 2 2 4" xfId="13702" xr:uid="{00000000-0005-0000-0000-0000FF320000}"/>
    <cellStyle name="Note 2 6 3 2 3" xfId="5599" xr:uid="{00000000-0005-0000-0000-000000330000}"/>
    <cellStyle name="Note 2 6 3 2 3 2" xfId="10369" xr:uid="{00000000-0005-0000-0000-000001330000}"/>
    <cellStyle name="Note 2 6 3 2 3 2 2" xfId="20634" xr:uid="{00000000-0005-0000-0000-000002330000}"/>
    <cellStyle name="Note 2 6 3 2 3 3" xfId="10746" xr:uid="{00000000-0005-0000-0000-000003330000}"/>
    <cellStyle name="Note 2 6 3 2 3 3 2" xfId="21011" xr:uid="{00000000-0005-0000-0000-000004330000}"/>
    <cellStyle name="Note 2 6 3 2 3 4" xfId="16090" xr:uid="{00000000-0005-0000-0000-000005330000}"/>
    <cellStyle name="Note 2 6 3 2 4" xfId="8687" xr:uid="{00000000-0005-0000-0000-000006330000}"/>
    <cellStyle name="Note 2 6 3 2 4 2" xfId="18981" xr:uid="{00000000-0005-0000-0000-000007330000}"/>
    <cellStyle name="Note 2 6 3 2 5" xfId="13701" xr:uid="{00000000-0005-0000-0000-000008330000}"/>
    <cellStyle name="Note 2 6 3 3" xfId="3075" xr:uid="{00000000-0005-0000-0000-000009330000}"/>
    <cellStyle name="Note 2 6 3 3 2" xfId="6961" xr:uid="{00000000-0005-0000-0000-00000A330000}"/>
    <cellStyle name="Note 2 6 3 3 2 2" xfId="11441" xr:uid="{00000000-0005-0000-0000-00000B330000}"/>
    <cellStyle name="Note 2 6 3 3 2 2 2" xfId="21706" xr:uid="{00000000-0005-0000-0000-00000C330000}"/>
    <cellStyle name="Note 2 6 3 3 2 3" xfId="9853" xr:uid="{00000000-0005-0000-0000-00000D330000}"/>
    <cellStyle name="Note 2 6 3 3 2 3 2" xfId="20119" xr:uid="{00000000-0005-0000-0000-00000E330000}"/>
    <cellStyle name="Note 2 6 3 3 2 4" xfId="17450" xr:uid="{00000000-0005-0000-0000-00000F330000}"/>
    <cellStyle name="Note 2 6 3 3 3" xfId="8689" xr:uid="{00000000-0005-0000-0000-000010330000}"/>
    <cellStyle name="Note 2 6 3 3 3 2" xfId="18983" xr:uid="{00000000-0005-0000-0000-000011330000}"/>
    <cellStyle name="Note 2 6 3 3 4" xfId="13703" xr:uid="{00000000-0005-0000-0000-000012330000}"/>
    <cellStyle name="Note 2 6 3 4" xfId="5598" xr:uid="{00000000-0005-0000-0000-000013330000}"/>
    <cellStyle name="Note 2 6 3 4 2" xfId="10368" xr:uid="{00000000-0005-0000-0000-000014330000}"/>
    <cellStyle name="Note 2 6 3 4 2 2" xfId="20633" xr:uid="{00000000-0005-0000-0000-000015330000}"/>
    <cellStyle name="Note 2 6 3 4 3" xfId="11681" xr:uid="{00000000-0005-0000-0000-000016330000}"/>
    <cellStyle name="Note 2 6 3 4 3 2" xfId="21945" xr:uid="{00000000-0005-0000-0000-000017330000}"/>
    <cellStyle name="Note 2 6 3 4 4" xfId="16089" xr:uid="{00000000-0005-0000-0000-000018330000}"/>
    <cellStyle name="Note 2 6 3 5" xfId="8686" xr:uid="{00000000-0005-0000-0000-000019330000}"/>
    <cellStyle name="Note 2 6 3 5 2" xfId="18980" xr:uid="{00000000-0005-0000-0000-00001A330000}"/>
    <cellStyle name="Note 2 6 3 6" xfId="13700" xr:uid="{00000000-0005-0000-0000-00001B330000}"/>
    <cellStyle name="Note 2 6 4" xfId="3076" xr:uid="{00000000-0005-0000-0000-00001C330000}"/>
    <cellStyle name="Note 2 6 4 2" xfId="3077" xr:uid="{00000000-0005-0000-0000-00001D330000}"/>
    <cellStyle name="Note 2 6 4 2 2" xfId="6962" xr:uid="{00000000-0005-0000-0000-00001E330000}"/>
    <cellStyle name="Note 2 6 4 2 2 2" xfId="11442" xr:uid="{00000000-0005-0000-0000-00001F330000}"/>
    <cellStyle name="Note 2 6 4 2 2 2 2" xfId="21707" xr:uid="{00000000-0005-0000-0000-000020330000}"/>
    <cellStyle name="Note 2 6 4 2 2 3" xfId="9854" xr:uid="{00000000-0005-0000-0000-000021330000}"/>
    <cellStyle name="Note 2 6 4 2 2 3 2" xfId="20120" xr:uid="{00000000-0005-0000-0000-000022330000}"/>
    <cellStyle name="Note 2 6 4 2 2 4" xfId="17451" xr:uid="{00000000-0005-0000-0000-000023330000}"/>
    <cellStyle name="Note 2 6 4 2 3" xfId="8691" xr:uid="{00000000-0005-0000-0000-000024330000}"/>
    <cellStyle name="Note 2 6 4 2 3 2" xfId="18985" xr:uid="{00000000-0005-0000-0000-000025330000}"/>
    <cellStyle name="Note 2 6 4 2 4" xfId="13705" xr:uid="{00000000-0005-0000-0000-000026330000}"/>
    <cellStyle name="Note 2 6 4 3" xfId="5600" xr:uid="{00000000-0005-0000-0000-000027330000}"/>
    <cellStyle name="Note 2 6 4 3 2" xfId="10370" xr:uid="{00000000-0005-0000-0000-000028330000}"/>
    <cellStyle name="Note 2 6 4 3 2 2" xfId="20635" xr:uid="{00000000-0005-0000-0000-000029330000}"/>
    <cellStyle name="Note 2 6 4 3 3" xfId="9312" xr:uid="{00000000-0005-0000-0000-00002A330000}"/>
    <cellStyle name="Note 2 6 4 3 3 2" xfId="19606" xr:uid="{00000000-0005-0000-0000-00002B330000}"/>
    <cellStyle name="Note 2 6 4 3 4" xfId="16091" xr:uid="{00000000-0005-0000-0000-00002C330000}"/>
    <cellStyle name="Note 2 6 4 4" xfId="8690" xr:uid="{00000000-0005-0000-0000-00002D330000}"/>
    <cellStyle name="Note 2 6 4 4 2" xfId="18984" xr:uid="{00000000-0005-0000-0000-00002E330000}"/>
    <cellStyle name="Note 2 6 4 5" xfId="13704" xr:uid="{00000000-0005-0000-0000-00002F330000}"/>
    <cellStyle name="Note 2 6 5" xfId="3078" xr:uid="{00000000-0005-0000-0000-000030330000}"/>
    <cellStyle name="Note 2 6 5 2" xfId="6963" xr:uid="{00000000-0005-0000-0000-000031330000}"/>
    <cellStyle name="Note 2 6 5 2 2" xfId="11443" xr:uid="{00000000-0005-0000-0000-000032330000}"/>
    <cellStyle name="Note 2 6 5 2 2 2" xfId="21708" xr:uid="{00000000-0005-0000-0000-000033330000}"/>
    <cellStyle name="Note 2 6 5 2 3" xfId="11076" xr:uid="{00000000-0005-0000-0000-000034330000}"/>
    <cellStyle name="Note 2 6 5 2 3 2" xfId="21341" xr:uid="{00000000-0005-0000-0000-000035330000}"/>
    <cellStyle name="Note 2 6 5 2 4" xfId="17452" xr:uid="{00000000-0005-0000-0000-000036330000}"/>
    <cellStyle name="Note 2 6 5 3" xfId="8692" xr:uid="{00000000-0005-0000-0000-000037330000}"/>
    <cellStyle name="Note 2 6 5 3 2" xfId="18986" xr:uid="{00000000-0005-0000-0000-000038330000}"/>
    <cellStyle name="Note 2 6 5 4" xfId="13706" xr:uid="{00000000-0005-0000-0000-000039330000}"/>
    <cellStyle name="Note 2 6 6" xfId="5585" xr:uid="{00000000-0005-0000-0000-00003A330000}"/>
    <cellStyle name="Note 2 6 6 2" xfId="10355" xr:uid="{00000000-0005-0000-0000-00003B330000}"/>
    <cellStyle name="Note 2 6 6 2 2" xfId="20620" xr:uid="{00000000-0005-0000-0000-00003C330000}"/>
    <cellStyle name="Note 2 6 6 3" xfId="7578" xr:uid="{00000000-0005-0000-0000-00003D330000}"/>
    <cellStyle name="Note 2 6 6 3 2" xfId="18063" xr:uid="{00000000-0005-0000-0000-00003E330000}"/>
    <cellStyle name="Note 2 6 6 4" xfId="16076" xr:uid="{00000000-0005-0000-0000-00003F330000}"/>
    <cellStyle name="Note 2 6 7" xfId="8661" xr:uid="{00000000-0005-0000-0000-000040330000}"/>
    <cellStyle name="Note 2 6 7 2" xfId="18955" xr:uid="{00000000-0005-0000-0000-000041330000}"/>
    <cellStyle name="Note 2 6 8" xfId="13675" xr:uid="{00000000-0005-0000-0000-000042330000}"/>
    <cellStyle name="Note 2 7" xfId="3079" xr:uid="{00000000-0005-0000-0000-000043330000}"/>
    <cellStyle name="Note 2 7 2" xfId="3080" xr:uid="{00000000-0005-0000-0000-000044330000}"/>
    <cellStyle name="Note 2 7 2 2" xfId="3081" xr:uid="{00000000-0005-0000-0000-000045330000}"/>
    <cellStyle name="Note 2 7 2 2 2" xfId="3082" xr:uid="{00000000-0005-0000-0000-000046330000}"/>
    <cellStyle name="Note 2 7 2 2 2 2" xfId="3083" xr:uid="{00000000-0005-0000-0000-000047330000}"/>
    <cellStyle name="Note 2 7 2 2 2 2 2" xfId="3084" xr:uid="{00000000-0005-0000-0000-000048330000}"/>
    <cellStyle name="Note 2 7 2 2 2 2 2 2" xfId="3085" xr:uid="{00000000-0005-0000-0000-000049330000}"/>
    <cellStyle name="Note 2 7 2 2 2 2 2 2 2" xfId="6964" xr:uid="{00000000-0005-0000-0000-00004A330000}"/>
    <cellStyle name="Note 2 7 2 2 2 2 2 2 2 2" xfId="11444" xr:uid="{00000000-0005-0000-0000-00004B330000}"/>
    <cellStyle name="Note 2 7 2 2 2 2 2 2 2 2 2" xfId="21709" xr:uid="{00000000-0005-0000-0000-00004C330000}"/>
    <cellStyle name="Note 2 7 2 2 2 2 2 2 2 3" xfId="11075" xr:uid="{00000000-0005-0000-0000-00004D330000}"/>
    <cellStyle name="Note 2 7 2 2 2 2 2 2 2 3 2" xfId="21340" xr:uid="{00000000-0005-0000-0000-00004E330000}"/>
    <cellStyle name="Note 2 7 2 2 2 2 2 2 2 4" xfId="17453" xr:uid="{00000000-0005-0000-0000-00004F330000}"/>
    <cellStyle name="Note 2 7 2 2 2 2 2 2 3" xfId="8699" xr:uid="{00000000-0005-0000-0000-000050330000}"/>
    <cellStyle name="Note 2 7 2 2 2 2 2 2 3 2" xfId="18993" xr:uid="{00000000-0005-0000-0000-000051330000}"/>
    <cellStyle name="Note 2 7 2 2 2 2 2 2 4" xfId="13713" xr:uid="{00000000-0005-0000-0000-000052330000}"/>
    <cellStyle name="Note 2 7 2 2 2 2 2 3" xfId="5606" xr:uid="{00000000-0005-0000-0000-000053330000}"/>
    <cellStyle name="Note 2 7 2 2 2 2 2 3 2" xfId="10376" xr:uid="{00000000-0005-0000-0000-000054330000}"/>
    <cellStyle name="Note 2 7 2 2 2 2 2 3 2 2" xfId="20641" xr:uid="{00000000-0005-0000-0000-000055330000}"/>
    <cellStyle name="Note 2 7 2 2 2 2 2 3 3" xfId="10750" xr:uid="{00000000-0005-0000-0000-000056330000}"/>
    <cellStyle name="Note 2 7 2 2 2 2 2 3 3 2" xfId="21015" xr:uid="{00000000-0005-0000-0000-000057330000}"/>
    <cellStyle name="Note 2 7 2 2 2 2 2 3 4" xfId="16097" xr:uid="{00000000-0005-0000-0000-000058330000}"/>
    <cellStyle name="Note 2 7 2 2 2 2 2 4" xfId="8698" xr:uid="{00000000-0005-0000-0000-000059330000}"/>
    <cellStyle name="Note 2 7 2 2 2 2 2 4 2" xfId="18992" xr:uid="{00000000-0005-0000-0000-00005A330000}"/>
    <cellStyle name="Note 2 7 2 2 2 2 2 5" xfId="13712" xr:uid="{00000000-0005-0000-0000-00005B330000}"/>
    <cellStyle name="Note 2 7 2 2 2 2 3" xfId="3086" xr:uid="{00000000-0005-0000-0000-00005C330000}"/>
    <cellStyle name="Note 2 7 2 2 2 2 3 2" xfId="6965" xr:uid="{00000000-0005-0000-0000-00005D330000}"/>
    <cellStyle name="Note 2 7 2 2 2 2 3 2 2" xfId="11445" xr:uid="{00000000-0005-0000-0000-00005E330000}"/>
    <cellStyle name="Note 2 7 2 2 2 2 3 2 2 2" xfId="21710" xr:uid="{00000000-0005-0000-0000-00005F330000}"/>
    <cellStyle name="Note 2 7 2 2 2 2 3 2 3" xfId="9855" xr:uid="{00000000-0005-0000-0000-000060330000}"/>
    <cellStyle name="Note 2 7 2 2 2 2 3 2 3 2" xfId="20121" xr:uid="{00000000-0005-0000-0000-000061330000}"/>
    <cellStyle name="Note 2 7 2 2 2 2 3 2 4" xfId="17454" xr:uid="{00000000-0005-0000-0000-000062330000}"/>
    <cellStyle name="Note 2 7 2 2 2 2 3 3" xfId="8700" xr:uid="{00000000-0005-0000-0000-000063330000}"/>
    <cellStyle name="Note 2 7 2 2 2 2 3 3 2" xfId="18994" xr:uid="{00000000-0005-0000-0000-000064330000}"/>
    <cellStyle name="Note 2 7 2 2 2 2 3 4" xfId="13714" xr:uid="{00000000-0005-0000-0000-000065330000}"/>
    <cellStyle name="Note 2 7 2 2 2 2 4" xfId="5605" xr:uid="{00000000-0005-0000-0000-000066330000}"/>
    <cellStyle name="Note 2 7 2 2 2 2 4 2" xfId="10375" xr:uid="{00000000-0005-0000-0000-000067330000}"/>
    <cellStyle name="Note 2 7 2 2 2 2 4 2 2" xfId="20640" xr:uid="{00000000-0005-0000-0000-000068330000}"/>
    <cellStyle name="Note 2 7 2 2 2 2 4 3" xfId="7586" xr:uid="{00000000-0005-0000-0000-000069330000}"/>
    <cellStyle name="Note 2 7 2 2 2 2 4 3 2" xfId="18071" xr:uid="{00000000-0005-0000-0000-00006A330000}"/>
    <cellStyle name="Note 2 7 2 2 2 2 4 4" xfId="16096" xr:uid="{00000000-0005-0000-0000-00006B330000}"/>
    <cellStyle name="Note 2 7 2 2 2 2 5" xfId="8697" xr:uid="{00000000-0005-0000-0000-00006C330000}"/>
    <cellStyle name="Note 2 7 2 2 2 2 5 2" xfId="18991" xr:uid="{00000000-0005-0000-0000-00006D330000}"/>
    <cellStyle name="Note 2 7 2 2 2 2 6" xfId="13711" xr:uid="{00000000-0005-0000-0000-00006E330000}"/>
    <cellStyle name="Note 2 7 2 2 2 3" xfId="3087" xr:uid="{00000000-0005-0000-0000-00006F330000}"/>
    <cellStyle name="Note 2 7 2 2 2 3 2" xfId="3088" xr:uid="{00000000-0005-0000-0000-000070330000}"/>
    <cellStyle name="Note 2 7 2 2 2 3 2 2" xfId="6966" xr:uid="{00000000-0005-0000-0000-000071330000}"/>
    <cellStyle name="Note 2 7 2 2 2 3 2 2 2" xfId="11446" xr:uid="{00000000-0005-0000-0000-000072330000}"/>
    <cellStyle name="Note 2 7 2 2 2 3 2 2 2 2" xfId="21711" xr:uid="{00000000-0005-0000-0000-000073330000}"/>
    <cellStyle name="Note 2 7 2 2 2 3 2 2 3" xfId="11077" xr:uid="{00000000-0005-0000-0000-000074330000}"/>
    <cellStyle name="Note 2 7 2 2 2 3 2 2 3 2" xfId="21342" xr:uid="{00000000-0005-0000-0000-000075330000}"/>
    <cellStyle name="Note 2 7 2 2 2 3 2 2 4" xfId="17455" xr:uid="{00000000-0005-0000-0000-000076330000}"/>
    <cellStyle name="Note 2 7 2 2 2 3 2 3" xfId="8702" xr:uid="{00000000-0005-0000-0000-000077330000}"/>
    <cellStyle name="Note 2 7 2 2 2 3 2 3 2" xfId="18996" xr:uid="{00000000-0005-0000-0000-000078330000}"/>
    <cellStyle name="Note 2 7 2 2 2 3 2 4" xfId="13716" xr:uid="{00000000-0005-0000-0000-000079330000}"/>
    <cellStyle name="Note 2 7 2 2 2 3 3" xfId="5607" xr:uid="{00000000-0005-0000-0000-00007A330000}"/>
    <cellStyle name="Note 2 7 2 2 2 3 3 2" xfId="10377" xr:uid="{00000000-0005-0000-0000-00007B330000}"/>
    <cellStyle name="Note 2 7 2 2 2 3 3 2 2" xfId="20642" xr:uid="{00000000-0005-0000-0000-00007C330000}"/>
    <cellStyle name="Note 2 7 2 2 2 3 3 3" xfId="7588" xr:uid="{00000000-0005-0000-0000-00007D330000}"/>
    <cellStyle name="Note 2 7 2 2 2 3 3 3 2" xfId="18073" xr:uid="{00000000-0005-0000-0000-00007E330000}"/>
    <cellStyle name="Note 2 7 2 2 2 3 3 4" xfId="16098" xr:uid="{00000000-0005-0000-0000-00007F330000}"/>
    <cellStyle name="Note 2 7 2 2 2 3 4" xfId="8701" xr:uid="{00000000-0005-0000-0000-000080330000}"/>
    <cellStyle name="Note 2 7 2 2 2 3 4 2" xfId="18995" xr:uid="{00000000-0005-0000-0000-000081330000}"/>
    <cellStyle name="Note 2 7 2 2 2 3 5" xfId="13715" xr:uid="{00000000-0005-0000-0000-000082330000}"/>
    <cellStyle name="Note 2 7 2 2 2 4" xfId="3089" xr:uid="{00000000-0005-0000-0000-000083330000}"/>
    <cellStyle name="Note 2 7 2 2 2 4 2" xfId="6967" xr:uid="{00000000-0005-0000-0000-000084330000}"/>
    <cellStyle name="Note 2 7 2 2 2 4 2 2" xfId="11447" xr:uid="{00000000-0005-0000-0000-000085330000}"/>
    <cellStyle name="Note 2 7 2 2 2 4 2 2 2" xfId="21712" xr:uid="{00000000-0005-0000-0000-000086330000}"/>
    <cellStyle name="Note 2 7 2 2 2 4 2 3" xfId="9856" xr:uid="{00000000-0005-0000-0000-000087330000}"/>
    <cellStyle name="Note 2 7 2 2 2 4 2 3 2" xfId="20122" xr:uid="{00000000-0005-0000-0000-000088330000}"/>
    <cellStyle name="Note 2 7 2 2 2 4 2 4" xfId="17456" xr:uid="{00000000-0005-0000-0000-000089330000}"/>
    <cellStyle name="Note 2 7 2 2 2 4 3" xfId="8703" xr:uid="{00000000-0005-0000-0000-00008A330000}"/>
    <cellStyle name="Note 2 7 2 2 2 4 3 2" xfId="18997" xr:uid="{00000000-0005-0000-0000-00008B330000}"/>
    <cellStyle name="Note 2 7 2 2 2 4 4" xfId="13717" xr:uid="{00000000-0005-0000-0000-00008C330000}"/>
    <cellStyle name="Note 2 7 2 2 2 5" xfId="5604" xr:uid="{00000000-0005-0000-0000-00008D330000}"/>
    <cellStyle name="Note 2 7 2 2 2 5 2" xfId="10374" xr:uid="{00000000-0005-0000-0000-00008E330000}"/>
    <cellStyle name="Note 2 7 2 2 2 5 2 2" xfId="20639" xr:uid="{00000000-0005-0000-0000-00008F330000}"/>
    <cellStyle name="Note 2 7 2 2 2 5 3" xfId="10751" xr:uid="{00000000-0005-0000-0000-000090330000}"/>
    <cellStyle name="Note 2 7 2 2 2 5 3 2" xfId="21016" xr:uid="{00000000-0005-0000-0000-000091330000}"/>
    <cellStyle name="Note 2 7 2 2 2 5 4" xfId="16095" xr:uid="{00000000-0005-0000-0000-000092330000}"/>
    <cellStyle name="Note 2 7 2 2 2 6" xfId="8696" xr:uid="{00000000-0005-0000-0000-000093330000}"/>
    <cellStyle name="Note 2 7 2 2 2 6 2" xfId="18990" xr:uid="{00000000-0005-0000-0000-000094330000}"/>
    <cellStyle name="Note 2 7 2 2 2 7" xfId="13710" xr:uid="{00000000-0005-0000-0000-000095330000}"/>
    <cellStyle name="Note 2 7 2 2 3" xfId="3090" xr:uid="{00000000-0005-0000-0000-000096330000}"/>
    <cellStyle name="Note 2 7 2 2 3 2" xfId="3091" xr:uid="{00000000-0005-0000-0000-000097330000}"/>
    <cellStyle name="Note 2 7 2 2 3 2 2" xfId="3092" xr:uid="{00000000-0005-0000-0000-000098330000}"/>
    <cellStyle name="Note 2 7 2 2 3 2 2 2" xfId="6968" xr:uid="{00000000-0005-0000-0000-000099330000}"/>
    <cellStyle name="Note 2 7 2 2 3 2 2 2 2" xfId="11448" xr:uid="{00000000-0005-0000-0000-00009A330000}"/>
    <cellStyle name="Note 2 7 2 2 3 2 2 2 2 2" xfId="21713" xr:uid="{00000000-0005-0000-0000-00009B330000}"/>
    <cellStyle name="Note 2 7 2 2 3 2 2 2 3" xfId="11763" xr:uid="{00000000-0005-0000-0000-00009C330000}"/>
    <cellStyle name="Note 2 7 2 2 3 2 2 2 3 2" xfId="22027" xr:uid="{00000000-0005-0000-0000-00009D330000}"/>
    <cellStyle name="Note 2 7 2 2 3 2 2 2 4" xfId="17457" xr:uid="{00000000-0005-0000-0000-00009E330000}"/>
    <cellStyle name="Note 2 7 2 2 3 2 2 3" xfId="8706" xr:uid="{00000000-0005-0000-0000-00009F330000}"/>
    <cellStyle name="Note 2 7 2 2 3 2 2 3 2" xfId="19000" xr:uid="{00000000-0005-0000-0000-0000A0330000}"/>
    <cellStyle name="Note 2 7 2 2 3 2 2 4" xfId="13720" xr:uid="{00000000-0005-0000-0000-0000A1330000}"/>
    <cellStyle name="Note 2 7 2 2 3 2 3" xfId="5609" xr:uid="{00000000-0005-0000-0000-0000A2330000}"/>
    <cellStyle name="Note 2 7 2 2 3 2 3 2" xfId="10379" xr:uid="{00000000-0005-0000-0000-0000A3330000}"/>
    <cellStyle name="Note 2 7 2 2 3 2 3 2 2" xfId="20644" xr:uid="{00000000-0005-0000-0000-0000A4330000}"/>
    <cellStyle name="Note 2 7 2 2 3 2 3 3" xfId="9314" xr:uid="{00000000-0005-0000-0000-0000A5330000}"/>
    <cellStyle name="Note 2 7 2 2 3 2 3 3 2" xfId="19608" xr:uid="{00000000-0005-0000-0000-0000A6330000}"/>
    <cellStyle name="Note 2 7 2 2 3 2 3 4" xfId="16100" xr:uid="{00000000-0005-0000-0000-0000A7330000}"/>
    <cellStyle name="Note 2 7 2 2 3 2 4" xfId="8705" xr:uid="{00000000-0005-0000-0000-0000A8330000}"/>
    <cellStyle name="Note 2 7 2 2 3 2 4 2" xfId="18999" xr:uid="{00000000-0005-0000-0000-0000A9330000}"/>
    <cellStyle name="Note 2 7 2 2 3 2 5" xfId="13719" xr:uid="{00000000-0005-0000-0000-0000AA330000}"/>
    <cellStyle name="Note 2 7 2 2 3 3" xfId="3093" xr:uid="{00000000-0005-0000-0000-0000AB330000}"/>
    <cellStyle name="Note 2 7 2 2 3 3 2" xfId="6969" xr:uid="{00000000-0005-0000-0000-0000AC330000}"/>
    <cellStyle name="Note 2 7 2 2 3 3 2 2" xfId="11449" xr:uid="{00000000-0005-0000-0000-0000AD330000}"/>
    <cellStyle name="Note 2 7 2 2 3 3 2 2 2" xfId="21714" xr:uid="{00000000-0005-0000-0000-0000AE330000}"/>
    <cellStyle name="Note 2 7 2 2 3 3 2 3" xfId="11046" xr:uid="{00000000-0005-0000-0000-0000AF330000}"/>
    <cellStyle name="Note 2 7 2 2 3 3 2 3 2" xfId="21311" xr:uid="{00000000-0005-0000-0000-0000B0330000}"/>
    <cellStyle name="Note 2 7 2 2 3 3 2 4" xfId="17458" xr:uid="{00000000-0005-0000-0000-0000B1330000}"/>
    <cellStyle name="Note 2 7 2 2 3 3 3" xfId="8707" xr:uid="{00000000-0005-0000-0000-0000B2330000}"/>
    <cellStyle name="Note 2 7 2 2 3 3 3 2" xfId="19001" xr:uid="{00000000-0005-0000-0000-0000B3330000}"/>
    <cellStyle name="Note 2 7 2 2 3 3 4" xfId="13721" xr:uid="{00000000-0005-0000-0000-0000B4330000}"/>
    <cellStyle name="Note 2 7 2 2 3 4" xfId="5608" xr:uid="{00000000-0005-0000-0000-0000B5330000}"/>
    <cellStyle name="Note 2 7 2 2 3 4 2" xfId="10378" xr:uid="{00000000-0005-0000-0000-0000B6330000}"/>
    <cellStyle name="Note 2 7 2 2 3 4 2 2" xfId="20643" xr:uid="{00000000-0005-0000-0000-0000B7330000}"/>
    <cellStyle name="Note 2 7 2 2 3 4 3" xfId="7587" xr:uid="{00000000-0005-0000-0000-0000B8330000}"/>
    <cellStyle name="Note 2 7 2 2 3 4 3 2" xfId="18072" xr:uid="{00000000-0005-0000-0000-0000B9330000}"/>
    <cellStyle name="Note 2 7 2 2 3 4 4" xfId="16099" xr:uid="{00000000-0005-0000-0000-0000BA330000}"/>
    <cellStyle name="Note 2 7 2 2 3 5" xfId="8704" xr:uid="{00000000-0005-0000-0000-0000BB330000}"/>
    <cellStyle name="Note 2 7 2 2 3 5 2" xfId="18998" xr:uid="{00000000-0005-0000-0000-0000BC330000}"/>
    <cellStyle name="Note 2 7 2 2 3 6" xfId="13718" xr:uid="{00000000-0005-0000-0000-0000BD330000}"/>
    <cellStyle name="Note 2 7 2 2 4" xfId="3094" xr:uid="{00000000-0005-0000-0000-0000BE330000}"/>
    <cellStyle name="Note 2 7 2 2 4 2" xfId="3095" xr:uid="{00000000-0005-0000-0000-0000BF330000}"/>
    <cellStyle name="Note 2 7 2 2 4 2 2" xfId="6970" xr:uid="{00000000-0005-0000-0000-0000C0330000}"/>
    <cellStyle name="Note 2 7 2 2 4 2 2 2" xfId="11450" xr:uid="{00000000-0005-0000-0000-0000C1330000}"/>
    <cellStyle name="Note 2 7 2 2 4 2 2 2 2" xfId="21715" xr:uid="{00000000-0005-0000-0000-0000C2330000}"/>
    <cellStyle name="Note 2 7 2 2 4 2 2 3" xfId="9857" xr:uid="{00000000-0005-0000-0000-0000C3330000}"/>
    <cellStyle name="Note 2 7 2 2 4 2 2 3 2" xfId="20123" xr:uid="{00000000-0005-0000-0000-0000C4330000}"/>
    <cellStyle name="Note 2 7 2 2 4 2 2 4" xfId="17459" xr:uid="{00000000-0005-0000-0000-0000C5330000}"/>
    <cellStyle name="Note 2 7 2 2 4 2 3" xfId="8709" xr:uid="{00000000-0005-0000-0000-0000C6330000}"/>
    <cellStyle name="Note 2 7 2 2 4 2 3 2" xfId="19003" xr:uid="{00000000-0005-0000-0000-0000C7330000}"/>
    <cellStyle name="Note 2 7 2 2 4 2 4" xfId="13723" xr:uid="{00000000-0005-0000-0000-0000C8330000}"/>
    <cellStyle name="Note 2 7 2 2 4 3" xfId="5610" xr:uid="{00000000-0005-0000-0000-0000C9330000}"/>
    <cellStyle name="Note 2 7 2 2 4 3 2" xfId="10380" xr:uid="{00000000-0005-0000-0000-0000CA330000}"/>
    <cellStyle name="Note 2 7 2 2 4 3 2 2" xfId="20645" xr:uid="{00000000-0005-0000-0000-0000CB330000}"/>
    <cellStyle name="Note 2 7 2 2 4 3 3" xfId="10752" xr:uid="{00000000-0005-0000-0000-0000CC330000}"/>
    <cellStyle name="Note 2 7 2 2 4 3 3 2" xfId="21017" xr:uid="{00000000-0005-0000-0000-0000CD330000}"/>
    <cellStyle name="Note 2 7 2 2 4 3 4" xfId="16101" xr:uid="{00000000-0005-0000-0000-0000CE330000}"/>
    <cellStyle name="Note 2 7 2 2 4 4" xfId="8708" xr:uid="{00000000-0005-0000-0000-0000CF330000}"/>
    <cellStyle name="Note 2 7 2 2 4 4 2" xfId="19002" xr:uid="{00000000-0005-0000-0000-0000D0330000}"/>
    <cellStyle name="Note 2 7 2 2 4 5" xfId="13722" xr:uid="{00000000-0005-0000-0000-0000D1330000}"/>
    <cellStyle name="Note 2 7 2 2 5" xfId="3096" xr:uid="{00000000-0005-0000-0000-0000D2330000}"/>
    <cellStyle name="Note 2 7 2 2 5 2" xfId="6971" xr:uid="{00000000-0005-0000-0000-0000D3330000}"/>
    <cellStyle name="Note 2 7 2 2 5 2 2" xfId="11451" xr:uid="{00000000-0005-0000-0000-0000D4330000}"/>
    <cellStyle name="Note 2 7 2 2 5 2 2 2" xfId="21716" xr:uid="{00000000-0005-0000-0000-0000D5330000}"/>
    <cellStyle name="Note 2 7 2 2 5 2 3" xfId="9858" xr:uid="{00000000-0005-0000-0000-0000D6330000}"/>
    <cellStyle name="Note 2 7 2 2 5 2 3 2" xfId="20124" xr:uid="{00000000-0005-0000-0000-0000D7330000}"/>
    <cellStyle name="Note 2 7 2 2 5 2 4" xfId="17460" xr:uid="{00000000-0005-0000-0000-0000D8330000}"/>
    <cellStyle name="Note 2 7 2 2 5 3" xfId="8710" xr:uid="{00000000-0005-0000-0000-0000D9330000}"/>
    <cellStyle name="Note 2 7 2 2 5 3 2" xfId="19004" xr:uid="{00000000-0005-0000-0000-0000DA330000}"/>
    <cellStyle name="Note 2 7 2 2 5 4" xfId="13724" xr:uid="{00000000-0005-0000-0000-0000DB330000}"/>
    <cellStyle name="Note 2 7 2 2 6" xfId="5603" xr:uid="{00000000-0005-0000-0000-0000DC330000}"/>
    <cellStyle name="Note 2 7 2 2 6 2" xfId="10373" xr:uid="{00000000-0005-0000-0000-0000DD330000}"/>
    <cellStyle name="Note 2 7 2 2 6 2 2" xfId="20638" xr:uid="{00000000-0005-0000-0000-0000DE330000}"/>
    <cellStyle name="Note 2 7 2 2 6 3" xfId="11888" xr:uid="{00000000-0005-0000-0000-0000DF330000}"/>
    <cellStyle name="Note 2 7 2 2 6 3 2" xfId="22151" xr:uid="{00000000-0005-0000-0000-0000E0330000}"/>
    <cellStyle name="Note 2 7 2 2 6 4" xfId="16094" xr:uid="{00000000-0005-0000-0000-0000E1330000}"/>
    <cellStyle name="Note 2 7 2 2 7" xfId="8695" xr:uid="{00000000-0005-0000-0000-0000E2330000}"/>
    <cellStyle name="Note 2 7 2 2 7 2" xfId="18989" xr:uid="{00000000-0005-0000-0000-0000E3330000}"/>
    <cellStyle name="Note 2 7 2 2 8" xfId="13709" xr:uid="{00000000-0005-0000-0000-0000E4330000}"/>
    <cellStyle name="Note 2 7 2 3" xfId="3097" xr:uid="{00000000-0005-0000-0000-0000E5330000}"/>
    <cellStyle name="Note 2 7 2 3 2" xfId="3098" xr:uid="{00000000-0005-0000-0000-0000E6330000}"/>
    <cellStyle name="Note 2 7 2 3 2 2" xfId="3099" xr:uid="{00000000-0005-0000-0000-0000E7330000}"/>
    <cellStyle name="Note 2 7 2 3 2 2 2" xfId="6972" xr:uid="{00000000-0005-0000-0000-0000E8330000}"/>
    <cellStyle name="Note 2 7 2 3 2 2 2 2" xfId="11452" xr:uid="{00000000-0005-0000-0000-0000E9330000}"/>
    <cellStyle name="Note 2 7 2 3 2 2 2 2 2" xfId="21717" xr:uid="{00000000-0005-0000-0000-0000EA330000}"/>
    <cellStyle name="Note 2 7 2 3 2 2 2 3" xfId="9859" xr:uid="{00000000-0005-0000-0000-0000EB330000}"/>
    <cellStyle name="Note 2 7 2 3 2 2 2 3 2" xfId="20125" xr:uid="{00000000-0005-0000-0000-0000EC330000}"/>
    <cellStyle name="Note 2 7 2 3 2 2 2 4" xfId="17461" xr:uid="{00000000-0005-0000-0000-0000ED330000}"/>
    <cellStyle name="Note 2 7 2 3 2 2 3" xfId="8713" xr:uid="{00000000-0005-0000-0000-0000EE330000}"/>
    <cellStyle name="Note 2 7 2 3 2 2 3 2" xfId="19007" xr:uid="{00000000-0005-0000-0000-0000EF330000}"/>
    <cellStyle name="Note 2 7 2 3 2 2 4" xfId="13727" xr:uid="{00000000-0005-0000-0000-0000F0330000}"/>
    <cellStyle name="Note 2 7 2 3 2 3" xfId="5612" xr:uid="{00000000-0005-0000-0000-0000F1330000}"/>
    <cellStyle name="Note 2 7 2 3 2 3 2" xfId="10382" xr:uid="{00000000-0005-0000-0000-0000F2330000}"/>
    <cellStyle name="Note 2 7 2 3 2 3 2 2" xfId="20647" xr:uid="{00000000-0005-0000-0000-0000F3330000}"/>
    <cellStyle name="Note 2 7 2 3 2 3 3" xfId="11887" xr:uid="{00000000-0005-0000-0000-0000F4330000}"/>
    <cellStyle name="Note 2 7 2 3 2 3 3 2" xfId="22150" xr:uid="{00000000-0005-0000-0000-0000F5330000}"/>
    <cellStyle name="Note 2 7 2 3 2 3 4" xfId="16103" xr:uid="{00000000-0005-0000-0000-0000F6330000}"/>
    <cellStyle name="Note 2 7 2 3 2 4" xfId="8712" xr:uid="{00000000-0005-0000-0000-0000F7330000}"/>
    <cellStyle name="Note 2 7 2 3 2 4 2" xfId="19006" xr:uid="{00000000-0005-0000-0000-0000F8330000}"/>
    <cellStyle name="Note 2 7 2 3 2 5" xfId="13726" xr:uid="{00000000-0005-0000-0000-0000F9330000}"/>
    <cellStyle name="Note 2 7 2 3 3" xfId="3100" xr:uid="{00000000-0005-0000-0000-0000FA330000}"/>
    <cellStyle name="Note 2 7 2 3 3 2" xfId="6973" xr:uid="{00000000-0005-0000-0000-0000FB330000}"/>
    <cellStyle name="Note 2 7 2 3 3 2 2" xfId="11453" xr:uid="{00000000-0005-0000-0000-0000FC330000}"/>
    <cellStyle name="Note 2 7 2 3 3 2 2 2" xfId="21718" xr:uid="{00000000-0005-0000-0000-0000FD330000}"/>
    <cellStyle name="Note 2 7 2 3 3 2 3" xfId="9860" xr:uid="{00000000-0005-0000-0000-0000FE330000}"/>
    <cellStyle name="Note 2 7 2 3 3 2 3 2" xfId="20126" xr:uid="{00000000-0005-0000-0000-0000FF330000}"/>
    <cellStyle name="Note 2 7 2 3 3 2 4" xfId="17462" xr:uid="{00000000-0005-0000-0000-000000340000}"/>
    <cellStyle name="Note 2 7 2 3 3 3" xfId="8714" xr:uid="{00000000-0005-0000-0000-000001340000}"/>
    <cellStyle name="Note 2 7 2 3 3 3 2" xfId="19008" xr:uid="{00000000-0005-0000-0000-000002340000}"/>
    <cellStyle name="Note 2 7 2 3 3 4" xfId="13728" xr:uid="{00000000-0005-0000-0000-000003340000}"/>
    <cellStyle name="Note 2 7 2 3 4" xfId="5611" xr:uid="{00000000-0005-0000-0000-000004340000}"/>
    <cellStyle name="Note 2 7 2 3 4 2" xfId="10381" xr:uid="{00000000-0005-0000-0000-000005340000}"/>
    <cellStyle name="Note 2 7 2 3 4 2 2" xfId="20646" xr:uid="{00000000-0005-0000-0000-000006340000}"/>
    <cellStyle name="Note 2 7 2 3 4 3" xfId="7592" xr:uid="{00000000-0005-0000-0000-000007340000}"/>
    <cellStyle name="Note 2 7 2 3 4 3 2" xfId="18077" xr:uid="{00000000-0005-0000-0000-000008340000}"/>
    <cellStyle name="Note 2 7 2 3 4 4" xfId="16102" xr:uid="{00000000-0005-0000-0000-000009340000}"/>
    <cellStyle name="Note 2 7 2 3 5" xfId="8711" xr:uid="{00000000-0005-0000-0000-00000A340000}"/>
    <cellStyle name="Note 2 7 2 3 5 2" xfId="19005" xr:uid="{00000000-0005-0000-0000-00000B340000}"/>
    <cellStyle name="Note 2 7 2 3 6" xfId="13725" xr:uid="{00000000-0005-0000-0000-00000C340000}"/>
    <cellStyle name="Note 2 7 2 4" xfId="3101" xr:uid="{00000000-0005-0000-0000-00000D340000}"/>
    <cellStyle name="Note 2 7 2 4 2" xfId="3102" xr:uid="{00000000-0005-0000-0000-00000E340000}"/>
    <cellStyle name="Note 2 7 2 4 2 2" xfId="6974" xr:uid="{00000000-0005-0000-0000-00000F340000}"/>
    <cellStyle name="Note 2 7 2 4 2 2 2" xfId="11454" xr:uid="{00000000-0005-0000-0000-000010340000}"/>
    <cellStyle name="Note 2 7 2 4 2 2 2 2" xfId="21719" xr:uid="{00000000-0005-0000-0000-000011340000}"/>
    <cellStyle name="Note 2 7 2 4 2 2 3" xfId="9861" xr:uid="{00000000-0005-0000-0000-000012340000}"/>
    <cellStyle name="Note 2 7 2 4 2 2 3 2" xfId="20127" xr:uid="{00000000-0005-0000-0000-000013340000}"/>
    <cellStyle name="Note 2 7 2 4 2 2 4" xfId="17463" xr:uid="{00000000-0005-0000-0000-000014340000}"/>
    <cellStyle name="Note 2 7 2 4 2 3" xfId="8716" xr:uid="{00000000-0005-0000-0000-000015340000}"/>
    <cellStyle name="Note 2 7 2 4 2 3 2" xfId="19010" xr:uid="{00000000-0005-0000-0000-000016340000}"/>
    <cellStyle name="Note 2 7 2 4 2 4" xfId="13730" xr:uid="{00000000-0005-0000-0000-000017340000}"/>
    <cellStyle name="Note 2 7 2 4 3" xfId="5613" xr:uid="{00000000-0005-0000-0000-000018340000}"/>
    <cellStyle name="Note 2 7 2 4 3 2" xfId="10383" xr:uid="{00000000-0005-0000-0000-000019340000}"/>
    <cellStyle name="Note 2 7 2 4 3 2 2" xfId="20648" xr:uid="{00000000-0005-0000-0000-00001A340000}"/>
    <cellStyle name="Note 2 7 2 4 3 3" xfId="9315" xr:uid="{00000000-0005-0000-0000-00001B340000}"/>
    <cellStyle name="Note 2 7 2 4 3 3 2" xfId="19609" xr:uid="{00000000-0005-0000-0000-00001C340000}"/>
    <cellStyle name="Note 2 7 2 4 3 4" xfId="16104" xr:uid="{00000000-0005-0000-0000-00001D340000}"/>
    <cellStyle name="Note 2 7 2 4 4" xfId="8715" xr:uid="{00000000-0005-0000-0000-00001E340000}"/>
    <cellStyle name="Note 2 7 2 4 4 2" xfId="19009" xr:uid="{00000000-0005-0000-0000-00001F340000}"/>
    <cellStyle name="Note 2 7 2 4 5" xfId="13729" xr:uid="{00000000-0005-0000-0000-000020340000}"/>
    <cellStyle name="Note 2 7 2 5" xfId="3103" xr:uid="{00000000-0005-0000-0000-000021340000}"/>
    <cellStyle name="Note 2 7 2 5 2" xfId="6975" xr:uid="{00000000-0005-0000-0000-000022340000}"/>
    <cellStyle name="Note 2 7 2 5 2 2" xfId="11455" xr:uid="{00000000-0005-0000-0000-000023340000}"/>
    <cellStyle name="Note 2 7 2 5 2 2 2" xfId="21720" xr:uid="{00000000-0005-0000-0000-000024340000}"/>
    <cellStyle name="Note 2 7 2 5 2 3" xfId="9862" xr:uid="{00000000-0005-0000-0000-000025340000}"/>
    <cellStyle name="Note 2 7 2 5 2 3 2" xfId="20128" xr:uid="{00000000-0005-0000-0000-000026340000}"/>
    <cellStyle name="Note 2 7 2 5 2 4" xfId="17464" xr:uid="{00000000-0005-0000-0000-000027340000}"/>
    <cellStyle name="Note 2 7 2 5 3" xfId="8717" xr:uid="{00000000-0005-0000-0000-000028340000}"/>
    <cellStyle name="Note 2 7 2 5 3 2" xfId="19011" xr:uid="{00000000-0005-0000-0000-000029340000}"/>
    <cellStyle name="Note 2 7 2 5 4" xfId="13731" xr:uid="{00000000-0005-0000-0000-00002A340000}"/>
    <cellStyle name="Note 2 7 2 6" xfId="5602" xr:uid="{00000000-0005-0000-0000-00002B340000}"/>
    <cellStyle name="Note 2 7 2 6 2" xfId="10372" xr:uid="{00000000-0005-0000-0000-00002C340000}"/>
    <cellStyle name="Note 2 7 2 6 2 2" xfId="20637" xr:uid="{00000000-0005-0000-0000-00002D340000}"/>
    <cellStyle name="Note 2 7 2 6 3" xfId="7609" xr:uid="{00000000-0005-0000-0000-00002E340000}"/>
    <cellStyle name="Note 2 7 2 6 3 2" xfId="18094" xr:uid="{00000000-0005-0000-0000-00002F340000}"/>
    <cellStyle name="Note 2 7 2 6 4" xfId="16093" xr:uid="{00000000-0005-0000-0000-000030340000}"/>
    <cellStyle name="Note 2 7 2 7" xfId="8694" xr:uid="{00000000-0005-0000-0000-000031340000}"/>
    <cellStyle name="Note 2 7 2 7 2" xfId="18988" xr:uid="{00000000-0005-0000-0000-000032340000}"/>
    <cellStyle name="Note 2 7 2 8" xfId="13708" xr:uid="{00000000-0005-0000-0000-000033340000}"/>
    <cellStyle name="Note 2 7 3" xfId="3104" xr:uid="{00000000-0005-0000-0000-000034340000}"/>
    <cellStyle name="Note 2 7 3 2" xfId="3105" xr:uid="{00000000-0005-0000-0000-000035340000}"/>
    <cellStyle name="Note 2 7 3 2 2" xfId="3106" xr:uid="{00000000-0005-0000-0000-000036340000}"/>
    <cellStyle name="Note 2 7 3 2 2 2" xfId="6976" xr:uid="{00000000-0005-0000-0000-000037340000}"/>
    <cellStyle name="Note 2 7 3 2 2 2 2" xfId="11456" xr:uid="{00000000-0005-0000-0000-000038340000}"/>
    <cellStyle name="Note 2 7 3 2 2 2 2 2" xfId="21721" xr:uid="{00000000-0005-0000-0000-000039340000}"/>
    <cellStyle name="Note 2 7 3 2 2 2 3" xfId="9863" xr:uid="{00000000-0005-0000-0000-00003A340000}"/>
    <cellStyle name="Note 2 7 3 2 2 2 3 2" xfId="20129" xr:uid="{00000000-0005-0000-0000-00003B340000}"/>
    <cellStyle name="Note 2 7 3 2 2 2 4" xfId="17465" xr:uid="{00000000-0005-0000-0000-00003C340000}"/>
    <cellStyle name="Note 2 7 3 2 2 3" xfId="8720" xr:uid="{00000000-0005-0000-0000-00003D340000}"/>
    <cellStyle name="Note 2 7 3 2 2 3 2" xfId="19014" xr:uid="{00000000-0005-0000-0000-00003E340000}"/>
    <cellStyle name="Note 2 7 3 2 2 4" xfId="13734" xr:uid="{00000000-0005-0000-0000-00003F340000}"/>
    <cellStyle name="Note 2 7 3 2 3" xfId="5615" xr:uid="{00000000-0005-0000-0000-000040340000}"/>
    <cellStyle name="Note 2 7 3 2 3 2" xfId="10385" xr:uid="{00000000-0005-0000-0000-000041340000}"/>
    <cellStyle name="Note 2 7 3 2 3 2 2" xfId="20650" xr:uid="{00000000-0005-0000-0000-000042340000}"/>
    <cellStyle name="Note 2 7 3 2 3 3" xfId="11682" xr:uid="{00000000-0005-0000-0000-000043340000}"/>
    <cellStyle name="Note 2 7 3 2 3 3 2" xfId="21946" xr:uid="{00000000-0005-0000-0000-000044340000}"/>
    <cellStyle name="Note 2 7 3 2 3 4" xfId="16106" xr:uid="{00000000-0005-0000-0000-000045340000}"/>
    <cellStyle name="Note 2 7 3 2 4" xfId="8719" xr:uid="{00000000-0005-0000-0000-000046340000}"/>
    <cellStyle name="Note 2 7 3 2 4 2" xfId="19013" xr:uid="{00000000-0005-0000-0000-000047340000}"/>
    <cellStyle name="Note 2 7 3 2 5" xfId="13733" xr:uid="{00000000-0005-0000-0000-000048340000}"/>
    <cellStyle name="Note 2 7 3 3" xfId="3107" xr:uid="{00000000-0005-0000-0000-000049340000}"/>
    <cellStyle name="Note 2 7 3 3 2" xfId="6977" xr:uid="{00000000-0005-0000-0000-00004A340000}"/>
    <cellStyle name="Note 2 7 3 3 2 2" xfId="11457" xr:uid="{00000000-0005-0000-0000-00004B340000}"/>
    <cellStyle name="Note 2 7 3 3 2 2 2" xfId="21722" xr:uid="{00000000-0005-0000-0000-00004C340000}"/>
    <cellStyle name="Note 2 7 3 3 2 3" xfId="11084" xr:uid="{00000000-0005-0000-0000-00004D340000}"/>
    <cellStyle name="Note 2 7 3 3 2 3 2" xfId="21349" xr:uid="{00000000-0005-0000-0000-00004E340000}"/>
    <cellStyle name="Note 2 7 3 3 2 4" xfId="17466" xr:uid="{00000000-0005-0000-0000-00004F340000}"/>
    <cellStyle name="Note 2 7 3 3 3" xfId="8721" xr:uid="{00000000-0005-0000-0000-000050340000}"/>
    <cellStyle name="Note 2 7 3 3 3 2" xfId="19015" xr:uid="{00000000-0005-0000-0000-000051340000}"/>
    <cellStyle name="Note 2 7 3 3 4" xfId="13735" xr:uid="{00000000-0005-0000-0000-000052340000}"/>
    <cellStyle name="Note 2 7 3 4" xfId="5614" xr:uid="{00000000-0005-0000-0000-000053340000}"/>
    <cellStyle name="Note 2 7 3 4 2" xfId="10384" xr:uid="{00000000-0005-0000-0000-000054340000}"/>
    <cellStyle name="Note 2 7 3 4 2 2" xfId="20649" xr:uid="{00000000-0005-0000-0000-000055340000}"/>
    <cellStyle name="Note 2 7 3 4 3" xfId="7589" xr:uid="{00000000-0005-0000-0000-000056340000}"/>
    <cellStyle name="Note 2 7 3 4 3 2" xfId="18074" xr:uid="{00000000-0005-0000-0000-000057340000}"/>
    <cellStyle name="Note 2 7 3 4 4" xfId="16105" xr:uid="{00000000-0005-0000-0000-000058340000}"/>
    <cellStyle name="Note 2 7 3 5" xfId="8718" xr:uid="{00000000-0005-0000-0000-000059340000}"/>
    <cellStyle name="Note 2 7 3 5 2" xfId="19012" xr:uid="{00000000-0005-0000-0000-00005A340000}"/>
    <cellStyle name="Note 2 7 3 6" xfId="13732" xr:uid="{00000000-0005-0000-0000-00005B340000}"/>
    <cellStyle name="Note 2 7 4" xfId="3108" xr:uid="{00000000-0005-0000-0000-00005C340000}"/>
    <cellStyle name="Note 2 7 4 2" xfId="3109" xr:uid="{00000000-0005-0000-0000-00005D340000}"/>
    <cellStyle name="Note 2 7 4 2 2" xfId="6978" xr:uid="{00000000-0005-0000-0000-00005E340000}"/>
    <cellStyle name="Note 2 7 4 2 2 2" xfId="11458" xr:uid="{00000000-0005-0000-0000-00005F340000}"/>
    <cellStyle name="Note 2 7 4 2 2 2 2" xfId="21723" xr:uid="{00000000-0005-0000-0000-000060340000}"/>
    <cellStyle name="Note 2 7 4 2 2 3" xfId="11083" xr:uid="{00000000-0005-0000-0000-000061340000}"/>
    <cellStyle name="Note 2 7 4 2 2 3 2" xfId="21348" xr:uid="{00000000-0005-0000-0000-000062340000}"/>
    <cellStyle name="Note 2 7 4 2 2 4" xfId="17467" xr:uid="{00000000-0005-0000-0000-000063340000}"/>
    <cellStyle name="Note 2 7 4 2 3" xfId="8723" xr:uid="{00000000-0005-0000-0000-000064340000}"/>
    <cellStyle name="Note 2 7 4 2 3 2" xfId="19017" xr:uid="{00000000-0005-0000-0000-000065340000}"/>
    <cellStyle name="Note 2 7 4 2 4" xfId="13737" xr:uid="{00000000-0005-0000-0000-000066340000}"/>
    <cellStyle name="Note 2 7 4 3" xfId="5616" xr:uid="{00000000-0005-0000-0000-000067340000}"/>
    <cellStyle name="Note 2 7 4 3 2" xfId="10386" xr:uid="{00000000-0005-0000-0000-000068340000}"/>
    <cellStyle name="Note 2 7 4 3 2 2" xfId="20651" xr:uid="{00000000-0005-0000-0000-000069340000}"/>
    <cellStyle name="Note 2 7 4 3 3" xfId="7591" xr:uid="{00000000-0005-0000-0000-00006A340000}"/>
    <cellStyle name="Note 2 7 4 3 3 2" xfId="18076" xr:uid="{00000000-0005-0000-0000-00006B340000}"/>
    <cellStyle name="Note 2 7 4 3 4" xfId="16107" xr:uid="{00000000-0005-0000-0000-00006C340000}"/>
    <cellStyle name="Note 2 7 4 4" xfId="8722" xr:uid="{00000000-0005-0000-0000-00006D340000}"/>
    <cellStyle name="Note 2 7 4 4 2" xfId="19016" xr:uid="{00000000-0005-0000-0000-00006E340000}"/>
    <cellStyle name="Note 2 7 4 5" xfId="13736" xr:uid="{00000000-0005-0000-0000-00006F340000}"/>
    <cellStyle name="Note 2 7 5" xfId="3110" xr:uid="{00000000-0005-0000-0000-000070340000}"/>
    <cellStyle name="Note 2 7 5 2" xfId="6979" xr:uid="{00000000-0005-0000-0000-000071340000}"/>
    <cellStyle name="Note 2 7 5 2 2" xfId="11459" xr:uid="{00000000-0005-0000-0000-000072340000}"/>
    <cellStyle name="Note 2 7 5 2 2 2" xfId="21724" xr:uid="{00000000-0005-0000-0000-000073340000}"/>
    <cellStyle name="Note 2 7 5 2 3" xfId="9864" xr:uid="{00000000-0005-0000-0000-000074340000}"/>
    <cellStyle name="Note 2 7 5 2 3 2" xfId="20130" xr:uid="{00000000-0005-0000-0000-000075340000}"/>
    <cellStyle name="Note 2 7 5 2 4" xfId="17468" xr:uid="{00000000-0005-0000-0000-000076340000}"/>
    <cellStyle name="Note 2 7 5 3" xfId="8724" xr:uid="{00000000-0005-0000-0000-000077340000}"/>
    <cellStyle name="Note 2 7 5 3 2" xfId="19018" xr:uid="{00000000-0005-0000-0000-000078340000}"/>
    <cellStyle name="Note 2 7 5 4" xfId="13738" xr:uid="{00000000-0005-0000-0000-000079340000}"/>
    <cellStyle name="Note 2 7 6" xfId="5601" xr:uid="{00000000-0005-0000-0000-00007A340000}"/>
    <cellStyle name="Note 2 7 6 2" xfId="10371" xr:uid="{00000000-0005-0000-0000-00007B340000}"/>
    <cellStyle name="Note 2 7 6 2 2" xfId="20636" xr:uid="{00000000-0005-0000-0000-00007C340000}"/>
    <cellStyle name="Note 2 7 6 3" xfId="9313" xr:uid="{00000000-0005-0000-0000-00007D340000}"/>
    <cellStyle name="Note 2 7 6 3 2" xfId="19607" xr:uid="{00000000-0005-0000-0000-00007E340000}"/>
    <cellStyle name="Note 2 7 6 4" xfId="16092" xr:uid="{00000000-0005-0000-0000-00007F340000}"/>
    <cellStyle name="Note 2 7 7" xfId="8693" xr:uid="{00000000-0005-0000-0000-000080340000}"/>
    <cellStyle name="Note 2 7 7 2" xfId="18987" xr:uid="{00000000-0005-0000-0000-000081340000}"/>
    <cellStyle name="Note 2 7 8" xfId="13707" xr:uid="{00000000-0005-0000-0000-000082340000}"/>
    <cellStyle name="Note 2 8" xfId="3111" xr:uid="{00000000-0005-0000-0000-000083340000}"/>
    <cellStyle name="Note 2 8 2" xfId="3112" xr:uid="{00000000-0005-0000-0000-000084340000}"/>
    <cellStyle name="Note 2 8 2 2" xfId="3113" xr:uid="{00000000-0005-0000-0000-000085340000}"/>
    <cellStyle name="Note 2 8 2 2 2" xfId="3114" xr:uid="{00000000-0005-0000-0000-000086340000}"/>
    <cellStyle name="Note 2 8 2 2 2 2" xfId="3115" xr:uid="{00000000-0005-0000-0000-000087340000}"/>
    <cellStyle name="Note 2 8 2 2 2 2 2" xfId="3116" xr:uid="{00000000-0005-0000-0000-000088340000}"/>
    <cellStyle name="Note 2 8 2 2 2 2 2 2" xfId="3117" xr:uid="{00000000-0005-0000-0000-000089340000}"/>
    <cellStyle name="Note 2 8 2 2 2 2 2 2 2" xfId="6980" xr:uid="{00000000-0005-0000-0000-00008A340000}"/>
    <cellStyle name="Note 2 8 2 2 2 2 2 2 2 2" xfId="11460" xr:uid="{00000000-0005-0000-0000-00008B340000}"/>
    <cellStyle name="Note 2 8 2 2 2 2 2 2 2 2 2" xfId="21725" xr:uid="{00000000-0005-0000-0000-00008C340000}"/>
    <cellStyle name="Note 2 8 2 2 2 2 2 2 2 3" xfId="11085" xr:uid="{00000000-0005-0000-0000-00008D340000}"/>
    <cellStyle name="Note 2 8 2 2 2 2 2 2 2 3 2" xfId="21350" xr:uid="{00000000-0005-0000-0000-00008E340000}"/>
    <cellStyle name="Note 2 8 2 2 2 2 2 2 2 4" xfId="17469" xr:uid="{00000000-0005-0000-0000-00008F340000}"/>
    <cellStyle name="Note 2 8 2 2 2 2 2 2 3" xfId="8731" xr:uid="{00000000-0005-0000-0000-000090340000}"/>
    <cellStyle name="Note 2 8 2 2 2 2 2 2 3 2" xfId="19025" xr:uid="{00000000-0005-0000-0000-000091340000}"/>
    <cellStyle name="Note 2 8 2 2 2 2 2 2 4" xfId="13745" xr:uid="{00000000-0005-0000-0000-000092340000}"/>
    <cellStyle name="Note 2 8 2 2 2 2 2 3" xfId="5622" xr:uid="{00000000-0005-0000-0000-000093340000}"/>
    <cellStyle name="Note 2 8 2 2 2 2 2 3 2" xfId="10392" xr:uid="{00000000-0005-0000-0000-000094340000}"/>
    <cellStyle name="Note 2 8 2 2 2 2 2 3 2 2" xfId="20657" xr:uid="{00000000-0005-0000-0000-000095340000}"/>
    <cellStyle name="Note 2 8 2 2 2 2 2 3 3" xfId="11886" xr:uid="{00000000-0005-0000-0000-000096340000}"/>
    <cellStyle name="Note 2 8 2 2 2 2 2 3 3 2" xfId="22149" xr:uid="{00000000-0005-0000-0000-000097340000}"/>
    <cellStyle name="Note 2 8 2 2 2 2 2 3 4" xfId="16113" xr:uid="{00000000-0005-0000-0000-000098340000}"/>
    <cellStyle name="Note 2 8 2 2 2 2 2 4" xfId="8730" xr:uid="{00000000-0005-0000-0000-000099340000}"/>
    <cellStyle name="Note 2 8 2 2 2 2 2 4 2" xfId="19024" xr:uid="{00000000-0005-0000-0000-00009A340000}"/>
    <cellStyle name="Note 2 8 2 2 2 2 2 5" xfId="13744" xr:uid="{00000000-0005-0000-0000-00009B340000}"/>
    <cellStyle name="Note 2 8 2 2 2 2 3" xfId="3118" xr:uid="{00000000-0005-0000-0000-00009C340000}"/>
    <cellStyle name="Note 2 8 2 2 2 2 3 2" xfId="6981" xr:uid="{00000000-0005-0000-0000-00009D340000}"/>
    <cellStyle name="Note 2 8 2 2 2 2 3 2 2" xfId="11461" xr:uid="{00000000-0005-0000-0000-00009E340000}"/>
    <cellStyle name="Note 2 8 2 2 2 2 3 2 2 2" xfId="21726" xr:uid="{00000000-0005-0000-0000-00009F340000}"/>
    <cellStyle name="Note 2 8 2 2 2 2 3 2 3" xfId="9865" xr:uid="{00000000-0005-0000-0000-0000A0340000}"/>
    <cellStyle name="Note 2 8 2 2 2 2 3 2 3 2" xfId="20131" xr:uid="{00000000-0005-0000-0000-0000A1340000}"/>
    <cellStyle name="Note 2 8 2 2 2 2 3 2 4" xfId="17470" xr:uid="{00000000-0005-0000-0000-0000A2340000}"/>
    <cellStyle name="Note 2 8 2 2 2 2 3 3" xfId="8732" xr:uid="{00000000-0005-0000-0000-0000A3340000}"/>
    <cellStyle name="Note 2 8 2 2 2 2 3 3 2" xfId="19026" xr:uid="{00000000-0005-0000-0000-0000A4340000}"/>
    <cellStyle name="Note 2 8 2 2 2 2 3 4" xfId="13746" xr:uid="{00000000-0005-0000-0000-0000A5340000}"/>
    <cellStyle name="Note 2 8 2 2 2 2 4" xfId="5621" xr:uid="{00000000-0005-0000-0000-0000A6340000}"/>
    <cellStyle name="Note 2 8 2 2 2 2 4 2" xfId="10391" xr:uid="{00000000-0005-0000-0000-0000A7340000}"/>
    <cellStyle name="Note 2 8 2 2 2 2 4 2 2" xfId="20656" xr:uid="{00000000-0005-0000-0000-0000A8340000}"/>
    <cellStyle name="Note 2 8 2 2 2 2 4 3" xfId="7608" xr:uid="{00000000-0005-0000-0000-0000A9340000}"/>
    <cellStyle name="Note 2 8 2 2 2 2 4 3 2" xfId="18093" xr:uid="{00000000-0005-0000-0000-0000AA340000}"/>
    <cellStyle name="Note 2 8 2 2 2 2 4 4" xfId="16112" xr:uid="{00000000-0005-0000-0000-0000AB340000}"/>
    <cellStyle name="Note 2 8 2 2 2 2 5" xfId="8729" xr:uid="{00000000-0005-0000-0000-0000AC340000}"/>
    <cellStyle name="Note 2 8 2 2 2 2 5 2" xfId="19023" xr:uid="{00000000-0005-0000-0000-0000AD340000}"/>
    <cellStyle name="Note 2 8 2 2 2 2 6" xfId="13743" xr:uid="{00000000-0005-0000-0000-0000AE340000}"/>
    <cellStyle name="Note 2 8 2 2 2 3" xfId="3119" xr:uid="{00000000-0005-0000-0000-0000AF340000}"/>
    <cellStyle name="Note 2 8 2 2 2 3 2" xfId="3120" xr:uid="{00000000-0005-0000-0000-0000B0340000}"/>
    <cellStyle name="Note 2 8 2 2 2 3 2 2" xfId="6982" xr:uid="{00000000-0005-0000-0000-0000B1340000}"/>
    <cellStyle name="Note 2 8 2 2 2 3 2 2 2" xfId="11462" xr:uid="{00000000-0005-0000-0000-0000B2340000}"/>
    <cellStyle name="Note 2 8 2 2 2 3 2 2 2 2" xfId="21727" xr:uid="{00000000-0005-0000-0000-0000B3340000}"/>
    <cellStyle name="Note 2 8 2 2 2 3 2 2 3" xfId="11764" xr:uid="{00000000-0005-0000-0000-0000B4340000}"/>
    <cellStyle name="Note 2 8 2 2 2 3 2 2 3 2" xfId="22028" xr:uid="{00000000-0005-0000-0000-0000B5340000}"/>
    <cellStyle name="Note 2 8 2 2 2 3 2 2 4" xfId="17471" xr:uid="{00000000-0005-0000-0000-0000B6340000}"/>
    <cellStyle name="Note 2 8 2 2 2 3 2 3" xfId="8734" xr:uid="{00000000-0005-0000-0000-0000B7340000}"/>
    <cellStyle name="Note 2 8 2 2 2 3 2 3 2" xfId="19028" xr:uid="{00000000-0005-0000-0000-0000B8340000}"/>
    <cellStyle name="Note 2 8 2 2 2 3 2 4" xfId="13748" xr:uid="{00000000-0005-0000-0000-0000B9340000}"/>
    <cellStyle name="Note 2 8 2 2 2 3 3" xfId="5623" xr:uid="{00000000-0005-0000-0000-0000BA340000}"/>
    <cellStyle name="Note 2 8 2 2 2 3 3 2" xfId="10393" xr:uid="{00000000-0005-0000-0000-0000BB340000}"/>
    <cellStyle name="Note 2 8 2 2 2 3 3 2 2" xfId="20658" xr:uid="{00000000-0005-0000-0000-0000BC340000}"/>
    <cellStyle name="Note 2 8 2 2 2 3 3 3" xfId="9318" xr:uid="{00000000-0005-0000-0000-0000BD340000}"/>
    <cellStyle name="Note 2 8 2 2 2 3 3 3 2" xfId="19612" xr:uid="{00000000-0005-0000-0000-0000BE340000}"/>
    <cellStyle name="Note 2 8 2 2 2 3 3 4" xfId="16114" xr:uid="{00000000-0005-0000-0000-0000BF340000}"/>
    <cellStyle name="Note 2 8 2 2 2 3 4" xfId="8733" xr:uid="{00000000-0005-0000-0000-0000C0340000}"/>
    <cellStyle name="Note 2 8 2 2 2 3 4 2" xfId="19027" xr:uid="{00000000-0005-0000-0000-0000C1340000}"/>
    <cellStyle name="Note 2 8 2 2 2 3 5" xfId="13747" xr:uid="{00000000-0005-0000-0000-0000C2340000}"/>
    <cellStyle name="Note 2 8 2 2 2 4" xfId="3121" xr:uid="{00000000-0005-0000-0000-0000C3340000}"/>
    <cellStyle name="Note 2 8 2 2 2 4 2" xfId="6983" xr:uid="{00000000-0005-0000-0000-0000C4340000}"/>
    <cellStyle name="Note 2 8 2 2 2 4 2 2" xfId="11463" xr:uid="{00000000-0005-0000-0000-0000C5340000}"/>
    <cellStyle name="Note 2 8 2 2 2 4 2 2 2" xfId="21728" xr:uid="{00000000-0005-0000-0000-0000C6340000}"/>
    <cellStyle name="Note 2 8 2 2 2 4 2 3" xfId="11082" xr:uid="{00000000-0005-0000-0000-0000C7340000}"/>
    <cellStyle name="Note 2 8 2 2 2 4 2 3 2" xfId="21347" xr:uid="{00000000-0005-0000-0000-0000C8340000}"/>
    <cellStyle name="Note 2 8 2 2 2 4 2 4" xfId="17472" xr:uid="{00000000-0005-0000-0000-0000C9340000}"/>
    <cellStyle name="Note 2 8 2 2 2 4 3" xfId="8735" xr:uid="{00000000-0005-0000-0000-0000CA340000}"/>
    <cellStyle name="Note 2 8 2 2 2 4 3 2" xfId="19029" xr:uid="{00000000-0005-0000-0000-0000CB340000}"/>
    <cellStyle name="Note 2 8 2 2 2 4 4" xfId="13749" xr:uid="{00000000-0005-0000-0000-0000CC340000}"/>
    <cellStyle name="Note 2 8 2 2 2 5" xfId="5620" xr:uid="{00000000-0005-0000-0000-0000CD340000}"/>
    <cellStyle name="Note 2 8 2 2 2 5 2" xfId="10390" xr:uid="{00000000-0005-0000-0000-0000CE340000}"/>
    <cellStyle name="Note 2 8 2 2 2 5 2 2" xfId="20655" xr:uid="{00000000-0005-0000-0000-0000CF340000}"/>
    <cellStyle name="Note 2 8 2 2 2 5 3" xfId="9317" xr:uid="{00000000-0005-0000-0000-0000D0340000}"/>
    <cellStyle name="Note 2 8 2 2 2 5 3 2" xfId="19611" xr:uid="{00000000-0005-0000-0000-0000D1340000}"/>
    <cellStyle name="Note 2 8 2 2 2 5 4" xfId="16111" xr:uid="{00000000-0005-0000-0000-0000D2340000}"/>
    <cellStyle name="Note 2 8 2 2 2 6" xfId="8728" xr:uid="{00000000-0005-0000-0000-0000D3340000}"/>
    <cellStyle name="Note 2 8 2 2 2 6 2" xfId="19022" xr:uid="{00000000-0005-0000-0000-0000D4340000}"/>
    <cellStyle name="Note 2 8 2 2 2 7" xfId="13742" xr:uid="{00000000-0005-0000-0000-0000D5340000}"/>
    <cellStyle name="Note 2 8 2 2 3" xfId="3122" xr:uid="{00000000-0005-0000-0000-0000D6340000}"/>
    <cellStyle name="Note 2 8 2 2 3 2" xfId="3123" xr:uid="{00000000-0005-0000-0000-0000D7340000}"/>
    <cellStyle name="Note 2 8 2 2 3 2 2" xfId="3124" xr:uid="{00000000-0005-0000-0000-0000D8340000}"/>
    <cellStyle name="Note 2 8 2 2 3 2 2 2" xfId="6984" xr:uid="{00000000-0005-0000-0000-0000D9340000}"/>
    <cellStyle name="Note 2 8 2 2 3 2 2 2 2" xfId="11464" xr:uid="{00000000-0005-0000-0000-0000DA340000}"/>
    <cellStyle name="Note 2 8 2 2 3 2 2 2 2 2" xfId="21729" xr:uid="{00000000-0005-0000-0000-0000DB340000}"/>
    <cellStyle name="Note 2 8 2 2 3 2 2 2 3" xfId="9866" xr:uid="{00000000-0005-0000-0000-0000DC340000}"/>
    <cellStyle name="Note 2 8 2 2 3 2 2 2 3 2" xfId="20132" xr:uid="{00000000-0005-0000-0000-0000DD340000}"/>
    <cellStyle name="Note 2 8 2 2 3 2 2 2 4" xfId="17473" xr:uid="{00000000-0005-0000-0000-0000DE340000}"/>
    <cellStyle name="Note 2 8 2 2 3 2 2 3" xfId="8738" xr:uid="{00000000-0005-0000-0000-0000DF340000}"/>
    <cellStyle name="Note 2 8 2 2 3 2 2 3 2" xfId="19032" xr:uid="{00000000-0005-0000-0000-0000E0340000}"/>
    <cellStyle name="Note 2 8 2 2 3 2 2 4" xfId="13752" xr:uid="{00000000-0005-0000-0000-0000E1340000}"/>
    <cellStyle name="Note 2 8 2 2 3 2 3" xfId="5625" xr:uid="{00000000-0005-0000-0000-0000E2340000}"/>
    <cellStyle name="Note 2 8 2 2 3 2 3 2" xfId="10395" xr:uid="{00000000-0005-0000-0000-0000E3340000}"/>
    <cellStyle name="Note 2 8 2 2 3 2 3 2 2" xfId="20660" xr:uid="{00000000-0005-0000-0000-0000E4340000}"/>
    <cellStyle name="Note 2 8 2 2 3 2 3 3" xfId="10755" xr:uid="{00000000-0005-0000-0000-0000E5340000}"/>
    <cellStyle name="Note 2 8 2 2 3 2 3 3 2" xfId="21020" xr:uid="{00000000-0005-0000-0000-0000E6340000}"/>
    <cellStyle name="Note 2 8 2 2 3 2 3 4" xfId="16116" xr:uid="{00000000-0005-0000-0000-0000E7340000}"/>
    <cellStyle name="Note 2 8 2 2 3 2 4" xfId="8737" xr:uid="{00000000-0005-0000-0000-0000E8340000}"/>
    <cellStyle name="Note 2 8 2 2 3 2 4 2" xfId="19031" xr:uid="{00000000-0005-0000-0000-0000E9340000}"/>
    <cellStyle name="Note 2 8 2 2 3 2 5" xfId="13751" xr:uid="{00000000-0005-0000-0000-0000EA340000}"/>
    <cellStyle name="Note 2 8 2 2 3 3" xfId="3125" xr:uid="{00000000-0005-0000-0000-0000EB340000}"/>
    <cellStyle name="Note 2 8 2 2 3 3 2" xfId="6985" xr:uid="{00000000-0005-0000-0000-0000EC340000}"/>
    <cellStyle name="Note 2 8 2 2 3 3 2 2" xfId="11465" xr:uid="{00000000-0005-0000-0000-0000ED340000}"/>
    <cellStyle name="Note 2 8 2 2 3 3 2 2 2" xfId="21730" xr:uid="{00000000-0005-0000-0000-0000EE340000}"/>
    <cellStyle name="Note 2 8 2 2 3 3 2 3" xfId="9867" xr:uid="{00000000-0005-0000-0000-0000EF340000}"/>
    <cellStyle name="Note 2 8 2 2 3 3 2 3 2" xfId="20133" xr:uid="{00000000-0005-0000-0000-0000F0340000}"/>
    <cellStyle name="Note 2 8 2 2 3 3 2 4" xfId="17474" xr:uid="{00000000-0005-0000-0000-0000F1340000}"/>
    <cellStyle name="Note 2 8 2 2 3 3 3" xfId="8739" xr:uid="{00000000-0005-0000-0000-0000F2340000}"/>
    <cellStyle name="Note 2 8 2 2 3 3 3 2" xfId="19033" xr:uid="{00000000-0005-0000-0000-0000F3340000}"/>
    <cellStyle name="Note 2 8 2 2 3 3 4" xfId="13753" xr:uid="{00000000-0005-0000-0000-0000F4340000}"/>
    <cellStyle name="Note 2 8 2 2 3 4" xfId="5624" xr:uid="{00000000-0005-0000-0000-0000F5340000}"/>
    <cellStyle name="Note 2 8 2 2 3 4 2" xfId="10394" xr:uid="{00000000-0005-0000-0000-0000F6340000}"/>
    <cellStyle name="Note 2 8 2 2 3 4 2 2" xfId="20659" xr:uid="{00000000-0005-0000-0000-0000F7340000}"/>
    <cellStyle name="Note 2 8 2 2 3 4 3" xfId="7593" xr:uid="{00000000-0005-0000-0000-0000F8340000}"/>
    <cellStyle name="Note 2 8 2 2 3 4 3 2" xfId="18078" xr:uid="{00000000-0005-0000-0000-0000F9340000}"/>
    <cellStyle name="Note 2 8 2 2 3 4 4" xfId="16115" xr:uid="{00000000-0005-0000-0000-0000FA340000}"/>
    <cellStyle name="Note 2 8 2 2 3 5" xfId="8736" xr:uid="{00000000-0005-0000-0000-0000FB340000}"/>
    <cellStyle name="Note 2 8 2 2 3 5 2" xfId="19030" xr:uid="{00000000-0005-0000-0000-0000FC340000}"/>
    <cellStyle name="Note 2 8 2 2 3 6" xfId="13750" xr:uid="{00000000-0005-0000-0000-0000FD340000}"/>
    <cellStyle name="Note 2 8 2 2 4" xfId="3126" xr:uid="{00000000-0005-0000-0000-0000FE340000}"/>
    <cellStyle name="Note 2 8 2 2 4 2" xfId="3127" xr:uid="{00000000-0005-0000-0000-0000FF340000}"/>
    <cellStyle name="Note 2 8 2 2 4 2 2" xfId="6986" xr:uid="{00000000-0005-0000-0000-000000350000}"/>
    <cellStyle name="Note 2 8 2 2 4 2 2 2" xfId="11466" xr:uid="{00000000-0005-0000-0000-000001350000}"/>
    <cellStyle name="Note 2 8 2 2 4 2 2 2 2" xfId="21731" xr:uid="{00000000-0005-0000-0000-000002350000}"/>
    <cellStyle name="Note 2 8 2 2 4 2 2 3" xfId="11087" xr:uid="{00000000-0005-0000-0000-000003350000}"/>
    <cellStyle name="Note 2 8 2 2 4 2 2 3 2" xfId="21352" xr:uid="{00000000-0005-0000-0000-000004350000}"/>
    <cellStyle name="Note 2 8 2 2 4 2 2 4" xfId="17475" xr:uid="{00000000-0005-0000-0000-000005350000}"/>
    <cellStyle name="Note 2 8 2 2 4 2 3" xfId="8741" xr:uid="{00000000-0005-0000-0000-000006350000}"/>
    <cellStyle name="Note 2 8 2 2 4 2 3 2" xfId="19035" xr:uid="{00000000-0005-0000-0000-000007350000}"/>
    <cellStyle name="Note 2 8 2 2 4 2 4" xfId="13755" xr:uid="{00000000-0005-0000-0000-000008350000}"/>
    <cellStyle name="Note 2 8 2 2 4 3" xfId="5626" xr:uid="{00000000-0005-0000-0000-000009350000}"/>
    <cellStyle name="Note 2 8 2 2 4 3 2" xfId="10396" xr:uid="{00000000-0005-0000-0000-00000A350000}"/>
    <cellStyle name="Note 2 8 2 2 4 3 2 2" xfId="20661" xr:uid="{00000000-0005-0000-0000-00000B350000}"/>
    <cellStyle name="Note 2 8 2 2 4 3 3" xfId="7595" xr:uid="{00000000-0005-0000-0000-00000C350000}"/>
    <cellStyle name="Note 2 8 2 2 4 3 3 2" xfId="18080" xr:uid="{00000000-0005-0000-0000-00000D350000}"/>
    <cellStyle name="Note 2 8 2 2 4 3 4" xfId="16117" xr:uid="{00000000-0005-0000-0000-00000E350000}"/>
    <cellStyle name="Note 2 8 2 2 4 4" xfId="8740" xr:uid="{00000000-0005-0000-0000-00000F350000}"/>
    <cellStyle name="Note 2 8 2 2 4 4 2" xfId="19034" xr:uid="{00000000-0005-0000-0000-000010350000}"/>
    <cellStyle name="Note 2 8 2 2 4 5" xfId="13754" xr:uid="{00000000-0005-0000-0000-000011350000}"/>
    <cellStyle name="Note 2 8 2 2 5" xfId="3128" xr:uid="{00000000-0005-0000-0000-000012350000}"/>
    <cellStyle name="Note 2 8 2 2 5 2" xfId="6987" xr:uid="{00000000-0005-0000-0000-000013350000}"/>
    <cellStyle name="Note 2 8 2 2 5 2 2" xfId="11467" xr:uid="{00000000-0005-0000-0000-000014350000}"/>
    <cellStyle name="Note 2 8 2 2 5 2 2 2" xfId="21732" xr:uid="{00000000-0005-0000-0000-000015350000}"/>
    <cellStyle name="Note 2 8 2 2 5 2 3" xfId="11086" xr:uid="{00000000-0005-0000-0000-000016350000}"/>
    <cellStyle name="Note 2 8 2 2 5 2 3 2" xfId="21351" xr:uid="{00000000-0005-0000-0000-000017350000}"/>
    <cellStyle name="Note 2 8 2 2 5 2 4" xfId="17476" xr:uid="{00000000-0005-0000-0000-000018350000}"/>
    <cellStyle name="Note 2 8 2 2 5 3" xfId="8742" xr:uid="{00000000-0005-0000-0000-000019350000}"/>
    <cellStyle name="Note 2 8 2 2 5 3 2" xfId="19036" xr:uid="{00000000-0005-0000-0000-00001A350000}"/>
    <cellStyle name="Note 2 8 2 2 5 4" xfId="13756" xr:uid="{00000000-0005-0000-0000-00001B350000}"/>
    <cellStyle name="Note 2 8 2 2 6" xfId="5619" xr:uid="{00000000-0005-0000-0000-00001C350000}"/>
    <cellStyle name="Note 2 8 2 2 6 2" xfId="10389" xr:uid="{00000000-0005-0000-0000-00001D350000}"/>
    <cellStyle name="Note 2 8 2 2 6 2 2" xfId="20654" xr:uid="{00000000-0005-0000-0000-00001E350000}"/>
    <cellStyle name="Note 2 8 2 2 6 3" xfId="9316" xr:uid="{00000000-0005-0000-0000-00001F350000}"/>
    <cellStyle name="Note 2 8 2 2 6 3 2" xfId="19610" xr:uid="{00000000-0005-0000-0000-000020350000}"/>
    <cellStyle name="Note 2 8 2 2 6 4" xfId="16110" xr:uid="{00000000-0005-0000-0000-000021350000}"/>
    <cellStyle name="Note 2 8 2 2 7" xfId="8727" xr:uid="{00000000-0005-0000-0000-000022350000}"/>
    <cellStyle name="Note 2 8 2 2 7 2" xfId="19021" xr:uid="{00000000-0005-0000-0000-000023350000}"/>
    <cellStyle name="Note 2 8 2 2 8" xfId="13741" xr:uid="{00000000-0005-0000-0000-000024350000}"/>
    <cellStyle name="Note 2 8 2 3" xfId="3129" xr:uid="{00000000-0005-0000-0000-000025350000}"/>
    <cellStyle name="Note 2 8 2 3 2" xfId="3130" xr:uid="{00000000-0005-0000-0000-000026350000}"/>
    <cellStyle name="Note 2 8 2 3 2 2" xfId="3131" xr:uid="{00000000-0005-0000-0000-000027350000}"/>
    <cellStyle name="Note 2 8 2 3 2 2 2" xfId="6988" xr:uid="{00000000-0005-0000-0000-000028350000}"/>
    <cellStyle name="Note 2 8 2 3 2 2 2 2" xfId="11468" xr:uid="{00000000-0005-0000-0000-000029350000}"/>
    <cellStyle name="Note 2 8 2 3 2 2 2 2 2" xfId="21733" xr:uid="{00000000-0005-0000-0000-00002A350000}"/>
    <cellStyle name="Note 2 8 2 3 2 2 2 3" xfId="9868" xr:uid="{00000000-0005-0000-0000-00002B350000}"/>
    <cellStyle name="Note 2 8 2 3 2 2 2 3 2" xfId="20134" xr:uid="{00000000-0005-0000-0000-00002C350000}"/>
    <cellStyle name="Note 2 8 2 3 2 2 2 4" xfId="17477" xr:uid="{00000000-0005-0000-0000-00002D350000}"/>
    <cellStyle name="Note 2 8 2 3 2 2 3" xfId="8745" xr:uid="{00000000-0005-0000-0000-00002E350000}"/>
    <cellStyle name="Note 2 8 2 3 2 2 3 2" xfId="19039" xr:uid="{00000000-0005-0000-0000-00002F350000}"/>
    <cellStyle name="Note 2 8 2 3 2 2 4" xfId="13759" xr:uid="{00000000-0005-0000-0000-000030350000}"/>
    <cellStyle name="Note 2 8 2 3 2 3" xfId="5628" xr:uid="{00000000-0005-0000-0000-000031350000}"/>
    <cellStyle name="Note 2 8 2 3 2 3 2" xfId="10398" xr:uid="{00000000-0005-0000-0000-000032350000}"/>
    <cellStyle name="Note 2 8 2 3 2 3 2 2" xfId="20663" xr:uid="{00000000-0005-0000-0000-000033350000}"/>
    <cellStyle name="Note 2 8 2 3 2 3 3" xfId="10754" xr:uid="{00000000-0005-0000-0000-000034350000}"/>
    <cellStyle name="Note 2 8 2 3 2 3 3 2" xfId="21019" xr:uid="{00000000-0005-0000-0000-000035350000}"/>
    <cellStyle name="Note 2 8 2 3 2 3 4" xfId="16119" xr:uid="{00000000-0005-0000-0000-000036350000}"/>
    <cellStyle name="Note 2 8 2 3 2 4" xfId="8744" xr:uid="{00000000-0005-0000-0000-000037350000}"/>
    <cellStyle name="Note 2 8 2 3 2 4 2" xfId="19038" xr:uid="{00000000-0005-0000-0000-000038350000}"/>
    <cellStyle name="Note 2 8 2 3 2 5" xfId="13758" xr:uid="{00000000-0005-0000-0000-000039350000}"/>
    <cellStyle name="Note 2 8 2 3 3" xfId="3132" xr:uid="{00000000-0005-0000-0000-00003A350000}"/>
    <cellStyle name="Note 2 8 2 3 3 2" xfId="6989" xr:uid="{00000000-0005-0000-0000-00003B350000}"/>
    <cellStyle name="Note 2 8 2 3 3 2 2" xfId="11469" xr:uid="{00000000-0005-0000-0000-00003C350000}"/>
    <cellStyle name="Note 2 8 2 3 3 2 2 2" xfId="21734" xr:uid="{00000000-0005-0000-0000-00003D350000}"/>
    <cellStyle name="Note 2 8 2 3 3 2 3" xfId="11088" xr:uid="{00000000-0005-0000-0000-00003E350000}"/>
    <cellStyle name="Note 2 8 2 3 3 2 3 2" xfId="21353" xr:uid="{00000000-0005-0000-0000-00003F350000}"/>
    <cellStyle name="Note 2 8 2 3 3 2 4" xfId="17478" xr:uid="{00000000-0005-0000-0000-000040350000}"/>
    <cellStyle name="Note 2 8 2 3 3 3" xfId="8746" xr:uid="{00000000-0005-0000-0000-000041350000}"/>
    <cellStyle name="Note 2 8 2 3 3 3 2" xfId="19040" xr:uid="{00000000-0005-0000-0000-000042350000}"/>
    <cellStyle name="Note 2 8 2 3 3 4" xfId="13760" xr:uid="{00000000-0005-0000-0000-000043350000}"/>
    <cellStyle name="Note 2 8 2 3 4" xfId="5627" xr:uid="{00000000-0005-0000-0000-000044350000}"/>
    <cellStyle name="Note 2 8 2 3 4 2" xfId="10397" xr:uid="{00000000-0005-0000-0000-000045350000}"/>
    <cellStyle name="Note 2 8 2 3 4 2 2" xfId="20662" xr:uid="{00000000-0005-0000-0000-000046350000}"/>
    <cellStyle name="Note 2 8 2 3 4 3" xfId="7594" xr:uid="{00000000-0005-0000-0000-000047350000}"/>
    <cellStyle name="Note 2 8 2 3 4 3 2" xfId="18079" xr:uid="{00000000-0005-0000-0000-000048350000}"/>
    <cellStyle name="Note 2 8 2 3 4 4" xfId="16118" xr:uid="{00000000-0005-0000-0000-000049350000}"/>
    <cellStyle name="Note 2 8 2 3 5" xfId="8743" xr:uid="{00000000-0005-0000-0000-00004A350000}"/>
    <cellStyle name="Note 2 8 2 3 5 2" xfId="19037" xr:uid="{00000000-0005-0000-0000-00004B350000}"/>
    <cellStyle name="Note 2 8 2 3 6" xfId="13757" xr:uid="{00000000-0005-0000-0000-00004C350000}"/>
    <cellStyle name="Note 2 8 2 4" xfId="3133" xr:uid="{00000000-0005-0000-0000-00004D350000}"/>
    <cellStyle name="Note 2 8 2 4 2" xfId="3134" xr:uid="{00000000-0005-0000-0000-00004E350000}"/>
    <cellStyle name="Note 2 8 2 4 2 2" xfId="6990" xr:uid="{00000000-0005-0000-0000-00004F350000}"/>
    <cellStyle name="Note 2 8 2 4 2 2 2" xfId="11470" xr:uid="{00000000-0005-0000-0000-000050350000}"/>
    <cellStyle name="Note 2 8 2 4 2 2 2 2" xfId="21735" xr:uid="{00000000-0005-0000-0000-000051350000}"/>
    <cellStyle name="Note 2 8 2 4 2 2 3" xfId="9869" xr:uid="{00000000-0005-0000-0000-000052350000}"/>
    <cellStyle name="Note 2 8 2 4 2 2 3 2" xfId="20135" xr:uid="{00000000-0005-0000-0000-000053350000}"/>
    <cellStyle name="Note 2 8 2 4 2 2 4" xfId="17479" xr:uid="{00000000-0005-0000-0000-000054350000}"/>
    <cellStyle name="Note 2 8 2 4 2 3" xfId="8748" xr:uid="{00000000-0005-0000-0000-000055350000}"/>
    <cellStyle name="Note 2 8 2 4 2 3 2" xfId="19042" xr:uid="{00000000-0005-0000-0000-000056350000}"/>
    <cellStyle name="Note 2 8 2 4 2 4" xfId="13762" xr:uid="{00000000-0005-0000-0000-000057350000}"/>
    <cellStyle name="Note 2 8 2 4 3" xfId="5629" xr:uid="{00000000-0005-0000-0000-000058350000}"/>
    <cellStyle name="Note 2 8 2 4 3 2" xfId="10399" xr:uid="{00000000-0005-0000-0000-000059350000}"/>
    <cellStyle name="Note 2 8 2 4 3 2 2" xfId="20664" xr:uid="{00000000-0005-0000-0000-00005A350000}"/>
    <cellStyle name="Note 2 8 2 4 3 3" xfId="9319" xr:uid="{00000000-0005-0000-0000-00005B350000}"/>
    <cellStyle name="Note 2 8 2 4 3 3 2" xfId="19613" xr:uid="{00000000-0005-0000-0000-00005C350000}"/>
    <cellStyle name="Note 2 8 2 4 3 4" xfId="16120" xr:uid="{00000000-0005-0000-0000-00005D350000}"/>
    <cellStyle name="Note 2 8 2 4 4" xfId="8747" xr:uid="{00000000-0005-0000-0000-00005E350000}"/>
    <cellStyle name="Note 2 8 2 4 4 2" xfId="19041" xr:uid="{00000000-0005-0000-0000-00005F350000}"/>
    <cellStyle name="Note 2 8 2 4 5" xfId="13761" xr:uid="{00000000-0005-0000-0000-000060350000}"/>
    <cellStyle name="Note 2 8 2 5" xfId="3135" xr:uid="{00000000-0005-0000-0000-000061350000}"/>
    <cellStyle name="Note 2 8 2 5 2" xfId="6991" xr:uid="{00000000-0005-0000-0000-000062350000}"/>
    <cellStyle name="Note 2 8 2 5 2 2" xfId="11471" xr:uid="{00000000-0005-0000-0000-000063350000}"/>
    <cellStyle name="Note 2 8 2 5 2 2 2" xfId="21736" xr:uid="{00000000-0005-0000-0000-000064350000}"/>
    <cellStyle name="Note 2 8 2 5 2 3" xfId="11765" xr:uid="{00000000-0005-0000-0000-000065350000}"/>
    <cellStyle name="Note 2 8 2 5 2 3 2" xfId="22029" xr:uid="{00000000-0005-0000-0000-000066350000}"/>
    <cellStyle name="Note 2 8 2 5 2 4" xfId="17480" xr:uid="{00000000-0005-0000-0000-000067350000}"/>
    <cellStyle name="Note 2 8 2 5 3" xfId="8749" xr:uid="{00000000-0005-0000-0000-000068350000}"/>
    <cellStyle name="Note 2 8 2 5 3 2" xfId="19043" xr:uid="{00000000-0005-0000-0000-000069350000}"/>
    <cellStyle name="Note 2 8 2 5 4" xfId="13763" xr:uid="{00000000-0005-0000-0000-00006A350000}"/>
    <cellStyle name="Note 2 8 2 6" xfId="5618" xr:uid="{00000000-0005-0000-0000-00006B350000}"/>
    <cellStyle name="Note 2 8 2 6 2" xfId="10388" xr:uid="{00000000-0005-0000-0000-00006C350000}"/>
    <cellStyle name="Note 2 8 2 6 2 2" xfId="20653" xr:uid="{00000000-0005-0000-0000-00006D350000}"/>
    <cellStyle name="Note 2 8 2 6 3" xfId="10745" xr:uid="{00000000-0005-0000-0000-00006E350000}"/>
    <cellStyle name="Note 2 8 2 6 3 2" xfId="21010" xr:uid="{00000000-0005-0000-0000-00006F350000}"/>
    <cellStyle name="Note 2 8 2 6 4" xfId="16109" xr:uid="{00000000-0005-0000-0000-000070350000}"/>
    <cellStyle name="Note 2 8 2 7" xfId="8726" xr:uid="{00000000-0005-0000-0000-000071350000}"/>
    <cellStyle name="Note 2 8 2 7 2" xfId="19020" xr:uid="{00000000-0005-0000-0000-000072350000}"/>
    <cellStyle name="Note 2 8 2 8" xfId="13740" xr:uid="{00000000-0005-0000-0000-000073350000}"/>
    <cellStyle name="Note 2 8 3" xfId="3136" xr:uid="{00000000-0005-0000-0000-000074350000}"/>
    <cellStyle name="Note 2 8 3 2" xfId="3137" xr:uid="{00000000-0005-0000-0000-000075350000}"/>
    <cellStyle name="Note 2 8 3 2 2" xfId="3138" xr:uid="{00000000-0005-0000-0000-000076350000}"/>
    <cellStyle name="Note 2 8 3 2 2 2" xfId="6992" xr:uid="{00000000-0005-0000-0000-000077350000}"/>
    <cellStyle name="Note 2 8 3 2 2 2 2" xfId="11472" xr:uid="{00000000-0005-0000-0000-000078350000}"/>
    <cellStyle name="Note 2 8 3 2 2 2 2 2" xfId="21737" xr:uid="{00000000-0005-0000-0000-000079350000}"/>
    <cellStyle name="Note 2 8 3 2 2 2 3" xfId="11081" xr:uid="{00000000-0005-0000-0000-00007A350000}"/>
    <cellStyle name="Note 2 8 3 2 2 2 3 2" xfId="21346" xr:uid="{00000000-0005-0000-0000-00007B350000}"/>
    <cellStyle name="Note 2 8 3 2 2 2 4" xfId="17481" xr:uid="{00000000-0005-0000-0000-00007C350000}"/>
    <cellStyle name="Note 2 8 3 2 2 3" xfId="8752" xr:uid="{00000000-0005-0000-0000-00007D350000}"/>
    <cellStyle name="Note 2 8 3 2 2 3 2" xfId="19046" xr:uid="{00000000-0005-0000-0000-00007E350000}"/>
    <cellStyle name="Note 2 8 3 2 2 4" xfId="13766" xr:uid="{00000000-0005-0000-0000-00007F350000}"/>
    <cellStyle name="Note 2 8 3 2 3" xfId="5631" xr:uid="{00000000-0005-0000-0000-000080350000}"/>
    <cellStyle name="Note 2 8 3 2 3 2" xfId="10401" xr:uid="{00000000-0005-0000-0000-000081350000}"/>
    <cellStyle name="Note 2 8 3 2 3 2 2" xfId="20666" xr:uid="{00000000-0005-0000-0000-000082350000}"/>
    <cellStyle name="Note 2 8 3 2 3 3" xfId="11885" xr:uid="{00000000-0005-0000-0000-000083350000}"/>
    <cellStyle name="Note 2 8 3 2 3 3 2" xfId="22148" xr:uid="{00000000-0005-0000-0000-000084350000}"/>
    <cellStyle name="Note 2 8 3 2 3 4" xfId="16122" xr:uid="{00000000-0005-0000-0000-000085350000}"/>
    <cellStyle name="Note 2 8 3 2 4" xfId="8751" xr:uid="{00000000-0005-0000-0000-000086350000}"/>
    <cellStyle name="Note 2 8 3 2 4 2" xfId="19045" xr:uid="{00000000-0005-0000-0000-000087350000}"/>
    <cellStyle name="Note 2 8 3 2 5" xfId="13765" xr:uid="{00000000-0005-0000-0000-000088350000}"/>
    <cellStyle name="Note 2 8 3 3" xfId="3139" xr:uid="{00000000-0005-0000-0000-000089350000}"/>
    <cellStyle name="Note 2 8 3 3 2" xfId="6993" xr:uid="{00000000-0005-0000-0000-00008A350000}"/>
    <cellStyle name="Note 2 8 3 3 2 2" xfId="11473" xr:uid="{00000000-0005-0000-0000-00008B350000}"/>
    <cellStyle name="Note 2 8 3 3 2 2 2" xfId="21738" xr:uid="{00000000-0005-0000-0000-00008C350000}"/>
    <cellStyle name="Note 2 8 3 3 2 3" xfId="9870" xr:uid="{00000000-0005-0000-0000-00008D350000}"/>
    <cellStyle name="Note 2 8 3 3 2 3 2" xfId="20136" xr:uid="{00000000-0005-0000-0000-00008E350000}"/>
    <cellStyle name="Note 2 8 3 3 2 4" xfId="17482" xr:uid="{00000000-0005-0000-0000-00008F350000}"/>
    <cellStyle name="Note 2 8 3 3 3" xfId="8753" xr:uid="{00000000-0005-0000-0000-000090350000}"/>
    <cellStyle name="Note 2 8 3 3 3 2" xfId="19047" xr:uid="{00000000-0005-0000-0000-000091350000}"/>
    <cellStyle name="Note 2 8 3 3 4" xfId="13767" xr:uid="{00000000-0005-0000-0000-000092350000}"/>
    <cellStyle name="Note 2 8 3 4" xfId="5630" xr:uid="{00000000-0005-0000-0000-000093350000}"/>
    <cellStyle name="Note 2 8 3 4 2" xfId="10400" xr:uid="{00000000-0005-0000-0000-000094350000}"/>
    <cellStyle name="Note 2 8 3 4 2 2" xfId="20665" xr:uid="{00000000-0005-0000-0000-000095350000}"/>
    <cellStyle name="Note 2 8 3 4 3" xfId="7599" xr:uid="{00000000-0005-0000-0000-000096350000}"/>
    <cellStyle name="Note 2 8 3 4 3 2" xfId="18084" xr:uid="{00000000-0005-0000-0000-000097350000}"/>
    <cellStyle name="Note 2 8 3 4 4" xfId="16121" xr:uid="{00000000-0005-0000-0000-000098350000}"/>
    <cellStyle name="Note 2 8 3 5" xfId="8750" xr:uid="{00000000-0005-0000-0000-000099350000}"/>
    <cellStyle name="Note 2 8 3 5 2" xfId="19044" xr:uid="{00000000-0005-0000-0000-00009A350000}"/>
    <cellStyle name="Note 2 8 3 6" xfId="13764" xr:uid="{00000000-0005-0000-0000-00009B350000}"/>
    <cellStyle name="Note 2 8 4" xfId="3140" xr:uid="{00000000-0005-0000-0000-00009C350000}"/>
    <cellStyle name="Note 2 8 4 2" xfId="3141" xr:uid="{00000000-0005-0000-0000-00009D350000}"/>
    <cellStyle name="Note 2 8 4 2 2" xfId="6994" xr:uid="{00000000-0005-0000-0000-00009E350000}"/>
    <cellStyle name="Note 2 8 4 2 2 2" xfId="11474" xr:uid="{00000000-0005-0000-0000-00009F350000}"/>
    <cellStyle name="Note 2 8 4 2 2 2 2" xfId="21739" xr:uid="{00000000-0005-0000-0000-0000A0350000}"/>
    <cellStyle name="Note 2 8 4 2 2 3" xfId="9871" xr:uid="{00000000-0005-0000-0000-0000A1350000}"/>
    <cellStyle name="Note 2 8 4 2 2 3 2" xfId="20137" xr:uid="{00000000-0005-0000-0000-0000A2350000}"/>
    <cellStyle name="Note 2 8 4 2 2 4" xfId="17483" xr:uid="{00000000-0005-0000-0000-0000A3350000}"/>
    <cellStyle name="Note 2 8 4 2 3" xfId="8755" xr:uid="{00000000-0005-0000-0000-0000A4350000}"/>
    <cellStyle name="Note 2 8 4 2 3 2" xfId="19049" xr:uid="{00000000-0005-0000-0000-0000A5350000}"/>
    <cellStyle name="Note 2 8 4 2 4" xfId="13769" xr:uid="{00000000-0005-0000-0000-0000A6350000}"/>
    <cellStyle name="Note 2 8 4 3" xfId="5632" xr:uid="{00000000-0005-0000-0000-0000A7350000}"/>
    <cellStyle name="Note 2 8 4 3 2" xfId="10402" xr:uid="{00000000-0005-0000-0000-0000A8350000}"/>
    <cellStyle name="Note 2 8 4 3 2 2" xfId="20667" xr:uid="{00000000-0005-0000-0000-0000A9350000}"/>
    <cellStyle name="Note 2 8 4 3 3" xfId="10756" xr:uid="{00000000-0005-0000-0000-0000AA350000}"/>
    <cellStyle name="Note 2 8 4 3 3 2" xfId="21021" xr:uid="{00000000-0005-0000-0000-0000AB350000}"/>
    <cellStyle name="Note 2 8 4 3 4" xfId="16123" xr:uid="{00000000-0005-0000-0000-0000AC350000}"/>
    <cellStyle name="Note 2 8 4 4" xfId="8754" xr:uid="{00000000-0005-0000-0000-0000AD350000}"/>
    <cellStyle name="Note 2 8 4 4 2" xfId="19048" xr:uid="{00000000-0005-0000-0000-0000AE350000}"/>
    <cellStyle name="Note 2 8 4 5" xfId="13768" xr:uid="{00000000-0005-0000-0000-0000AF350000}"/>
    <cellStyle name="Note 2 8 5" xfId="3142" xr:uid="{00000000-0005-0000-0000-0000B0350000}"/>
    <cellStyle name="Note 2 8 5 2" xfId="6995" xr:uid="{00000000-0005-0000-0000-0000B1350000}"/>
    <cellStyle name="Note 2 8 5 2 2" xfId="11475" xr:uid="{00000000-0005-0000-0000-0000B2350000}"/>
    <cellStyle name="Note 2 8 5 2 2 2" xfId="21740" xr:uid="{00000000-0005-0000-0000-0000B3350000}"/>
    <cellStyle name="Note 2 8 5 2 3" xfId="9872" xr:uid="{00000000-0005-0000-0000-0000B4350000}"/>
    <cellStyle name="Note 2 8 5 2 3 2" xfId="20138" xr:uid="{00000000-0005-0000-0000-0000B5350000}"/>
    <cellStyle name="Note 2 8 5 2 4" xfId="17484" xr:uid="{00000000-0005-0000-0000-0000B6350000}"/>
    <cellStyle name="Note 2 8 5 3" xfId="8756" xr:uid="{00000000-0005-0000-0000-0000B7350000}"/>
    <cellStyle name="Note 2 8 5 3 2" xfId="19050" xr:uid="{00000000-0005-0000-0000-0000B8350000}"/>
    <cellStyle name="Note 2 8 5 4" xfId="13770" xr:uid="{00000000-0005-0000-0000-0000B9350000}"/>
    <cellStyle name="Note 2 8 6" xfId="5617" xr:uid="{00000000-0005-0000-0000-0000BA350000}"/>
    <cellStyle name="Note 2 8 6 2" xfId="10387" xr:uid="{00000000-0005-0000-0000-0000BB350000}"/>
    <cellStyle name="Note 2 8 6 2 2" xfId="20652" xr:uid="{00000000-0005-0000-0000-0000BC350000}"/>
    <cellStyle name="Note 2 8 6 3" xfId="7590" xr:uid="{00000000-0005-0000-0000-0000BD350000}"/>
    <cellStyle name="Note 2 8 6 3 2" xfId="18075" xr:uid="{00000000-0005-0000-0000-0000BE350000}"/>
    <cellStyle name="Note 2 8 6 4" xfId="16108" xr:uid="{00000000-0005-0000-0000-0000BF350000}"/>
    <cellStyle name="Note 2 8 7" xfId="8725" xr:uid="{00000000-0005-0000-0000-0000C0350000}"/>
    <cellStyle name="Note 2 8 7 2" xfId="19019" xr:uid="{00000000-0005-0000-0000-0000C1350000}"/>
    <cellStyle name="Note 2 8 8" xfId="13739" xr:uid="{00000000-0005-0000-0000-0000C2350000}"/>
    <cellStyle name="Note 2 9" xfId="3143" xr:uid="{00000000-0005-0000-0000-0000C3350000}"/>
    <cellStyle name="Note 2 9 2" xfId="3144" xr:uid="{00000000-0005-0000-0000-0000C4350000}"/>
    <cellStyle name="Note 2 9 2 2" xfId="3145" xr:uid="{00000000-0005-0000-0000-0000C5350000}"/>
    <cellStyle name="Note 2 9 2 2 2" xfId="3146" xr:uid="{00000000-0005-0000-0000-0000C6350000}"/>
    <cellStyle name="Note 2 9 2 2 2 2" xfId="3147" xr:uid="{00000000-0005-0000-0000-0000C7350000}"/>
    <cellStyle name="Note 2 9 2 2 2 2 2" xfId="3148" xr:uid="{00000000-0005-0000-0000-0000C8350000}"/>
    <cellStyle name="Note 2 9 2 2 2 2 2 2" xfId="6996" xr:uid="{00000000-0005-0000-0000-0000C9350000}"/>
    <cellStyle name="Note 2 9 2 2 2 2 2 2 2" xfId="11476" xr:uid="{00000000-0005-0000-0000-0000CA350000}"/>
    <cellStyle name="Note 2 9 2 2 2 2 2 2 2 2" xfId="21741" xr:uid="{00000000-0005-0000-0000-0000CB350000}"/>
    <cellStyle name="Note 2 9 2 2 2 2 2 2 3" xfId="11091" xr:uid="{00000000-0005-0000-0000-0000CC350000}"/>
    <cellStyle name="Note 2 9 2 2 2 2 2 2 3 2" xfId="21356" xr:uid="{00000000-0005-0000-0000-0000CD350000}"/>
    <cellStyle name="Note 2 9 2 2 2 2 2 2 4" xfId="17485" xr:uid="{00000000-0005-0000-0000-0000CE350000}"/>
    <cellStyle name="Note 2 9 2 2 2 2 2 3" xfId="8762" xr:uid="{00000000-0005-0000-0000-0000CF350000}"/>
    <cellStyle name="Note 2 9 2 2 2 2 2 3 2" xfId="19056" xr:uid="{00000000-0005-0000-0000-0000D0350000}"/>
    <cellStyle name="Note 2 9 2 2 2 2 2 4" xfId="13776" xr:uid="{00000000-0005-0000-0000-0000D1350000}"/>
    <cellStyle name="Note 2 9 2 2 2 2 3" xfId="5637" xr:uid="{00000000-0005-0000-0000-0000D2350000}"/>
    <cellStyle name="Note 2 9 2 2 2 2 3 2" xfId="10407" xr:uid="{00000000-0005-0000-0000-0000D3350000}"/>
    <cellStyle name="Note 2 9 2 2 2 2 3 2 2" xfId="20672" xr:uid="{00000000-0005-0000-0000-0000D4350000}"/>
    <cellStyle name="Note 2 9 2 2 2 2 3 3" xfId="11683" xr:uid="{00000000-0005-0000-0000-0000D5350000}"/>
    <cellStyle name="Note 2 9 2 2 2 2 3 3 2" xfId="21947" xr:uid="{00000000-0005-0000-0000-0000D6350000}"/>
    <cellStyle name="Note 2 9 2 2 2 2 3 4" xfId="16128" xr:uid="{00000000-0005-0000-0000-0000D7350000}"/>
    <cellStyle name="Note 2 9 2 2 2 2 4" xfId="8761" xr:uid="{00000000-0005-0000-0000-0000D8350000}"/>
    <cellStyle name="Note 2 9 2 2 2 2 4 2" xfId="19055" xr:uid="{00000000-0005-0000-0000-0000D9350000}"/>
    <cellStyle name="Note 2 9 2 2 2 2 5" xfId="13775" xr:uid="{00000000-0005-0000-0000-0000DA350000}"/>
    <cellStyle name="Note 2 9 2 2 2 3" xfId="3149" xr:uid="{00000000-0005-0000-0000-0000DB350000}"/>
    <cellStyle name="Note 2 9 2 2 2 3 2" xfId="6997" xr:uid="{00000000-0005-0000-0000-0000DC350000}"/>
    <cellStyle name="Note 2 9 2 2 2 3 2 2" xfId="11477" xr:uid="{00000000-0005-0000-0000-0000DD350000}"/>
    <cellStyle name="Note 2 9 2 2 2 3 2 2 2" xfId="21742" xr:uid="{00000000-0005-0000-0000-0000DE350000}"/>
    <cellStyle name="Note 2 9 2 2 2 3 2 3" xfId="11090" xr:uid="{00000000-0005-0000-0000-0000DF350000}"/>
    <cellStyle name="Note 2 9 2 2 2 3 2 3 2" xfId="21355" xr:uid="{00000000-0005-0000-0000-0000E0350000}"/>
    <cellStyle name="Note 2 9 2 2 2 3 2 4" xfId="17486" xr:uid="{00000000-0005-0000-0000-0000E1350000}"/>
    <cellStyle name="Note 2 9 2 2 2 3 3" xfId="8763" xr:uid="{00000000-0005-0000-0000-0000E2350000}"/>
    <cellStyle name="Note 2 9 2 2 2 3 3 2" xfId="19057" xr:uid="{00000000-0005-0000-0000-0000E3350000}"/>
    <cellStyle name="Note 2 9 2 2 2 3 4" xfId="13777" xr:uid="{00000000-0005-0000-0000-0000E4350000}"/>
    <cellStyle name="Note 2 9 2 2 2 4" xfId="5636" xr:uid="{00000000-0005-0000-0000-0000E5350000}"/>
    <cellStyle name="Note 2 9 2 2 2 4 2" xfId="10406" xr:uid="{00000000-0005-0000-0000-0000E6350000}"/>
    <cellStyle name="Note 2 9 2 2 2 4 2 2" xfId="20671" xr:uid="{00000000-0005-0000-0000-0000E7350000}"/>
    <cellStyle name="Note 2 9 2 2 2 4 3" xfId="7597" xr:uid="{00000000-0005-0000-0000-0000E8350000}"/>
    <cellStyle name="Note 2 9 2 2 2 4 3 2" xfId="18082" xr:uid="{00000000-0005-0000-0000-0000E9350000}"/>
    <cellStyle name="Note 2 9 2 2 2 4 4" xfId="16127" xr:uid="{00000000-0005-0000-0000-0000EA350000}"/>
    <cellStyle name="Note 2 9 2 2 2 5" xfId="8760" xr:uid="{00000000-0005-0000-0000-0000EB350000}"/>
    <cellStyle name="Note 2 9 2 2 2 5 2" xfId="19054" xr:uid="{00000000-0005-0000-0000-0000EC350000}"/>
    <cellStyle name="Note 2 9 2 2 2 6" xfId="13774" xr:uid="{00000000-0005-0000-0000-0000ED350000}"/>
    <cellStyle name="Note 2 9 2 2 3" xfId="3150" xr:uid="{00000000-0005-0000-0000-0000EE350000}"/>
    <cellStyle name="Note 2 9 2 2 3 2" xfId="3151" xr:uid="{00000000-0005-0000-0000-0000EF350000}"/>
    <cellStyle name="Note 2 9 2 2 3 2 2" xfId="6998" xr:uid="{00000000-0005-0000-0000-0000F0350000}"/>
    <cellStyle name="Note 2 9 2 2 3 2 2 2" xfId="11478" xr:uid="{00000000-0005-0000-0000-0000F1350000}"/>
    <cellStyle name="Note 2 9 2 2 3 2 2 2 2" xfId="21743" xr:uid="{00000000-0005-0000-0000-0000F2350000}"/>
    <cellStyle name="Note 2 9 2 2 3 2 2 3" xfId="9873" xr:uid="{00000000-0005-0000-0000-0000F3350000}"/>
    <cellStyle name="Note 2 9 2 2 3 2 2 3 2" xfId="20139" xr:uid="{00000000-0005-0000-0000-0000F4350000}"/>
    <cellStyle name="Note 2 9 2 2 3 2 2 4" xfId="17487" xr:uid="{00000000-0005-0000-0000-0000F5350000}"/>
    <cellStyle name="Note 2 9 2 2 3 2 3" xfId="8765" xr:uid="{00000000-0005-0000-0000-0000F6350000}"/>
    <cellStyle name="Note 2 9 2 2 3 2 3 2" xfId="19059" xr:uid="{00000000-0005-0000-0000-0000F7350000}"/>
    <cellStyle name="Note 2 9 2 2 3 2 4" xfId="13779" xr:uid="{00000000-0005-0000-0000-0000F8350000}"/>
    <cellStyle name="Note 2 9 2 2 3 3" xfId="5638" xr:uid="{00000000-0005-0000-0000-0000F9350000}"/>
    <cellStyle name="Note 2 9 2 2 3 3 2" xfId="10408" xr:uid="{00000000-0005-0000-0000-0000FA350000}"/>
    <cellStyle name="Note 2 9 2 2 3 3 2 2" xfId="20673" xr:uid="{00000000-0005-0000-0000-0000FB350000}"/>
    <cellStyle name="Note 2 9 2 2 3 3 3" xfId="10753" xr:uid="{00000000-0005-0000-0000-0000FC350000}"/>
    <cellStyle name="Note 2 9 2 2 3 3 3 2" xfId="21018" xr:uid="{00000000-0005-0000-0000-0000FD350000}"/>
    <cellStyle name="Note 2 9 2 2 3 3 4" xfId="16129" xr:uid="{00000000-0005-0000-0000-0000FE350000}"/>
    <cellStyle name="Note 2 9 2 2 3 4" xfId="8764" xr:uid="{00000000-0005-0000-0000-0000FF350000}"/>
    <cellStyle name="Note 2 9 2 2 3 4 2" xfId="19058" xr:uid="{00000000-0005-0000-0000-000000360000}"/>
    <cellStyle name="Note 2 9 2 2 3 5" xfId="13778" xr:uid="{00000000-0005-0000-0000-000001360000}"/>
    <cellStyle name="Note 2 9 2 2 4" xfId="3152" xr:uid="{00000000-0005-0000-0000-000002360000}"/>
    <cellStyle name="Note 2 9 2 2 4 2" xfId="6999" xr:uid="{00000000-0005-0000-0000-000003360000}"/>
    <cellStyle name="Note 2 9 2 2 4 2 2" xfId="11479" xr:uid="{00000000-0005-0000-0000-000004360000}"/>
    <cellStyle name="Note 2 9 2 2 4 2 2 2" xfId="21744" xr:uid="{00000000-0005-0000-0000-000005360000}"/>
    <cellStyle name="Note 2 9 2 2 4 2 3" xfId="11092" xr:uid="{00000000-0005-0000-0000-000006360000}"/>
    <cellStyle name="Note 2 9 2 2 4 2 3 2" xfId="21357" xr:uid="{00000000-0005-0000-0000-000007360000}"/>
    <cellStyle name="Note 2 9 2 2 4 2 4" xfId="17488" xr:uid="{00000000-0005-0000-0000-000008360000}"/>
    <cellStyle name="Note 2 9 2 2 4 3" xfId="8766" xr:uid="{00000000-0005-0000-0000-000009360000}"/>
    <cellStyle name="Note 2 9 2 2 4 3 2" xfId="19060" xr:uid="{00000000-0005-0000-0000-00000A360000}"/>
    <cellStyle name="Note 2 9 2 2 4 4" xfId="13780" xr:uid="{00000000-0005-0000-0000-00000B360000}"/>
    <cellStyle name="Note 2 9 2 2 5" xfId="5635" xr:uid="{00000000-0005-0000-0000-00000C360000}"/>
    <cellStyle name="Note 2 9 2 2 5 2" xfId="10405" xr:uid="{00000000-0005-0000-0000-00000D360000}"/>
    <cellStyle name="Note 2 9 2 2 5 2 2" xfId="20670" xr:uid="{00000000-0005-0000-0000-00000E360000}"/>
    <cellStyle name="Note 2 9 2 2 5 3" xfId="7598" xr:uid="{00000000-0005-0000-0000-00000F360000}"/>
    <cellStyle name="Note 2 9 2 2 5 3 2" xfId="18083" xr:uid="{00000000-0005-0000-0000-000010360000}"/>
    <cellStyle name="Note 2 9 2 2 5 4" xfId="16126" xr:uid="{00000000-0005-0000-0000-000011360000}"/>
    <cellStyle name="Note 2 9 2 2 6" xfId="8759" xr:uid="{00000000-0005-0000-0000-000012360000}"/>
    <cellStyle name="Note 2 9 2 2 6 2" xfId="19053" xr:uid="{00000000-0005-0000-0000-000013360000}"/>
    <cellStyle name="Note 2 9 2 2 7" xfId="13773" xr:uid="{00000000-0005-0000-0000-000014360000}"/>
    <cellStyle name="Note 2 9 2 3" xfId="3153" xr:uid="{00000000-0005-0000-0000-000015360000}"/>
    <cellStyle name="Note 2 9 2 3 2" xfId="3154" xr:uid="{00000000-0005-0000-0000-000016360000}"/>
    <cellStyle name="Note 2 9 2 3 2 2" xfId="3155" xr:uid="{00000000-0005-0000-0000-000017360000}"/>
    <cellStyle name="Note 2 9 2 3 2 2 2" xfId="7000" xr:uid="{00000000-0005-0000-0000-000018360000}"/>
    <cellStyle name="Note 2 9 2 3 2 2 2 2" xfId="11480" xr:uid="{00000000-0005-0000-0000-000019360000}"/>
    <cellStyle name="Note 2 9 2 3 2 2 2 2 2" xfId="21745" xr:uid="{00000000-0005-0000-0000-00001A360000}"/>
    <cellStyle name="Note 2 9 2 3 2 2 2 3" xfId="9874" xr:uid="{00000000-0005-0000-0000-00001B360000}"/>
    <cellStyle name="Note 2 9 2 3 2 2 2 3 2" xfId="20140" xr:uid="{00000000-0005-0000-0000-00001C360000}"/>
    <cellStyle name="Note 2 9 2 3 2 2 2 4" xfId="17489" xr:uid="{00000000-0005-0000-0000-00001D360000}"/>
    <cellStyle name="Note 2 9 2 3 2 2 3" xfId="8769" xr:uid="{00000000-0005-0000-0000-00001E360000}"/>
    <cellStyle name="Note 2 9 2 3 2 2 3 2" xfId="19063" xr:uid="{00000000-0005-0000-0000-00001F360000}"/>
    <cellStyle name="Note 2 9 2 3 2 2 4" xfId="13783" xr:uid="{00000000-0005-0000-0000-000020360000}"/>
    <cellStyle name="Note 2 9 2 3 2 3" xfId="5640" xr:uid="{00000000-0005-0000-0000-000021360000}"/>
    <cellStyle name="Note 2 9 2 3 2 3 2" xfId="10410" xr:uid="{00000000-0005-0000-0000-000022360000}"/>
    <cellStyle name="Note 2 9 2 3 2 3 2 2" xfId="20675" xr:uid="{00000000-0005-0000-0000-000023360000}"/>
    <cellStyle name="Note 2 9 2 3 2 3 3" xfId="7607" xr:uid="{00000000-0005-0000-0000-000024360000}"/>
    <cellStyle name="Note 2 9 2 3 2 3 3 2" xfId="18092" xr:uid="{00000000-0005-0000-0000-000025360000}"/>
    <cellStyle name="Note 2 9 2 3 2 3 4" xfId="16131" xr:uid="{00000000-0005-0000-0000-000026360000}"/>
    <cellStyle name="Note 2 9 2 3 2 4" xfId="8768" xr:uid="{00000000-0005-0000-0000-000027360000}"/>
    <cellStyle name="Note 2 9 2 3 2 4 2" xfId="19062" xr:uid="{00000000-0005-0000-0000-000028360000}"/>
    <cellStyle name="Note 2 9 2 3 2 5" xfId="13782" xr:uid="{00000000-0005-0000-0000-000029360000}"/>
    <cellStyle name="Note 2 9 2 3 3" xfId="3156" xr:uid="{00000000-0005-0000-0000-00002A360000}"/>
    <cellStyle name="Note 2 9 2 3 3 2" xfId="7001" xr:uid="{00000000-0005-0000-0000-00002B360000}"/>
    <cellStyle name="Note 2 9 2 3 3 2 2" xfId="11481" xr:uid="{00000000-0005-0000-0000-00002C360000}"/>
    <cellStyle name="Note 2 9 2 3 3 2 2 2" xfId="21746" xr:uid="{00000000-0005-0000-0000-00002D360000}"/>
    <cellStyle name="Note 2 9 2 3 3 2 3" xfId="11766" xr:uid="{00000000-0005-0000-0000-00002E360000}"/>
    <cellStyle name="Note 2 9 2 3 3 2 3 2" xfId="22030" xr:uid="{00000000-0005-0000-0000-00002F360000}"/>
    <cellStyle name="Note 2 9 2 3 3 2 4" xfId="17490" xr:uid="{00000000-0005-0000-0000-000030360000}"/>
    <cellStyle name="Note 2 9 2 3 3 3" xfId="8770" xr:uid="{00000000-0005-0000-0000-000031360000}"/>
    <cellStyle name="Note 2 9 2 3 3 3 2" xfId="19064" xr:uid="{00000000-0005-0000-0000-000032360000}"/>
    <cellStyle name="Note 2 9 2 3 3 4" xfId="13784" xr:uid="{00000000-0005-0000-0000-000033360000}"/>
    <cellStyle name="Note 2 9 2 3 4" xfId="5639" xr:uid="{00000000-0005-0000-0000-000034360000}"/>
    <cellStyle name="Note 2 9 2 3 4 2" xfId="10409" xr:uid="{00000000-0005-0000-0000-000035360000}"/>
    <cellStyle name="Note 2 9 2 3 4 2 2" xfId="20674" xr:uid="{00000000-0005-0000-0000-000036360000}"/>
    <cellStyle name="Note 2 9 2 3 4 3" xfId="9321" xr:uid="{00000000-0005-0000-0000-000037360000}"/>
    <cellStyle name="Note 2 9 2 3 4 3 2" xfId="19615" xr:uid="{00000000-0005-0000-0000-000038360000}"/>
    <cellStyle name="Note 2 9 2 3 4 4" xfId="16130" xr:uid="{00000000-0005-0000-0000-000039360000}"/>
    <cellStyle name="Note 2 9 2 3 5" xfId="8767" xr:uid="{00000000-0005-0000-0000-00003A360000}"/>
    <cellStyle name="Note 2 9 2 3 5 2" xfId="19061" xr:uid="{00000000-0005-0000-0000-00003B360000}"/>
    <cellStyle name="Note 2 9 2 3 6" xfId="13781" xr:uid="{00000000-0005-0000-0000-00003C360000}"/>
    <cellStyle name="Note 2 9 2 4" xfId="3157" xr:uid="{00000000-0005-0000-0000-00003D360000}"/>
    <cellStyle name="Note 2 9 2 4 2" xfId="3158" xr:uid="{00000000-0005-0000-0000-00003E360000}"/>
    <cellStyle name="Note 2 9 2 4 2 2" xfId="7002" xr:uid="{00000000-0005-0000-0000-00003F360000}"/>
    <cellStyle name="Note 2 9 2 4 2 2 2" xfId="11482" xr:uid="{00000000-0005-0000-0000-000040360000}"/>
    <cellStyle name="Note 2 9 2 4 2 2 2 2" xfId="21747" xr:uid="{00000000-0005-0000-0000-000041360000}"/>
    <cellStyle name="Note 2 9 2 4 2 2 3" xfId="11089" xr:uid="{00000000-0005-0000-0000-000042360000}"/>
    <cellStyle name="Note 2 9 2 4 2 2 3 2" xfId="21354" xr:uid="{00000000-0005-0000-0000-000043360000}"/>
    <cellStyle name="Note 2 9 2 4 2 2 4" xfId="17491" xr:uid="{00000000-0005-0000-0000-000044360000}"/>
    <cellStyle name="Note 2 9 2 4 2 3" xfId="8772" xr:uid="{00000000-0005-0000-0000-000045360000}"/>
    <cellStyle name="Note 2 9 2 4 2 3 2" xfId="19066" xr:uid="{00000000-0005-0000-0000-000046360000}"/>
    <cellStyle name="Note 2 9 2 4 2 4" xfId="13786" xr:uid="{00000000-0005-0000-0000-000047360000}"/>
    <cellStyle name="Note 2 9 2 4 3" xfId="5641" xr:uid="{00000000-0005-0000-0000-000048360000}"/>
    <cellStyle name="Note 2 9 2 4 3 2" xfId="10411" xr:uid="{00000000-0005-0000-0000-000049360000}"/>
    <cellStyle name="Note 2 9 2 4 3 2 2" xfId="20676" xr:uid="{00000000-0005-0000-0000-00004A360000}"/>
    <cellStyle name="Note 2 9 2 4 3 3" xfId="11884" xr:uid="{00000000-0005-0000-0000-00004B360000}"/>
    <cellStyle name="Note 2 9 2 4 3 3 2" xfId="22147" xr:uid="{00000000-0005-0000-0000-00004C360000}"/>
    <cellStyle name="Note 2 9 2 4 3 4" xfId="16132" xr:uid="{00000000-0005-0000-0000-00004D360000}"/>
    <cellStyle name="Note 2 9 2 4 4" xfId="8771" xr:uid="{00000000-0005-0000-0000-00004E360000}"/>
    <cellStyle name="Note 2 9 2 4 4 2" xfId="19065" xr:uid="{00000000-0005-0000-0000-00004F360000}"/>
    <cellStyle name="Note 2 9 2 4 5" xfId="13785" xr:uid="{00000000-0005-0000-0000-000050360000}"/>
    <cellStyle name="Note 2 9 2 5" xfId="3159" xr:uid="{00000000-0005-0000-0000-000051360000}"/>
    <cellStyle name="Note 2 9 2 5 2" xfId="7003" xr:uid="{00000000-0005-0000-0000-000052360000}"/>
    <cellStyle name="Note 2 9 2 5 2 2" xfId="11483" xr:uid="{00000000-0005-0000-0000-000053360000}"/>
    <cellStyle name="Note 2 9 2 5 2 2 2" xfId="21748" xr:uid="{00000000-0005-0000-0000-000054360000}"/>
    <cellStyle name="Note 2 9 2 5 2 3" xfId="9875" xr:uid="{00000000-0005-0000-0000-000055360000}"/>
    <cellStyle name="Note 2 9 2 5 2 3 2" xfId="20141" xr:uid="{00000000-0005-0000-0000-000056360000}"/>
    <cellStyle name="Note 2 9 2 5 2 4" xfId="17492" xr:uid="{00000000-0005-0000-0000-000057360000}"/>
    <cellStyle name="Note 2 9 2 5 3" xfId="8773" xr:uid="{00000000-0005-0000-0000-000058360000}"/>
    <cellStyle name="Note 2 9 2 5 3 2" xfId="19067" xr:uid="{00000000-0005-0000-0000-000059360000}"/>
    <cellStyle name="Note 2 9 2 5 4" xfId="13787" xr:uid="{00000000-0005-0000-0000-00005A360000}"/>
    <cellStyle name="Note 2 9 2 6" xfId="5634" xr:uid="{00000000-0005-0000-0000-00005B360000}"/>
    <cellStyle name="Note 2 9 2 6 2" xfId="10404" xr:uid="{00000000-0005-0000-0000-00005C360000}"/>
    <cellStyle name="Note 2 9 2 6 2 2" xfId="20669" xr:uid="{00000000-0005-0000-0000-00005D360000}"/>
    <cellStyle name="Note 2 9 2 6 3" xfId="9320" xr:uid="{00000000-0005-0000-0000-00005E360000}"/>
    <cellStyle name="Note 2 9 2 6 3 2" xfId="19614" xr:uid="{00000000-0005-0000-0000-00005F360000}"/>
    <cellStyle name="Note 2 9 2 6 4" xfId="16125" xr:uid="{00000000-0005-0000-0000-000060360000}"/>
    <cellStyle name="Note 2 9 2 7" xfId="8758" xr:uid="{00000000-0005-0000-0000-000061360000}"/>
    <cellStyle name="Note 2 9 2 7 2" xfId="19052" xr:uid="{00000000-0005-0000-0000-000062360000}"/>
    <cellStyle name="Note 2 9 2 8" xfId="13772" xr:uid="{00000000-0005-0000-0000-000063360000}"/>
    <cellStyle name="Note 2 9 3" xfId="3160" xr:uid="{00000000-0005-0000-0000-000064360000}"/>
    <cellStyle name="Note 2 9 3 2" xfId="3161" xr:uid="{00000000-0005-0000-0000-000065360000}"/>
    <cellStyle name="Note 2 9 3 2 2" xfId="3162" xr:uid="{00000000-0005-0000-0000-000066360000}"/>
    <cellStyle name="Note 2 9 3 2 2 2" xfId="7004" xr:uid="{00000000-0005-0000-0000-000067360000}"/>
    <cellStyle name="Note 2 9 3 2 2 2 2" xfId="11484" xr:uid="{00000000-0005-0000-0000-000068360000}"/>
    <cellStyle name="Note 2 9 3 2 2 2 2 2" xfId="21749" xr:uid="{00000000-0005-0000-0000-000069360000}"/>
    <cellStyle name="Note 2 9 3 2 2 2 3" xfId="9876" xr:uid="{00000000-0005-0000-0000-00006A360000}"/>
    <cellStyle name="Note 2 9 3 2 2 2 3 2" xfId="20142" xr:uid="{00000000-0005-0000-0000-00006B360000}"/>
    <cellStyle name="Note 2 9 3 2 2 2 4" xfId="17493" xr:uid="{00000000-0005-0000-0000-00006C360000}"/>
    <cellStyle name="Note 2 9 3 2 2 3" xfId="8776" xr:uid="{00000000-0005-0000-0000-00006D360000}"/>
    <cellStyle name="Note 2 9 3 2 2 3 2" xfId="19070" xr:uid="{00000000-0005-0000-0000-00006E360000}"/>
    <cellStyle name="Note 2 9 3 2 2 4" xfId="13790" xr:uid="{00000000-0005-0000-0000-00006F360000}"/>
    <cellStyle name="Note 2 9 3 2 3" xfId="5643" xr:uid="{00000000-0005-0000-0000-000070360000}"/>
    <cellStyle name="Note 2 9 3 2 3 2" xfId="10413" xr:uid="{00000000-0005-0000-0000-000071360000}"/>
    <cellStyle name="Note 2 9 3 2 3 2 2" xfId="20678" xr:uid="{00000000-0005-0000-0000-000072360000}"/>
    <cellStyle name="Note 2 9 3 2 3 3" xfId="7600" xr:uid="{00000000-0005-0000-0000-000073360000}"/>
    <cellStyle name="Note 2 9 3 2 3 3 2" xfId="18085" xr:uid="{00000000-0005-0000-0000-000074360000}"/>
    <cellStyle name="Note 2 9 3 2 3 4" xfId="16134" xr:uid="{00000000-0005-0000-0000-000075360000}"/>
    <cellStyle name="Note 2 9 3 2 4" xfId="8775" xr:uid="{00000000-0005-0000-0000-000076360000}"/>
    <cellStyle name="Note 2 9 3 2 4 2" xfId="19069" xr:uid="{00000000-0005-0000-0000-000077360000}"/>
    <cellStyle name="Note 2 9 3 2 5" xfId="13789" xr:uid="{00000000-0005-0000-0000-000078360000}"/>
    <cellStyle name="Note 2 9 3 3" xfId="3163" xr:uid="{00000000-0005-0000-0000-000079360000}"/>
    <cellStyle name="Note 2 9 3 3 2" xfId="7005" xr:uid="{00000000-0005-0000-0000-00007A360000}"/>
    <cellStyle name="Note 2 9 3 3 2 2" xfId="11485" xr:uid="{00000000-0005-0000-0000-00007B360000}"/>
    <cellStyle name="Note 2 9 3 3 2 2 2" xfId="21750" xr:uid="{00000000-0005-0000-0000-00007C360000}"/>
    <cellStyle name="Note 2 9 3 3 2 3" xfId="11094" xr:uid="{00000000-0005-0000-0000-00007D360000}"/>
    <cellStyle name="Note 2 9 3 3 2 3 2" xfId="21359" xr:uid="{00000000-0005-0000-0000-00007E360000}"/>
    <cellStyle name="Note 2 9 3 3 2 4" xfId="17494" xr:uid="{00000000-0005-0000-0000-00007F360000}"/>
    <cellStyle name="Note 2 9 3 3 3" xfId="8777" xr:uid="{00000000-0005-0000-0000-000080360000}"/>
    <cellStyle name="Note 2 9 3 3 3 2" xfId="19071" xr:uid="{00000000-0005-0000-0000-000081360000}"/>
    <cellStyle name="Note 2 9 3 3 4" xfId="13791" xr:uid="{00000000-0005-0000-0000-000082360000}"/>
    <cellStyle name="Note 2 9 3 4" xfId="5642" xr:uid="{00000000-0005-0000-0000-000083360000}"/>
    <cellStyle name="Note 2 9 3 4 2" xfId="10412" xr:uid="{00000000-0005-0000-0000-000084360000}"/>
    <cellStyle name="Note 2 9 3 4 2 2" xfId="20677" xr:uid="{00000000-0005-0000-0000-000085360000}"/>
    <cellStyle name="Note 2 9 3 4 3" xfId="9322" xr:uid="{00000000-0005-0000-0000-000086360000}"/>
    <cellStyle name="Note 2 9 3 4 3 2" xfId="19616" xr:uid="{00000000-0005-0000-0000-000087360000}"/>
    <cellStyle name="Note 2 9 3 4 4" xfId="16133" xr:uid="{00000000-0005-0000-0000-000088360000}"/>
    <cellStyle name="Note 2 9 3 5" xfId="8774" xr:uid="{00000000-0005-0000-0000-000089360000}"/>
    <cellStyle name="Note 2 9 3 5 2" xfId="19068" xr:uid="{00000000-0005-0000-0000-00008A360000}"/>
    <cellStyle name="Note 2 9 3 6" xfId="13788" xr:uid="{00000000-0005-0000-0000-00008B360000}"/>
    <cellStyle name="Note 2 9 4" xfId="3164" xr:uid="{00000000-0005-0000-0000-00008C360000}"/>
    <cellStyle name="Note 2 9 4 2" xfId="3165" xr:uid="{00000000-0005-0000-0000-00008D360000}"/>
    <cellStyle name="Note 2 9 4 2 2" xfId="7006" xr:uid="{00000000-0005-0000-0000-00008E360000}"/>
    <cellStyle name="Note 2 9 4 2 2 2" xfId="11486" xr:uid="{00000000-0005-0000-0000-00008F360000}"/>
    <cellStyle name="Note 2 9 4 2 2 2 2" xfId="21751" xr:uid="{00000000-0005-0000-0000-000090360000}"/>
    <cellStyle name="Note 2 9 4 2 2 3" xfId="11093" xr:uid="{00000000-0005-0000-0000-000091360000}"/>
    <cellStyle name="Note 2 9 4 2 2 3 2" xfId="21358" xr:uid="{00000000-0005-0000-0000-000092360000}"/>
    <cellStyle name="Note 2 9 4 2 2 4" xfId="17495" xr:uid="{00000000-0005-0000-0000-000093360000}"/>
    <cellStyle name="Note 2 9 4 2 3" xfId="8779" xr:uid="{00000000-0005-0000-0000-000094360000}"/>
    <cellStyle name="Note 2 9 4 2 3 2" xfId="19073" xr:uid="{00000000-0005-0000-0000-000095360000}"/>
    <cellStyle name="Note 2 9 4 2 4" xfId="13793" xr:uid="{00000000-0005-0000-0000-000096360000}"/>
    <cellStyle name="Note 2 9 4 3" xfId="5644" xr:uid="{00000000-0005-0000-0000-000097360000}"/>
    <cellStyle name="Note 2 9 4 3 2" xfId="10414" xr:uid="{00000000-0005-0000-0000-000098360000}"/>
    <cellStyle name="Note 2 9 4 3 2 2" xfId="20679" xr:uid="{00000000-0005-0000-0000-000099360000}"/>
    <cellStyle name="Note 2 9 4 3 3" xfId="10758" xr:uid="{00000000-0005-0000-0000-00009A360000}"/>
    <cellStyle name="Note 2 9 4 3 3 2" xfId="21023" xr:uid="{00000000-0005-0000-0000-00009B360000}"/>
    <cellStyle name="Note 2 9 4 3 4" xfId="16135" xr:uid="{00000000-0005-0000-0000-00009C360000}"/>
    <cellStyle name="Note 2 9 4 4" xfId="8778" xr:uid="{00000000-0005-0000-0000-00009D360000}"/>
    <cellStyle name="Note 2 9 4 4 2" xfId="19072" xr:uid="{00000000-0005-0000-0000-00009E360000}"/>
    <cellStyle name="Note 2 9 4 5" xfId="13792" xr:uid="{00000000-0005-0000-0000-00009F360000}"/>
    <cellStyle name="Note 2 9 5" xfId="3166" xr:uid="{00000000-0005-0000-0000-0000A0360000}"/>
    <cellStyle name="Note 2 9 5 2" xfId="7007" xr:uid="{00000000-0005-0000-0000-0000A1360000}"/>
    <cellStyle name="Note 2 9 5 2 2" xfId="11487" xr:uid="{00000000-0005-0000-0000-0000A2360000}"/>
    <cellStyle name="Note 2 9 5 2 2 2" xfId="21752" xr:uid="{00000000-0005-0000-0000-0000A3360000}"/>
    <cellStyle name="Note 2 9 5 2 3" xfId="9877" xr:uid="{00000000-0005-0000-0000-0000A4360000}"/>
    <cellStyle name="Note 2 9 5 2 3 2" xfId="20143" xr:uid="{00000000-0005-0000-0000-0000A5360000}"/>
    <cellStyle name="Note 2 9 5 2 4" xfId="17496" xr:uid="{00000000-0005-0000-0000-0000A6360000}"/>
    <cellStyle name="Note 2 9 5 3" xfId="8780" xr:uid="{00000000-0005-0000-0000-0000A7360000}"/>
    <cellStyle name="Note 2 9 5 3 2" xfId="19074" xr:uid="{00000000-0005-0000-0000-0000A8360000}"/>
    <cellStyle name="Note 2 9 5 4" xfId="13794" xr:uid="{00000000-0005-0000-0000-0000A9360000}"/>
    <cellStyle name="Note 2 9 6" xfId="5633" xr:uid="{00000000-0005-0000-0000-0000AA360000}"/>
    <cellStyle name="Note 2 9 6 2" xfId="10403" xr:uid="{00000000-0005-0000-0000-0000AB360000}"/>
    <cellStyle name="Note 2 9 6 2 2" xfId="20668" xr:uid="{00000000-0005-0000-0000-0000AC360000}"/>
    <cellStyle name="Note 2 9 6 3" xfId="7596" xr:uid="{00000000-0005-0000-0000-0000AD360000}"/>
    <cellStyle name="Note 2 9 6 3 2" xfId="18081" xr:uid="{00000000-0005-0000-0000-0000AE360000}"/>
    <cellStyle name="Note 2 9 6 4" xfId="16124" xr:uid="{00000000-0005-0000-0000-0000AF360000}"/>
    <cellStyle name="Note 2 9 7" xfId="8757" xr:uid="{00000000-0005-0000-0000-0000B0360000}"/>
    <cellStyle name="Note 2 9 7 2" xfId="19051" xr:uid="{00000000-0005-0000-0000-0000B1360000}"/>
    <cellStyle name="Note 2 9 8" xfId="13771" xr:uid="{00000000-0005-0000-0000-0000B2360000}"/>
    <cellStyle name="Note 2_PAGES  Pjct2DateJun2013Total-Report Recon" xfId="3167" xr:uid="{00000000-0005-0000-0000-0000B3360000}"/>
    <cellStyle name="Note 3" xfId="3168" xr:uid="{00000000-0005-0000-0000-0000B4360000}"/>
    <cellStyle name="Note 3 10" xfId="8781" xr:uid="{00000000-0005-0000-0000-0000B5360000}"/>
    <cellStyle name="Note 3 10 2" xfId="19075" xr:uid="{00000000-0005-0000-0000-0000B6360000}"/>
    <cellStyle name="Note 3 11" xfId="13795" xr:uid="{00000000-0005-0000-0000-0000B7360000}"/>
    <cellStyle name="Note 3 2" xfId="3169" xr:uid="{00000000-0005-0000-0000-0000B8360000}"/>
    <cellStyle name="Note 3 2 2" xfId="3170" xr:uid="{00000000-0005-0000-0000-0000B9360000}"/>
    <cellStyle name="Note 3 2 2 2" xfId="3171" xr:uid="{00000000-0005-0000-0000-0000BA360000}"/>
    <cellStyle name="Note 3 2 2 2 2" xfId="3172" xr:uid="{00000000-0005-0000-0000-0000BB360000}"/>
    <cellStyle name="Note 3 2 2 2 2 2" xfId="3173" xr:uid="{00000000-0005-0000-0000-0000BC360000}"/>
    <cellStyle name="Note 3 2 2 2 2 2 2" xfId="3174" xr:uid="{00000000-0005-0000-0000-0000BD360000}"/>
    <cellStyle name="Note 3 2 2 2 2 2 2 2" xfId="7008" xr:uid="{00000000-0005-0000-0000-0000BE360000}"/>
    <cellStyle name="Note 3 2 2 2 2 2 2 2 2" xfId="11488" xr:uid="{00000000-0005-0000-0000-0000BF360000}"/>
    <cellStyle name="Note 3 2 2 2 2 2 2 2 2 2" xfId="21753" xr:uid="{00000000-0005-0000-0000-0000C0360000}"/>
    <cellStyle name="Note 3 2 2 2 2 2 2 2 3" xfId="11095" xr:uid="{00000000-0005-0000-0000-0000C1360000}"/>
    <cellStyle name="Note 3 2 2 2 2 2 2 2 3 2" xfId="21360" xr:uid="{00000000-0005-0000-0000-0000C2360000}"/>
    <cellStyle name="Note 3 2 2 2 2 2 2 2 4" xfId="17497" xr:uid="{00000000-0005-0000-0000-0000C3360000}"/>
    <cellStyle name="Note 3 2 2 2 2 2 2 3" xfId="8787" xr:uid="{00000000-0005-0000-0000-0000C4360000}"/>
    <cellStyle name="Note 3 2 2 2 2 2 2 3 2" xfId="19081" xr:uid="{00000000-0005-0000-0000-0000C5360000}"/>
    <cellStyle name="Note 3 2 2 2 2 2 2 4" xfId="13801" xr:uid="{00000000-0005-0000-0000-0000C6360000}"/>
    <cellStyle name="Note 3 2 2 2 2 2 3" xfId="5650" xr:uid="{00000000-0005-0000-0000-0000C7360000}"/>
    <cellStyle name="Note 3 2 2 2 2 2 3 2" xfId="10420" xr:uid="{00000000-0005-0000-0000-0000C8360000}"/>
    <cellStyle name="Note 3 2 2 2 2 2 3 2 2" xfId="20685" xr:uid="{00000000-0005-0000-0000-0000C9360000}"/>
    <cellStyle name="Note 3 2 2 2 2 2 3 3" xfId="11883" xr:uid="{00000000-0005-0000-0000-0000CA360000}"/>
    <cellStyle name="Note 3 2 2 2 2 2 3 3 2" xfId="22146" xr:uid="{00000000-0005-0000-0000-0000CB360000}"/>
    <cellStyle name="Note 3 2 2 2 2 2 3 4" xfId="16141" xr:uid="{00000000-0005-0000-0000-0000CC360000}"/>
    <cellStyle name="Note 3 2 2 2 2 2 4" xfId="8786" xr:uid="{00000000-0005-0000-0000-0000CD360000}"/>
    <cellStyle name="Note 3 2 2 2 2 2 4 2" xfId="19080" xr:uid="{00000000-0005-0000-0000-0000CE360000}"/>
    <cellStyle name="Note 3 2 2 2 2 2 5" xfId="13800" xr:uid="{00000000-0005-0000-0000-0000CF360000}"/>
    <cellStyle name="Note 3 2 2 2 2 3" xfId="3175" xr:uid="{00000000-0005-0000-0000-0000D0360000}"/>
    <cellStyle name="Note 3 2 2 2 2 3 2" xfId="7009" xr:uid="{00000000-0005-0000-0000-0000D1360000}"/>
    <cellStyle name="Note 3 2 2 2 2 3 2 2" xfId="11489" xr:uid="{00000000-0005-0000-0000-0000D2360000}"/>
    <cellStyle name="Note 3 2 2 2 2 3 2 2 2" xfId="21754" xr:uid="{00000000-0005-0000-0000-0000D3360000}"/>
    <cellStyle name="Note 3 2 2 2 2 3 2 3" xfId="9878" xr:uid="{00000000-0005-0000-0000-0000D4360000}"/>
    <cellStyle name="Note 3 2 2 2 2 3 2 3 2" xfId="20144" xr:uid="{00000000-0005-0000-0000-0000D5360000}"/>
    <cellStyle name="Note 3 2 2 2 2 3 2 4" xfId="17498" xr:uid="{00000000-0005-0000-0000-0000D6360000}"/>
    <cellStyle name="Note 3 2 2 2 2 3 3" xfId="8788" xr:uid="{00000000-0005-0000-0000-0000D7360000}"/>
    <cellStyle name="Note 3 2 2 2 2 3 3 2" xfId="19082" xr:uid="{00000000-0005-0000-0000-0000D8360000}"/>
    <cellStyle name="Note 3 2 2 2 2 3 4" xfId="13802" xr:uid="{00000000-0005-0000-0000-0000D9360000}"/>
    <cellStyle name="Note 3 2 2 2 2 4" xfId="5649" xr:uid="{00000000-0005-0000-0000-0000DA360000}"/>
    <cellStyle name="Note 3 2 2 2 2 4 2" xfId="10419" xr:uid="{00000000-0005-0000-0000-0000DB360000}"/>
    <cellStyle name="Note 3 2 2 2 2 4 2 2" xfId="20684" xr:uid="{00000000-0005-0000-0000-0000DC360000}"/>
    <cellStyle name="Note 3 2 2 2 2 4 3" xfId="7606" xr:uid="{00000000-0005-0000-0000-0000DD360000}"/>
    <cellStyle name="Note 3 2 2 2 2 4 3 2" xfId="18091" xr:uid="{00000000-0005-0000-0000-0000DE360000}"/>
    <cellStyle name="Note 3 2 2 2 2 4 4" xfId="16140" xr:uid="{00000000-0005-0000-0000-0000DF360000}"/>
    <cellStyle name="Note 3 2 2 2 2 5" xfId="8785" xr:uid="{00000000-0005-0000-0000-0000E0360000}"/>
    <cellStyle name="Note 3 2 2 2 2 5 2" xfId="19079" xr:uid="{00000000-0005-0000-0000-0000E1360000}"/>
    <cellStyle name="Note 3 2 2 2 2 6" xfId="13799" xr:uid="{00000000-0005-0000-0000-0000E2360000}"/>
    <cellStyle name="Note 3 2 2 2 3" xfId="3176" xr:uid="{00000000-0005-0000-0000-0000E3360000}"/>
    <cellStyle name="Note 3 2 2 2 3 2" xfId="3177" xr:uid="{00000000-0005-0000-0000-0000E4360000}"/>
    <cellStyle name="Note 3 2 2 2 3 2 2" xfId="7010" xr:uid="{00000000-0005-0000-0000-0000E5360000}"/>
    <cellStyle name="Note 3 2 2 2 3 2 2 2" xfId="11490" xr:uid="{00000000-0005-0000-0000-0000E6360000}"/>
    <cellStyle name="Note 3 2 2 2 3 2 2 2 2" xfId="21755" xr:uid="{00000000-0005-0000-0000-0000E7360000}"/>
    <cellStyle name="Note 3 2 2 2 3 2 2 3" xfId="11767" xr:uid="{00000000-0005-0000-0000-0000E8360000}"/>
    <cellStyle name="Note 3 2 2 2 3 2 2 3 2" xfId="22031" xr:uid="{00000000-0005-0000-0000-0000E9360000}"/>
    <cellStyle name="Note 3 2 2 2 3 2 2 4" xfId="17499" xr:uid="{00000000-0005-0000-0000-0000EA360000}"/>
    <cellStyle name="Note 3 2 2 2 3 2 3" xfId="8790" xr:uid="{00000000-0005-0000-0000-0000EB360000}"/>
    <cellStyle name="Note 3 2 2 2 3 2 3 2" xfId="19084" xr:uid="{00000000-0005-0000-0000-0000EC360000}"/>
    <cellStyle name="Note 3 2 2 2 3 2 4" xfId="13804" xr:uid="{00000000-0005-0000-0000-0000ED360000}"/>
    <cellStyle name="Note 3 2 2 2 3 3" xfId="5651" xr:uid="{00000000-0005-0000-0000-0000EE360000}"/>
    <cellStyle name="Note 3 2 2 2 3 3 2" xfId="10421" xr:uid="{00000000-0005-0000-0000-0000EF360000}"/>
    <cellStyle name="Note 3 2 2 2 3 3 2 2" xfId="20686" xr:uid="{00000000-0005-0000-0000-0000F0360000}"/>
    <cellStyle name="Note 3 2 2 2 3 3 3" xfId="10759" xr:uid="{00000000-0005-0000-0000-0000F1360000}"/>
    <cellStyle name="Note 3 2 2 2 3 3 3 2" xfId="21024" xr:uid="{00000000-0005-0000-0000-0000F2360000}"/>
    <cellStyle name="Note 3 2 2 2 3 3 4" xfId="16142" xr:uid="{00000000-0005-0000-0000-0000F3360000}"/>
    <cellStyle name="Note 3 2 2 2 3 4" xfId="8789" xr:uid="{00000000-0005-0000-0000-0000F4360000}"/>
    <cellStyle name="Note 3 2 2 2 3 4 2" xfId="19083" xr:uid="{00000000-0005-0000-0000-0000F5360000}"/>
    <cellStyle name="Note 3 2 2 2 3 5" xfId="13803" xr:uid="{00000000-0005-0000-0000-0000F6360000}"/>
    <cellStyle name="Note 3 2 2 2 4" xfId="3178" xr:uid="{00000000-0005-0000-0000-0000F7360000}"/>
    <cellStyle name="Note 3 2 2 2 4 2" xfId="7011" xr:uid="{00000000-0005-0000-0000-0000F8360000}"/>
    <cellStyle name="Note 3 2 2 2 4 2 2" xfId="11491" xr:uid="{00000000-0005-0000-0000-0000F9360000}"/>
    <cellStyle name="Note 3 2 2 2 4 2 2 2" xfId="21756" xr:uid="{00000000-0005-0000-0000-0000FA360000}"/>
    <cellStyle name="Note 3 2 2 2 4 2 3" xfId="11080" xr:uid="{00000000-0005-0000-0000-0000FB360000}"/>
    <cellStyle name="Note 3 2 2 2 4 2 3 2" xfId="21345" xr:uid="{00000000-0005-0000-0000-0000FC360000}"/>
    <cellStyle name="Note 3 2 2 2 4 2 4" xfId="17500" xr:uid="{00000000-0005-0000-0000-0000FD360000}"/>
    <cellStyle name="Note 3 2 2 2 4 3" xfId="8791" xr:uid="{00000000-0005-0000-0000-0000FE360000}"/>
    <cellStyle name="Note 3 2 2 2 4 3 2" xfId="19085" xr:uid="{00000000-0005-0000-0000-0000FF360000}"/>
    <cellStyle name="Note 3 2 2 2 4 4" xfId="13805" xr:uid="{00000000-0005-0000-0000-000000370000}"/>
    <cellStyle name="Note 3 2 2 2 5" xfId="5648" xr:uid="{00000000-0005-0000-0000-000001370000}"/>
    <cellStyle name="Note 3 2 2 2 5 2" xfId="10418" xr:uid="{00000000-0005-0000-0000-000002370000}"/>
    <cellStyle name="Note 3 2 2 2 5 2 2" xfId="20683" xr:uid="{00000000-0005-0000-0000-000003370000}"/>
    <cellStyle name="Note 3 2 2 2 5 3" xfId="9323" xr:uid="{00000000-0005-0000-0000-000004370000}"/>
    <cellStyle name="Note 3 2 2 2 5 3 2" xfId="19617" xr:uid="{00000000-0005-0000-0000-000005370000}"/>
    <cellStyle name="Note 3 2 2 2 5 4" xfId="16139" xr:uid="{00000000-0005-0000-0000-000006370000}"/>
    <cellStyle name="Note 3 2 2 2 6" xfId="8784" xr:uid="{00000000-0005-0000-0000-000007370000}"/>
    <cellStyle name="Note 3 2 2 2 6 2" xfId="19078" xr:uid="{00000000-0005-0000-0000-000008370000}"/>
    <cellStyle name="Note 3 2 2 2 7" xfId="13798" xr:uid="{00000000-0005-0000-0000-000009370000}"/>
    <cellStyle name="Note 3 2 2 3" xfId="3179" xr:uid="{00000000-0005-0000-0000-00000A370000}"/>
    <cellStyle name="Note 3 2 2 3 2" xfId="3180" xr:uid="{00000000-0005-0000-0000-00000B370000}"/>
    <cellStyle name="Note 3 2 2 3 2 2" xfId="3181" xr:uid="{00000000-0005-0000-0000-00000C370000}"/>
    <cellStyle name="Note 3 2 2 3 2 2 2" xfId="7012" xr:uid="{00000000-0005-0000-0000-00000D370000}"/>
    <cellStyle name="Note 3 2 2 3 2 2 2 2" xfId="11492" xr:uid="{00000000-0005-0000-0000-00000E370000}"/>
    <cellStyle name="Note 3 2 2 3 2 2 2 2 2" xfId="21757" xr:uid="{00000000-0005-0000-0000-00000F370000}"/>
    <cellStyle name="Note 3 2 2 3 2 2 2 3" xfId="9879" xr:uid="{00000000-0005-0000-0000-000010370000}"/>
    <cellStyle name="Note 3 2 2 3 2 2 2 3 2" xfId="20145" xr:uid="{00000000-0005-0000-0000-000011370000}"/>
    <cellStyle name="Note 3 2 2 3 2 2 2 4" xfId="17501" xr:uid="{00000000-0005-0000-0000-000012370000}"/>
    <cellStyle name="Note 3 2 2 3 2 2 3" xfId="8794" xr:uid="{00000000-0005-0000-0000-000013370000}"/>
    <cellStyle name="Note 3 2 2 3 2 2 3 2" xfId="19088" xr:uid="{00000000-0005-0000-0000-000014370000}"/>
    <cellStyle name="Note 3 2 2 3 2 2 4" xfId="13808" xr:uid="{00000000-0005-0000-0000-000015370000}"/>
    <cellStyle name="Note 3 2 2 3 2 3" xfId="5653" xr:uid="{00000000-0005-0000-0000-000016370000}"/>
    <cellStyle name="Note 3 2 2 3 2 3 2" xfId="10423" xr:uid="{00000000-0005-0000-0000-000017370000}"/>
    <cellStyle name="Note 3 2 2 3 2 3 2 2" xfId="20688" xr:uid="{00000000-0005-0000-0000-000018370000}"/>
    <cellStyle name="Note 3 2 2 3 2 3 3" xfId="9324" xr:uid="{00000000-0005-0000-0000-000019370000}"/>
    <cellStyle name="Note 3 2 2 3 2 3 3 2" xfId="19618" xr:uid="{00000000-0005-0000-0000-00001A370000}"/>
    <cellStyle name="Note 3 2 2 3 2 3 4" xfId="16144" xr:uid="{00000000-0005-0000-0000-00001B370000}"/>
    <cellStyle name="Note 3 2 2 3 2 4" xfId="8793" xr:uid="{00000000-0005-0000-0000-00001C370000}"/>
    <cellStyle name="Note 3 2 2 3 2 4 2" xfId="19087" xr:uid="{00000000-0005-0000-0000-00001D370000}"/>
    <cellStyle name="Note 3 2 2 3 2 5" xfId="13807" xr:uid="{00000000-0005-0000-0000-00001E370000}"/>
    <cellStyle name="Note 3 2 2 3 3" xfId="3182" xr:uid="{00000000-0005-0000-0000-00001F370000}"/>
    <cellStyle name="Note 3 2 2 3 3 2" xfId="7013" xr:uid="{00000000-0005-0000-0000-000020370000}"/>
    <cellStyle name="Note 3 2 2 3 3 2 2" xfId="11493" xr:uid="{00000000-0005-0000-0000-000021370000}"/>
    <cellStyle name="Note 3 2 2 3 3 2 2 2" xfId="21758" xr:uid="{00000000-0005-0000-0000-000022370000}"/>
    <cellStyle name="Note 3 2 2 3 3 2 3" xfId="9880" xr:uid="{00000000-0005-0000-0000-000023370000}"/>
    <cellStyle name="Note 3 2 2 3 3 2 3 2" xfId="20146" xr:uid="{00000000-0005-0000-0000-000024370000}"/>
    <cellStyle name="Note 3 2 2 3 3 2 4" xfId="17502" xr:uid="{00000000-0005-0000-0000-000025370000}"/>
    <cellStyle name="Note 3 2 2 3 3 3" xfId="8795" xr:uid="{00000000-0005-0000-0000-000026370000}"/>
    <cellStyle name="Note 3 2 2 3 3 3 2" xfId="19089" xr:uid="{00000000-0005-0000-0000-000027370000}"/>
    <cellStyle name="Note 3 2 2 3 3 4" xfId="13809" xr:uid="{00000000-0005-0000-0000-000028370000}"/>
    <cellStyle name="Note 3 2 2 3 4" xfId="5652" xr:uid="{00000000-0005-0000-0000-000029370000}"/>
    <cellStyle name="Note 3 2 2 3 4 2" xfId="10422" xr:uid="{00000000-0005-0000-0000-00002A370000}"/>
    <cellStyle name="Note 3 2 2 3 4 2 2" xfId="20687" xr:uid="{00000000-0005-0000-0000-00002B370000}"/>
    <cellStyle name="Note 3 2 2 3 4 3" xfId="7603" xr:uid="{00000000-0005-0000-0000-00002C370000}"/>
    <cellStyle name="Note 3 2 2 3 4 3 2" xfId="18088" xr:uid="{00000000-0005-0000-0000-00002D370000}"/>
    <cellStyle name="Note 3 2 2 3 4 4" xfId="16143" xr:uid="{00000000-0005-0000-0000-00002E370000}"/>
    <cellStyle name="Note 3 2 2 3 5" xfId="8792" xr:uid="{00000000-0005-0000-0000-00002F370000}"/>
    <cellStyle name="Note 3 2 2 3 5 2" xfId="19086" xr:uid="{00000000-0005-0000-0000-000030370000}"/>
    <cellStyle name="Note 3 2 2 3 6" xfId="13806" xr:uid="{00000000-0005-0000-0000-000031370000}"/>
    <cellStyle name="Note 3 2 2 4" xfId="3183" xr:uid="{00000000-0005-0000-0000-000032370000}"/>
    <cellStyle name="Note 3 2 2 4 2" xfId="3184" xr:uid="{00000000-0005-0000-0000-000033370000}"/>
    <cellStyle name="Note 3 2 2 4 2 2" xfId="7014" xr:uid="{00000000-0005-0000-0000-000034370000}"/>
    <cellStyle name="Note 3 2 2 4 2 2 2" xfId="11494" xr:uid="{00000000-0005-0000-0000-000035370000}"/>
    <cellStyle name="Note 3 2 2 4 2 2 2 2" xfId="21759" xr:uid="{00000000-0005-0000-0000-000036370000}"/>
    <cellStyle name="Note 3 2 2 4 2 2 3" xfId="9881" xr:uid="{00000000-0005-0000-0000-000037370000}"/>
    <cellStyle name="Note 3 2 2 4 2 2 3 2" xfId="20147" xr:uid="{00000000-0005-0000-0000-000038370000}"/>
    <cellStyle name="Note 3 2 2 4 2 2 4" xfId="17503" xr:uid="{00000000-0005-0000-0000-000039370000}"/>
    <cellStyle name="Note 3 2 2 4 2 3" xfId="8797" xr:uid="{00000000-0005-0000-0000-00003A370000}"/>
    <cellStyle name="Note 3 2 2 4 2 3 2" xfId="19091" xr:uid="{00000000-0005-0000-0000-00003B370000}"/>
    <cellStyle name="Note 3 2 2 4 2 4" xfId="13811" xr:uid="{00000000-0005-0000-0000-00003C370000}"/>
    <cellStyle name="Note 3 2 2 4 3" xfId="5654" xr:uid="{00000000-0005-0000-0000-00003D370000}"/>
    <cellStyle name="Note 3 2 2 4 3 2" xfId="10424" xr:uid="{00000000-0005-0000-0000-00003E370000}"/>
    <cellStyle name="Note 3 2 2 4 3 2 2" xfId="20689" xr:uid="{00000000-0005-0000-0000-00003F370000}"/>
    <cellStyle name="Note 3 2 2 4 3 3" xfId="7605" xr:uid="{00000000-0005-0000-0000-000040370000}"/>
    <cellStyle name="Note 3 2 2 4 3 3 2" xfId="18090" xr:uid="{00000000-0005-0000-0000-000041370000}"/>
    <cellStyle name="Note 3 2 2 4 3 4" xfId="16145" xr:uid="{00000000-0005-0000-0000-000042370000}"/>
    <cellStyle name="Note 3 2 2 4 4" xfId="8796" xr:uid="{00000000-0005-0000-0000-000043370000}"/>
    <cellStyle name="Note 3 2 2 4 4 2" xfId="19090" xr:uid="{00000000-0005-0000-0000-000044370000}"/>
    <cellStyle name="Note 3 2 2 4 5" xfId="13810" xr:uid="{00000000-0005-0000-0000-000045370000}"/>
    <cellStyle name="Note 3 2 2 5" xfId="3185" xr:uid="{00000000-0005-0000-0000-000046370000}"/>
    <cellStyle name="Note 3 2 2 5 2" xfId="7015" xr:uid="{00000000-0005-0000-0000-000047370000}"/>
    <cellStyle name="Note 3 2 2 5 2 2" xfId="11495" xr:uid="{00000000-0005-0000-0000-000048370000}"/>
    <cellStyle name="Note 3 2 2 5 2 2 2" xfId="21760" xr:uid="{00000000-0005-0000-0000-000049370000}"/>
    <cellStyle name="Note 3 2 2 5 2 3" xfId="11098" xr:uid="{00000000-0005-0000-0000-00004A370000}"/>
    <cellStyle name="Note 3 2 2 5 2 3 2" xfId="21363" xr:uid="{00000000-0005-0000-0000-00004B370000}"/>
    <cellStyle name="Note 3 2 2 5 2 4" xfId="17504" xr:uid="{00000000-0005-0000-0000-00004C370000}"/>
    <cellStyle name="Note 3 2 2 5 3" xfId="8798" xr:uid="{00000000-0005-0000-0000-00004D370000}"/>
    <cellStyle name="Note 3 2 2 5 3 2" xfId="19092" xr:uid="{00000000-0005-0000-0000-00004E370000}"/>
    <cellStyle name="Note 3 2 2 5 4" xfId="13812" xr:uid="{00000000-0005-0000-0000-00004F370000}"/>
    <cellStyle name="Note 3 2 2 6" xfId="5647" xr:uid="{00000000-0005-0000-0000-000050370000}"/>
    <cellStyle name="Note 3 2 2 6 2" xfId="10417" xr:uid="{00000000-0005-0000-0000-000051370000}"/>
    <cellStyle name="Note 3 2 2 6 2 2" xfId="20682" xr:uid="{00000000-0005-0000-0000-000052370000}"/>
    <cellStyle name="Note 3 2 2 6 3" xfId="10757" xr:uid="{00000000-0005-0000-0000-000053370000}"/>
    <cellStyle name="Note 3 2 2 6 3 2" xfId="21022" xr:uid="{00000000-0005-0000-0000-000054370000}"/>
    <cellStyle name="Note 3 2 2 6 4" xfId="16138" xr:uid="{00000000-0005-0000-0000-000055370000}"/>
    <cellStyle name="Note 3 2 2 7" xfId="8783" xr:uid="{00000000-0005-0000-0000-000056370000}"/>
    <cellStyle name="Note 3 2 2 7 2" xfId="19077" xr:uid="{00000000-0005-0000-0000-000057370000}"/>
    <cellStyle name="Note 3 2 2 8" xfId="13797" xr:uid="{00000000-0005-0000-0000-000058370000}"/>
    <cellStyle name="Note 3 2 3" xfId="3186" xr:uid="{00000000-0005-0000-0000-000059370000}"/>
    <cellStyle name="Note 3 2 3 2" xfId="3187" xr:uid="{00000000-0005-0000-0000-00005A370000}"/>
    <cellStyle name="Note 3 2 3 2 2" xfId="3188" xr:uid="{00000000-0005-0000-0000-00005B370000}"/>
    <cellStyle name="Note 3 2 3 2 2 2" xfId="7016" xr:uid="{00000000-0005-0000-0000-00005C370000}"/>
    <cellStyle name="Note 3 2 3 2 2 2 2" xfId="11496" xr:uid="{00000000-0005-0000-0000-00005D370000}"/>
    <cellStyle name="Note 3 2 3 2 2 2 2 2" xfId="21761" xr:uid="{00000000-0005-0000-0000-00005E370000}"/>
    <cellStyle name="Note 3 2 3 2 2 2 3" xfId="11097" xr:uid="{00000000-0005-0000-0000-00005F370000}"/>
    <cellStyle name="Note 3 2 3 2 2 2 3 2" xfId="21362" xr:uid="{00000000-0005-0000-0000-000060370000}"/>
    <cellStyle name="Note 3 2 3 2 2 2 4" xfId="17505" xr:uid="{00000000-0005-0000-0000-000061370000}"/>
    <cellStyle name="Note 3 2 3 2 2 3" xfId="8801" xr:uid="{00000000-0005-0000-0000-000062370000}"/>
    <cellStyle name="Note 3 2 3 2 2 3 2" xfId="19095" xr:uid="{00000000-0005-0000-0000-000063370000}"/>
    <cellStyle name="Note 3 2 3 2 2 4" xfId="13815" xr:uid="{00000000-0005-0000-0000-000064370000}"/>
    <cellStyle name="Note 3 2 3 2 3" xfId="5656" xr:uid="{00000000-0005-0000-0000-000065370000}"/>
    <cellStyle name="Note 3 2 3 2 3 2" xfId="10426" xr:uid="{00000000-0005-0000-0000-000066370000}"/>
    <cellStyle name="Note 3 2 3 2 3 2 2" xfId="20691" xr:uid="{00000000-0005-0000-0000-000067370000}"/>
    <cellStyle name="Note 3 2 3 2 3 3" xfId="11684" xr:uid="{00000000-0005-0000-0000-000068370000}"/>
    <cellStyle name="Note 3 2 3 2 3 3 2" xfId="21948" xr:uid="{00000000-0005-0000-0000-000069370000}"/>
    <cellStyle name="Note 3 2 3 2 3 4" xfId="16147" xr:uid="{00000000-0005-0000-0000-00006A370000}"/>
    <cellStyle name="Note 3 2 3 2 4" xfId="8800" xr:uid="{00000000-0005-0000-0000-00006B370000}"/>
    <cellStyle name="Note 3 2 3 2 4 2" xfId="19094" xr:uid="{00000000-0005-0000-0000-00006C370000}"/>
    <cellStyle name="Note 3 2 3 2 5" xfId="13814" xr:uid="{00000000-0005-0000-0000-00006D370000}"/>
    <cellStyle name="Note 3 2 3 3" xfId="3189" xr:uid="{00000000-0005-0000-0000-00006E370000}"/>
    <cellStyle name="Note 3 2 3 3 2" xfId="7017" xr:uid="{00000000-0005-0000-0000-00006F370000}"/>
    <cellStyle name="Note 3 2 3 3 2 2" xfId="11497" xr:uid="{00000000-0005-0000-0000-000070370000}"/>
    <cellStyle name="Note 3 2 3 3 2 2 2" xfId="21762" xr:uid="{00000000-0005-0000-0000-000071370000}"/>
    <cellStyle name="Note 3 2 3 3 2 3" xfId="9882" xr:uid="{00000000-0005-0000-0000-000072370000}"/>
    <cellStyle name="Note 3 2 3 3 2 3 2" xfId="20148" xr:uid="{00000000-0005-0000-0000-000073370000}"/>
    <cellStyle name="Note 3 2 3 3 2 4" xfId="17506" xr:uid="{00000000-0005-0000-0000-000074370000}"/>
    <cellStyle name="Note 3 2 3 3 3" xfId="8802" xr:uid="{00000000-0005-0000-0000-000075370000}"/>
    <cellStyle name="Note 3 2 3 3 3 2" xfId="19096" xr:uid="{00000000-0005-0000-0000-000076370000}"/>
    <cellStyle name="Note 3 2 3 3 4" xfId="13816" xr:uid="{00000000-0005-0000-0000-000077370000}"/>
    <cellStyle name="Note 3 2 3 4" xfId="5655" xr:uid="{00000000-0005-0000-0000-000078370000}"/>
    <cellStyle name="Note 3 2 3 4 2" xfId="10425" xr:uid="{00000000-0005-0000-0000-000079370000}"/>
    <cellStyle name="Note 3 2 3 4 2 2" xfId="20690" xr:uid="{00000000-0005-0000-0000-00007A370000}"/>
    <cellStyle name="Note 3 2 3 4 3" xfId="7604" xr:uid="{00000000-0005-0000-0000-00007B370000}"/>
    <cellStyle name="Note 3 2 3 4 3 2" xfId="18089" xr:uid="{00000000-0005-0000-0000-00007C370000}"/>
    <cellStyle name="Note 3 2 3 4 4" xfId="16146" xr:uid="{00000000-0005-0000-0000-00007D370000}"/>
    <cellStyle name="Note 3 2 3 5" xfId="8799" xr:uid="{00000000-0005-0000-0000-00007E370000}"/>
    <cellStyle name="Note 3 2 3 5 2" xfId="19093" xr:uid="{00000000-0005-0000-0000-00007F370000}"/>
    <cellStyle name="Note 3 2 3 6" xfId="13813" xr:uid="{00000000-0005-0000-0000-000080370000}"/>
    <cellStyle name="Note 3 2 4" xfId="3190" xr:uid="{00000000-0005-0000-0000-000081370000}"/>
    <cellStyle name="Note 3 2 4 2" xfId="3191" xr:uid="{00000000-0005-0000-0000-000082370000}"/>
    <cellStyle name="Note 3 2 4 2 2" xfId="7018" xr:uid="{00000000-0005-0000-0000-000083370000}"/>
    <cellStyle name="Note 3 2 4 2 2 2" xfId="11498" xr:uid="{00000000-0005-0000-0000-000084370000}"/>
    <cellStyle name="Note 3 2 4 2 2 2 2" xfId="21763" xr:uid="{00000000-0005-0000-0000-000085370000}"/>
    <cellStyle name="Note 3 2 4 2 2 3" xfId="11099" xr:uid="{00000000-0005-0000-0000-000086370000}"/>
    <cellStyle name="Note 3 2 4 2 2 3 2" xfId="21364" xr:uid="{00000000-0005-0000-0000-000087370000}"/>
    <cellStyle name="Note 3 2 4 2 2 4" xfId="17507" xr:uid="{00000000-0005-0000-0000-000088370000}"/>
    <cellStyle name="Note 3 2 4 2 3" xfId="8804" xr:uid="{00000000-0005-0000-0000-000089370000}"/>
    <cellStyle name="Note 3 2 4 2 3 2" xfId="19098" xr:uid="{00000000-0005-0000-0000-00008A370000}"/>
    <cellStyle name="Note 3 2 4 2 4" xfId="13818" xr:uid="{00000000-0005-0000-0000-00008B370000}"/>
    <cellStyle name="Note 3 2 4 3" xfId="5657" xr:uid="{00000000-0005-0000-0000-00008C370000}"/>
    <cellStyle name="Note 3 2 4 3 2" xfId="10427" xr:uid="{00000000-0005-0000-0000-00008D370000}"/>
    <cellStyle name="Note 3 2 4 3 2 2" xfId="20692" xr:uid="{00000000-0005-0000-0000-00008E370000}"/>
    <cellStyle name="Note 3 2 4 3 3" xfId="10744" xr:uid="{00000000-0005-0000-0000-00008F370000}"/>
    <cellStyle name="Note 3 2 4 3 3 2" xfId="21009" xr:uid="{00000000-0005-0000-0000-000090370000}"/>
    <cellStyle name="Note 3 2 4 3 4" xfId="16148" xr:uid="{00000000-0005-0000-0000-000091370000}"/>
    <cellStyle name="Note 3 2 4 4" xfId="8803" xr:uid="{00000000-0005-0000-0000-000092370000}"/>
    <cellStyle name="Note 3 2 4 4 2" xfId="19097" xr:uid="{00000000-0005-0000-0000-000093370000}"/>
    <cellStyle name="Note 3 2 4 5" xfId="13817" xr:uid="{00000000-0005-0000-0000-000094370000}"/>
    <cellStyle name="Note 3 2 5" xfId="3192" xr:uid="{00000000-0005-0000-0000-000095370000}"/>
    <cellStyle name="Note 3 2 5 2" xfId="7019" xr:uid="{00000000-0005-0000-0000-000096370000}"/>
    <cellStyle name="Note 3 2 5 2 2" xfId="11499" xr:uid="{00000000-0005-0000-0000-000097370000}"/>
    <cellStyle name="Note 3 2 5 2 2 2" xfId="21764" xr:uid="{00000000-0005-0000-0000-000098370000}"/>
    <cellStyle name="Note 3 2 5 2 3" xfId="9883" xr:uid="{00000000-0005-0000-0000-000099370000}"/>
    <cellStyle name="Note 3 2 5 2 3 2" xfId="20149" xr:uid="{00000000-0005-0000-0000-00009A370000}"/>
    <cellStyle name="Note 3 2 5 2 4" xfId="17508" xr:uid="{00000000-0005-0000-0000-00009B370000}"/>
    <cellStyle name="Note 3 2 5 3" xfId="8805" xr:uid="{00000000-0005-0000-0000-00009C370000}"/>
    <cellStyle name="Note 3 2 5 3 2" xfId="19099" xr:uid="{00000000-0005-0000-0000-00009D370000}"/>
    <cellStyle name="Note 3 2 5 4" xfId="13819" xr:uid="{00000000-0005-0000-0000-00009E370000}"/>
    <cellStyle name="Note 3 2 6" xfId="5646" xr:uid="{00000000-0005-0000-0000-00009F370000}"/>
    <cellStyle name="Note 3 2 6 2" xfId="10416" xr:uid="{00000000-0005-0000-0000-0000A0370000}"/>
    <cellStyle name="Note 3 2 6 2 2" xfId="20681" xr:uid="{00000000-0005-0000-0000-0000A1370000}"/>
    <cellStyle name="Note 3 2 6 3" xfId="7601" xr:uid="{00000000-0005-0000-0000-0000A2370000}"/>
    <cellStyle name="Note 3 2 6 3 2" xfId="18086" xr:uid="{00000000-0005-0000-0000-0000A3370000}"/>
    <cellStyle name="Note 3 2 6 4" xfId="16137" xr:uid="{00000000-0005-0000-0000-0000A4370000}"/>
    <cellStyle name="Note 3 2 7" xfId="8782" xr:uid="{00000000-0005-0000-0000-0000A5370000}"/>
    <cellStyle name="Note 3 2 7 2" xfId="19076" xr:uid="{00000000-0005-0000-0000-0000A6370000}"/>
    <cellStyle name="Note 3 2 8" xfId="13796" xr:uid="{00000000-0005-0000-0000-0000A7370000}"/>
    <cellStyle name="Note 3 3" xfId="3193" xr:uid="{00000000-0005-0000-0000-0000A8370000}"/>
    <cellStyle name="Note 3 3 2" xfId="3194" xr:uid="{00000000-0005-0000-0000-0000A9370000}"/>
    <cellStyle name="Note 3 3 2 2" xfId="3195" xr:uid="{00000000-0005-0000-0000-0000AA370000}"/>
    <cellStyle name="Note 3 3 2 2 2" xfId="3196" xr:uid="{00000000-0005-0000-0000-0000AB370000}"/>
    <cellStyle name="Note 3 3 2 2 2 2" xfId="7020" xr:uid="{00000000-0005-0000-0000-0000AC370000}"/>
    <cellStyle name="Note 3 3 2 2 2 2 2" xfId="11500" xr:uid="{00000000-0005-0000-0000-0000AD370000}"/>
    <cellStyle name="Note 3 3 2 2 2 2 2 2" xfId="21765" xr:uid="{00000000-0005-0000-0000-0000AE370000}"/>
    <cellStyle name="Note 3 3 2 2 2 2 3" xfId="11768" xr:uid="{00000000-0005-0000-0000-0000AF370000}"/>
    <cellStyle name="Note 3 3 2 2 2 2 3 2" xfId="22032" xr:uid="{00000000-0005-0000-0000-0000B0370000}"/>
    <cellStyle name="Note 3 3 2 2 2 2 4" xfId="17509" xr:uid="{00000000-0005-0000-0000-0000B1370000}"/>
    <cellStyle name="Note 3 3 2 2 2 3" xfId="8809" xr:uid="{00000000-0005-0000-0000-0000B2370000}"/>
    <cellStyle name="Note 3 3 2 2 2 3 2" xfId="19103" xr:uid="{00000000-0005-0000-0000-0000B3370000}"/>
    <cellStyle name="Note 3 3 2 2 2 4" xfId="13823" xr:uid="{00000000-0005-0000-0000-0000B4370000}"/>
    <cellStyle name="Note 3 3 2 2 3" xfId="5660" xr:uid="{00000000-0005-0000-0000-0000B5370000}"/>
    <cellStyle name="Note 3 3 2 2 3 2" xfId="10430" xr:uid="{00000000-0005-0000-0000-0000B6370000}"/>
    <cellStyle name="Note 3 3 2 2 3 2 2" xfId="20695" xr:uid="{00000000-0005-0000-0000-0000B7370000}"/>
    <cellStyle name="Note 3 3 2 2 3 3" xfId="9327" xr:uid="{00000000-0005-0000-0000-0000B8370000}"/>
    <cellStyle name="Note 3 3 2 2 3 3 2" xfId="19621" xr:uid="{00000000-0005-0000-0000-0000B9370000}"/>
    <cellStyle name="Note 3 3 2 2 3 4" xfId="16151" xr:uid="{00000000-0005-0000-0000-0000BA370000}"/>
    <cellStyle name="Note 3 3 2 2 4" xfId="8808" xr:uid="{00000000-0005-0000-0000-0000BB370000}"/>
    <cellStyle name="Note 3 3 2 2 4 2" xfId="19102" xr:uid="{00000000-0005-0000-0000-0000BC370000}"/>
    <cellStyle name="Note 3 3 2 2 5" xfId="13822" xr:uid="{00000000-0005-0000-0000-0000BD370000}"/>
    <cellStyle name="Note 3 3 2 3" xfId="3197" xr:uid="{00000000-0005-0000-0000-0000BE370000}"/>
    <cellStyle name="Note 3 3 2 3 2" xfId="7021" xr:uid="{00000000-0005-0000-0000-0000BF370000}"/>
    <cellStyle name="Note 3 3 2 3 2 2" xfId="11501" xr:uid="{00000000-0005-0000-0000-0000C0370000}"/>
    <cellStyle name="Note 3 3 2 3 2 2 2" xfId="21766" xr:uid="{00000000-0005-0000-0000-0000C1370000}"/>
    <cellStyle name="Note 3 3 2 3 2 3" xfId="11096" xr:uid="{00000000-0005-0000-0000-0000C2370000}"/>
    <cellStyle name="Note 3 3 2 3 2 3 2" xfId="21361" xr:uid="{00000000-0005-0000-0000-0000C3370000}"/>
    <cellStyle name="Note 3 3 2 3 2 4" xfId="17510" xr:uid="{00000000-0005-0000-0000-0000C4370000}"/>
    <cellStyle name="Note 3 3 2 3 3" xfId="8810" xr:uid="{00000000-0005-0000-0000-0000C5370000}"/>
    <cellStyle name="Note 3 3 2 3 3 2" xfId="19104" xr:uid="{00000000-0005-0000-0000-0000C6370000}"/>
    <cellStyle name="Note 3 3 2 3 4" xfId="13824" xr:uid="{00000000-0005-0000-0000-0000C7370000}"/>
    <cellStyle name="Note 3 3 2 4" xfId="5659" xr:uid="{00000000-0005-0000-0000-0000C8370000}"/>
    <cellStyle name="Note 3 3 2 4 2" xfId="10429" xr:uid="{00000000-0005-0000-0000-0000C9370000}"/>
    <cellStyle name="Note 3 3 2 4 2 2" xfId="20694" xr:uid="{00000000-0005-0000-0000-0000CA370000}"/>
    <cellStyle name="Note 3 3 2 4 3" xfId="9326" xr:uid="{00000000-0005-0000-0000-0000CB370000}"/>
    <cellStyle name="Note 3 3 2 4 3 2" xfId="19620" xr:uid="{00000000-0005-0000-0000-0000CC370000}"/>
    <cellStyle name="Note 3 3 2 4 4" xfId="16150" xr:uid="{00000000-0005-0000-0000-0000CD370000}"/>
    <cellStyle name="Note 3 3 2 5" xfId="8807" xr:uid="{00000000-0005-0000-0000-0000CE370000}"/>
    <cellStyle name="Note 3 3 2 5 2" xfId="19101" xr:uid="{00000000-0005-0000-0000-0000CF370000}"/>
    <cellStyle name="Note 3 3 2 6" xfId="13821" xr:uid="{00000000-0005-0000-0000-0000D0370000}"/>
    <cellStyle name="Note 3 3 3" xfId="3198" xr:uid="{00000000-0005-0000-0000-0000D1370000}"/>
    <cellStyle name="Note 3 3 3 2" xfId="3199" xr:uid="{00000000-0005-0000-0000-0000D2370000}"/>
    <cellStyle name="Note 3 3 3 2 2" xfId="7022" xr:uid="{00000000-0005-0000-0000-0000D3370000}"/>
    <cellStyle name="Note 3 3 3 2 2 2" xfId="11502" xr:uid="{00000000-0005-0000-0000-0000D4370000}"/>
    <cellStyle name="Note 3 3 3 2 2 2 2" xfId="21767" xr:uid="{00000000-0005-0000-0000-0000D5370000}"/>
    <cellStyle name="Note 3 3 3 2 2 3" xfId="9884" xr:uid="{00000000-0005-0000-0000-0000D6370000}"/>
    <cellStyle name="Note 3 3 3 2 2 3 2" xfId="20150" xr:uid="{00000000-0005-0000-0000-0000D7370000}"/>
    <cellStyle name="Note 3 3 3 2 2 4" xfId="17511" xr:uid="{00000000-0005-0000-0000-0000D8370000}"/>
    <cellStyle name="Note 3 3 3 2 3" xfId="8812" xr:uid="{00000000-0005-0000-0000-0000D9370000}"/>
    <cellStyle name="Note 3 3 3 2 3 2" xfId="19106" xr:uid="{00000000-0005-0000-0000-0000DA370000}"/>
    <cellStyle name="Note 3 3 3 2 4" xfId="13826" xr:uid="{00000000-0005-0000-0000-0000DB370000}"/>
    <cellStyle name="Note 3 3 3 3" xfId="5661" xr:uid="{00000000-0005-0000-0000-0000DC370000}"/>
    <cellStyle name="Note 3 3 3 3 2" xfId="10431" xr:uid="{00000000-0005-0000-0000-0000DD370000}"/>
    <cellStyle name="Note 3 3 3 3 2 2" xfId="20696" xr:uid="{00000000-0005-0000-0000-0000DE370000}"/>
    <cellStyle name="Note 3 3 3 3 3" xfId="10762" xr:uid="{00000000-0005-0000-0000-0000DF370000}"/>
    <cellStyle name="Note 3 3 3 3 3 2" xfId="21027" xr:uid="{00000000-0005-0000-0000-0000E0370000}"/>
    <cellStyle name="Note 3 3 3 3 4" xfId="16152" xr:uid="{00000000-0005-0000-0000-0000E1370000}"/>
    <cellStyle name="Note 3 3 3 4" xfId="8811" xr:uid="{00000000-0005-0000-0000-0000E2370000}"/>
    <cellStyle name="Note 3 3 3 4 2" xfId="19105" xr:uid="{00000000-0005-0000-0000-0000E3370000}"/>
    <cellStyle name="Note 3 3 3 5" xfId="13825" xr:uid="{00000000-0005-0000-0000-0000E4370000}"/>
    <cellStyle name="Note 3 3 4" xfId="3200" xr:uid="{00000000-0005-0000-0000-0000E5370000}"/>
    <cellStyle name="Note 3 3 4 2" xfId="7023" xr:uid="{00000000-0005-0000-0000-0000E6370000}"/>
    <cellStyle name="Note 3 3 4 2 2" xfId="11503" xr:uid="{00000000-0005-0000-0000-0000E7370000}"/>
    <cellStyle name="Note 3 3 4 2 2 2" xfId="21768" xr:uid="{00000000-0005-0000-0000-0000E8370000}"/>
    <cellStyle name="Note 3 3 4 2 3" xfId="9885" xr:uid="{00000000-0005-0000-0000-0000E9370000}"/>
    <cellStyle name="Note 3 3 4 2 3 2" xfId="20151" xr:uid="{00000000-0005-0000-0000-0000EA370000}"/>
    <cellStyle name="Note 3 3 4 2 4" xfId="17512" xr:uid="{00000000-0005-0000-0000-0000EB370000}"/>
    <cellStyle name="Note 3 3 4 3" xfId="8813" xr:uid="{00000000-0005-0000-0000-0000EC370000}"/>
    <cellStyle name="Note 3 3 4 3 2" xfId="19107" xr:uid="{00000000-0005-0000-0000-0000ED370000}"/>
    <cellStyle name="Note 3 3 4 4" xfId="13827" xr:uid="{00000000-0005-0000-0000-0000EE370000}"/>
    <cellStyle name="Note 3 3 5" xfId="5658" xr:uid="{00000000-0005-0000-0000-0000EF370000}"/>
    <cellStyle name="Note 3 3 5 2" xfId="10428" xr:uid="{00000000-0005-0000-0000-0000F0370000}"/>
    <cellStyle name="Note 3 3 5 2 2" xfId="20693" xr:uid="{00000000-0005-0000-0000-0000F1370000}"/>
    <cellStyle name="Note 3 3 5 3" xfId="9325" xr:uid="{00000000-0005-0000-0000-0000F2370000}"/>
    <cellStyle name="Note 3 3 5 3 2" xfId="19619" xr:uid="{00000000-0005-0000-0000-0000F3370000}"/>
    <cellStyle name="Note 3 3 5 4" xfId="16149" xr:uid="{00000000-0005-0000-0000-0000F4370000}"/>
    <cellStyle name="Note 3 3 6" xfId="8806" xr:uid="{00000000-0005-0000-0000-0000F5370000}"/>
    <cellStyle name="Note 3 3 6 2" xfId="19100" xr:uid="{00000000-0005-0000-0000-0000F6370000}"/>
    <cellStyle name="Note 3 3 7" xfId="13820" xr:uid="{00000000-0005-0000-0000-0000F7370000}"/>
    <cellStyle name="Note 3 4" xfId="3201" xr:uid="{00000000-0005-0000-0000-0000F8370000}"/>
    <cellStyle name="Note 3 4 2" xfId="3202" xr:uid="{00000000-0005-0000-0000-0000F9370000}"/>
    <cellStyle name="Note 3 4 2 2" xfId="3203" xr:uid="{00000000-0005-0000-0000-0000FA370000}"/>
    <cellStyle name="Note 3 4 2 2 2" xfId="7024" xr:uid="{00000000-0005-0000-0000-0000FB370000}"/>
    <cellStyle name="Note 3 4 2 2 2 2" xfId="11504" xr:uid="{00000000-0005-0000-0000-0000FC370000}"/>
    <cellStyle name="Note 3 4 2 2 2 2 2" xfId="21769" xr:uid="{00000000-0005-0000-0000-0000FD370000}"/>
    <cellStyle name="Note 3 4 2 2 2 3" xfId="11101" xr:uid="{00000000-0005-0000-0000-0000FE370000}"/>
    <cellStyle name="Note 3 4 2 2 2 3 2" xfId="21366" xr:uid="{00000000-0005-0000-0000-0000FF370000}"/>
    <cellStyle name="Note 3 4 2 2 2 4" xfId="17513" xr:uid="{00000000-0005-0000-0000-000000380000}"/>
    <cellStyle name="Note 3 4 2 2 3" xfId="8816" xr:uid="{00000000-0005-0000-0000-000001380000}"/>
    <cellStyle name="Note 3 4 2 2 3 2" xfId="19110" xr:uid="{00000000-0005-0000-0000-000002380000}"/>
    <cellStyle name="Note 3 4 2 2 4" xfId="13830" xr:uid="{00000000-0005-0000-0000-000003380000}"/>
    <cellStyle name="Note 3 4 2 3" xfId="5663" xr:uid="{00000000-0005-0000-0000-000004380000}"/>
    <cellStyle name="Note 3 4 2 3 2" xfId="10433" xr:uid="{00000000-0005-0000-0000-000005380000}"/>
    <cellStyle name="Note 3 4 2 3 2 2" xfId="20698" xr:uid="{00000000-0005-0000-0000-000006380000}"/>
    <cellStyle name="Note 3 4 2 3 3" xfId="10761" xr:uid="{00000000-0005-0000-0000-000007380000}"/>
    <cellStyle name="Note 3 4 2 3 3 2" xfId="21026" xr:uid="{00000000-0005-0000-0000-000008380000}"/>
    <cellStyle name="Note 3 4 2 3 4" xfId="16154" xr:uid="{00000000-0005-0000-0000-000009380000}"/>
    <cellStyle name="Note 3 4 2 4" xfId="8815" xr:uid="{00000000-0005-0000-0000-00000A380000}"/>
    <cellStyle name="Note 3 4 2 4 2" xfId="19109" xr:uid="{00000000-0005-0000-0000-00000B380000}"/>
    <cellStyle name="Note 3 4 2 5" xfId="13829" xr:uid="{00000000-0005-0000-0000-00000C380000}"/>
    <cellStyle name="Note 3 4 3" xfId="3204" xr:uid="{00000000-0005-0000-0000-00000D380000}"/>
    <cellStyle name="Note 3 4 3 2" xfId="7025" xr:uid="{00000000-0005-0000-0000-00000E380000}"/>
    <cellStyle name="Note 3 4 3 2 2" xfId="11505" xr:uid="{00000000-0005-0000-0000-00000F380000}"/>
    <cellStyle name="Note 3 4 3 2 2 2" xfId="21770" xr:uid="{00000000-0005-0000-0000-000010380000}"/>
    <cellStyle name="Note 3 4 3 2 3" xfId="11100" xr:uid="{00000000-0005-0000-0000-000011380000}"/>
    <cellStyle name="Note 3 4 3 2 3 2" xfId="21365" xr:uid="{00000000-0005-0000-0000-000012380000}"/>
    <cellStyle name="Note 3 4 3 2 4" xfId="17514" xr:uid="{00000000-0005-0000-0000-000013380000}"/>
    <cellStyle name="Note 3 4 3 3" xfId="8817" xr:uid="{00000000-0005-0000-0000-000014380000}"/>
    <cellStyle name="Note 3 4 3 3 2" xfId="19111" xr:uid="{00000000-0005-0000-0000-000015380000}"/>
    <cellStyle name="Note 3 4 3 4" xfId="13831" xr:uid="{00000000-0005-0000-0000-000016380000}"/>
    <cellStyle name="Note 3 4 4" xfId="5662" xr:uid="{00000000-0005-0000-0000-000017380000}"/>
    <cellStyle name="Note 3 4 4 2" xfId="10432" xr:uid="{00000000-0005-0000-0000-000018380000}"/>
    <cellStyle name="Note 3 4 4 2 2" xfId="20697" xr:uid="{00000000-0005-0000-0000-000019380000}"/>
    <cellStyle name="Note 3 4 4 3" xfId="7610" xr:uid="{00000000-0005-0000-0000-00001A380000}"/>
    <cellStyle name="Note 3 4 4 3 2" xfId="18095" xr:uid="{00000000-0005-0000-0000-00001B380000}"/>
    <cellStyle name="Note 3 4 4 4" xfId="16153" xr:uid="{00000000-0005-0000-0000-00001C380000}"/>
    <cellStyle name="Note 3 4 5" xfId="8814" xr:uid="{00000000-0005-0000-0000-00001D380000}"/>
    <cellStyle name="Note 3 4 5 2" xfId="19108" xr:uid="{00000000-0005-0000-0000-00001E380000}"/>
    <cellStyle name="Note 3 4 6" xfId="13828" xr:uid="{00000000-0005-0000-0000-00001F380000}"/>
    <cellStyle name="Note 3 5" xfId="3205" xr:uid="{00000000-0005-0000-0000-000020380000}"/>
    <cellStyle name="Note 3 5 2" xfId="3206" xr:uid="{00000000-0005-0000-0000-000021380000}"/>
    <cellStyle name="Note 3 5 2 2" xfId="3207" xr:uid="{00000000-0005-0000-0000-000022380000}"/>
    <cellStyle name="Note 3 5 2 2 2" xfId="3208" xr:uid="{00000000-0005-0000-0000-000023380000}"/>
    <cellStyle name="Note 3 5 2 2 2 2" xfId="7026" xr:uid="{00000000-0005-0000-0000-000024380000}"/>
    <cellStyle name="Note 3 5 2 2 2 2 2" xfId="9886" xr:uid="{00000000-0005-0000-0000-000025380000}"/>
    <cellStyle name="Note 3 5 2 2 2 2 2 2" xfId="20152" xr:uid="{00000000-0005-0000-0000-000026380000}"/>
    <cellStyle name="Note 3 5 2 2 2 2 3" xfId="17515" xr:uid="{00000000-0005-0000-0000-000027380000}"/>
    <cellStyle name="Note 3 5 2 2 2 3" xfId="13835" xr:uid="{00000000-0005-0000-0000-000028380000}"/>
    <cellStyle name="Note 3 5 2 2 3" xfId="5666" xr:uid="{00000000-0005-0000-0000-000029380000}"/>
    <cellStyle name="Note 3 5 2 2 3 2" xfId="9328" xr:uid="{00000000-0005-0000-0000-00002A380000}"/>
    <cellStyle name="Note 3 5 2 2 3 2 2" xfId="19622" xr:uid="{00000000-0005-0000-0000-00002B380000}"/>
    <cellStyle name="Note 3 5 2 2 3 3" xfId="16157" xr:uid="{00000000-0005-0000-0000-00002C380000}"/>
    <cellStyle name="Note 3 5 2 2 4" xfId="13834" xr:uid="{00000000-0005-0000-0000-00002D380000}"/>
    <cellStyle name="Note 3 5 2 3" xfId="5665" xr:uid="{00000000-0005-0000-0000-00002E380000}"/>
    <cellStyle name="Note 3 5 2 3 2" xfId="11882" xr:uid="{00000000-0005-0000-0000-00002F380000}"/>
    <cellStyle name="Note 3 5 2 3 2 2" xfId="22145" xr:uid="{00000000-0005-0000-0000-000030380000}"/>
    <cellStyle name="Note 3 5 2 3 3" xfId="16156" xr:uid="{00000000-0005-0000-0000-000031380000}"/>
    <cellStyle name="Note 3 5 2 4" xfId="13833" xr:uid="{00000000-0005-0000-0000-000032380000}"/>
    <cellStyle name="Note 3 5 3" xfId="3209" xr:uid="{00000000-0005-0000-0000-000033380000}"/>
    <cellStyle name="Note 3 5 3 2" xfId="3210" xr:uid="{00000000-0005-0000-0000-000034380000}"/>
    <cellStyle name="Note 3 5 3 2 2" xfId="7027" xr:uid="{00000000-0005-0000-0000-000035380000}"/>
    <cellStyle name="Note 3 5 3 2 2 2" xfId="11102" xr:uid="{00000000-0005-0000-0000-000036380000}"/>
    <cellStyle name="Note 3 5 3 2 2 2 2" xfId="21367" xr:uid="{00000000-0005-0000-0000-000037380000}"/>
    <cellStyle name="Note 3 5 3 2 2 3" xfId="17516" xr:uid="{00000000-0005-0000-0000-000038380000}"/>
    <cellStyle name="Note 3 5 3 2 3" xfId="13837" xr:uid="{00000000-0005-0000-0000-000039380000}"/>
    <cellStyle name="Note 3 5 3 3" xfId="5667" xr:uid="{00000000-0005-0000-0000-00003A380000}"/>
    <cellStyle name="Note 3 5 3 3 2" xfId="7611" xr:uid="{00000000-0005-0000-0000-00003B380000}"/>
    <cellStyle name="Note 3 5 3 3 2 2" xfId="18096" xr:uid="{00000000-0005-0000-0000-00003C380000}"/>
    <cellStyle name="Note 3 5 3 3 3" xfId="16158" xr:uid="{00000000-0005-0000-0000-00003D380000}"/>
    <cellStyle name="Note 3 5 3 4" xfId="13836" xr:uid="{00000000-0005-0000-0000-00003E380000}"/>
    <cellStyle name="Note 3 5 4" xfId="3211" xr:uid="{00000000-0005-0000-0000-00003F380000}"/>
    <cellStyle name="Note 3 5 4 2" xfId="7028" xr:uid="{00000000-0005-0000-0000-000040380000}"/>
    <cellStyle name="Note 3 5 4 2 2" xfId="9887" xr:uid="{00000000-0005-0000-0000-000041380000}"/>
    <cellStyle name="Note 3 5 4 2 2 2" xfId="20153" xr:uid="{00000000-0005-0000-0000-000042380000}"/>
    <cellStyle name="Note 3 5 4 2 3" xfId="17517" xr:uid="{00000000-0005-0000-0000-000043380000}"/>
    <cellStyle name="Note 3 5 4 3" xfId="13838" xr:uid="{00000000-0005-0000-0000-000044380000}"/>
    <cellStyle name="Note 3 5 5" xfId="5664" xr:uid="{00000000-0005-0000-0000-000045380000}"/>
    <cellStyle name="Note 3 5 5 2" xfId="7618" xr:uid="{00000000-0005-0000-0000-000046380000}"/>
    <cellStyle name="Note 3 5 5 2 2" xfId="18103" xr:uid="{00000000-0005-0000-0000-000047380000}"/>
    <cellStyle name="Note 3 5 5 3" xfId="16155" xr:uid="{00000000-0005-0000-0000-000048380000}"/>
    <cellStyle name="Note 3 5 6" xfId="13832" xr:uid="{00000000-0005-0000-0000-000049380000}"/>
    <cellStyle name="Note 3 6" xfId="3212" xr:uid="{00000000-0005-0000-0000-00004A380000}"/>
    <cellStyle name="Note 3 6 2" xfId="3213" xr:uid="{00000000-0005-0000-0000-00004B380000}"/>
    <cellStyle name="Note 3 6 2 2" xfId="3214" xr:uid="{00000000-0005-0000-0000-00004C380000}"/>
    <cellStyle name="Note 3 6 2 2 2" xfId="3215" xr:uid="{00000000-0005-0000-0000-00004D380000}"/>
    <cellStyle name="Note 3 6 2 2 2 2" xfId="7029" xr:uid="{00000000-0005-0000-0000-00004E380000}"/>
    <cellStyle name="Note 3 6 2 2 2 2 2" xfId="11769" xr:uid="{00000000-0005-0000-0000-00004F380000}"/>
    <cellStyle name="Note 3 6 2 2 2 2 2 2" xfId="22033" xr:uid="{00000000-0005-0000-0000-000050380000}"/>
    <cellStyle name="Note 3 6 2 2 2 2 3" xfId="17518" xr:uid="{00000000-0005-0000-0000-000051380000}"/>
    <cellStyle name="Note 3 6 2 2 2 3" xfId="13842" xr:uid="{00000000-0005-0000-0000-000052380000}"/>
    <cellStyle name="Note 3 6 2 2 3" xfId="5670" xr:uid="{00000000-0005-0000-0000-000053380000}"/>
    <cellStyle name="Note 3 6 2 2 3 2" xfId="7612" xr:uid="{00000000-0005-0000-0000-000054380000}"/>
    <cellStyle name="Note 3 6 2 2 3 2 2" xfId="18097" xr:uid="{00000000-0005-0000-0000-000055380000}"/>
    <cellStyle name="Note 3 6 2 2 3 3" xfId="16161" xr:uid="{00000000-0005-0000-0000-000056380000}"/>
    <cellStyle name="Note 3 6 2 2 4" xfId="13841" xr:uid="{00000000-0005-0000-0000-000057380000}"/>
    <cellStyle name="Note 3 6 2 3" xfId="5669" xr:uid="{00000000-0005-0000-0000-000058380000}"/>
    <cellStyle name="Note 3 6 2 3 2" xfId="7613" xr:uid="{00000000-0005-0000-0000-000059380000}"/>
    <cellStyle name="Note 3 6 2 3 2 2" xfId="18098" xr:uid="{00000000-0005-0000-0000-00005A380000}"/>
    <cellStyle name="Note 3 6 2 3 3" xfId="16160" xr:uid="{00000000-0005-0000-0000-00005B380000}"/>
    <cellStyle name="Note 3 6 2 4" xfId="13840" xr:uid="{00000000-0005-0000-0000-00005C380000}"/>
    <cellStyle name="Note 3 6 3" xfId="3216" xr:uid="{00000000-0005-0000-0000-00005D380000}"/>
    <cellStyle name="Note 3 6 3 2" xfId="3217" xr:uid="{00000000-0005-0000-0000-00005E380000}"/>
    <cellStyle name="Note 3 6 3 2 2" xfId="7030" xr:uid="{00000000-0005-0000-0000-00005F380000}"/>
    <cellStyle name="Note 3 6 3 2 2 2" xfId="11079" xr:uid="{00000000-0005-0000-0000-000060380000}"/>
    <cellStyle name="Note 3 6 3 2 2 2 2" xfId="21344" xr:uid="{00000000-0005-0000-0000-000061380000}"/>
    <cellStyle name="Note 3 6 3 2 2 3" xfId="17519" xr:uid="{00000000-0005-0000-0000-000062380000}"/>
    <cellStyle name="Note 3 6 3 2 3" xfId="13844" xr:uid="{00000000-0005-0000-0000-000063380000}"/>
    <cellStyle name="Note 3 6 3 3" xfId="5671" xr:uid="{00000000-0005-0000-0000-000064380000}"/>
    <cellStyle name="Note 3 6 3 3 2" xfId="9329" xr:uid="{00000000-0005-0000-0000-000065380000}"/>
    <cellStyle name="Note 3 6 3 3 2 2" xfId="19623" xr:uid="{00000000-0005-0000-0000-000066380000}"/>
    <cellStyle name="Note 3 6 3 3 3" xfId="16162" xr:uid="{00000000-0005-0000-0000-000067380000}"/>
    <cellStyle name="Note 3 6 3 4" xfId="13843" xr:uid="{00000000-0005-0000-0000-000068380000}"/>
    <cellStyle name="Note 3 6 4" xfId="5668" xr:uid="{00000000-0005-0000-0000-000069380000}"/>
    <cellStyle name="Note 3 6 4 2" xfId="10763" xr:uid="{00000000-0005-0000-0000-00006A380000}"/>
    <cellStyle name="Note 3 6 4 2 2" xfId="21028" xr:uid="{00000000-0005-0000-0000-00006B380000}"/>
    <cellStyle name="Note 3 6 4 3" xfId="16159" xr:uid="{00000000-0005-0000-0000-00006C380000}"/>
    <cellStyle name="Note 3 6 5" xfId="13839" xr:uid="{00000000-0005-0000-0000-00006D380000}"/>
    <cellStyle name="Note 3 7" xfId="3218" xr:uid="{00000000-0005-0000-0000-00006E380000}"/>
    <cellStyle name="Note 3 7 2" xfId="3219" xr:uid="{00000000-0005-0000-0000-00006F380000}"/>
    <cellStyle name="Note 3 7 2 2" xfId="7031" xr:uid="{00000000-0005-0000-0000-000070380000}"/>
    <cellStyle name="Note 3 7 2 2 2" xfId="11511" xr:uid="{00000000-0005-0000-0000-000071380000}"/>
    <cellStyle name="Note 3 7 2 2 2 2" xfId="21776" xr:uid="{00000000-0005-0000-0000-000072380000}"/>
    <cellStyle name="Note 3 7 2 2 3" xfId="9888" xr:uid="{00000000-0005-0000-0000-000073380000}"/>
    <cellStyle name="Note 3 7 2 2 3 2" xfId="20154" xr:uid="{00000000-0005-0000-0000-000074380000}"/>
    <cellStyle name="Note 3 7 2 2 4" xfId="17520" xr:uid="{00000000-0005-0000-0000-000075380000}"/>
    <cellStyle name="Note 3 7 2 3" xfId="8832" xr:uid="{00000000-0005-0000-0000-000076380000}"/>
    <cellStyle name="Note 3 7 2 3 2" xfId="19126" xr:uid="{00000000-0005-0000-0000-000077380000}"/>
    <cellStyle name="Note 3 7 2 4" xfId="13846" xr:uid="{00000000-0005-0000-0000-000078380000}"/>
    <cellStyle name="Note 3 7 3" xfId="5672" xr:uid="{00000000-0005-0000-0000-000079380000}"/>
    <cellStyle name="Note 3 7 3 2" xfId="10442" xr:uid="{00000000-0005-0000-0000-00007A380000}"/>
    <cellStyle name="Note 3 7 3 2 2" xfId="20707" xr:uid="{00000000-0005-0000-0000-00007B380000}"/>
    <cellStyle name="Note 3 7 3 3" xfId="11685" xr:uid="{00000000-0005-0000-0000-00007C380000}"/>
    <cellStyle name="Note 3 7 3 3 2" xfId="21949" xr:uid="{00000000-0005-0000-0000-00007D380000}"/>
    <cellStyle name="Note 3 7 3 4" xfId="16163" xr:uid="{00000000-0005-0000-0000-00007E380000}"/>
    <cellStyle name="Note 3 7 4" xfId="8831" xr:uid="{00000000-0005-0000-0000-00007F380000}"/>
    <cellStyle name="Note 3 7 4 2" xfId="19125" xr:uid="{00000000-0005-0000-0000-000080380000}"/>
    <cellStyle name="Note 3 7 5" xfId="13845" xr:uid="{00000000-0005-0000-0000-000081380000}"/>
    <cellStyle name="Note 3 8" xfId="3220" xr:uid="{00000000-0005-0000-0000-000082380000}"/>
    <cellStyle name="Note 3 8 2" xfId="7032" xr:uid="{00000000-0005-0000-0000-000083380000}"/>
    <cellStyle name="Note 3 8 2 2" xfId="11512" xr:uid="{00000000-0005-0000-0000-000084380000}"/>
    <cellStyle name="Note 3 8 2 2 2" xfId="21777" xr:uid="{00000000-0005-0000-0000-000085380000}"/>
    <cellStyle name="Note 3 8 2 3" xfId="9889" xr:uid="{00000000-0005-0000-0000-000086380000}"/>
    <cellStyle name="Note 3 8 2 3 2" xfId="20155" xr:uid="{00000000-0005-0000-0000-000087380000}"/>
    <cellStyle name="Note 3 8 2 4" xfId="17521" xr:uid="{00000000-0005-0000-0000-000088380000}"/>
    <cellStyle name="Note 3 8 3" xfId="8833" xr:uid="{00000000-0005-0000-0000-000089380000}"/>
    <cellStyle name="Note 3 8 3 2" xfId="19127" xr:uid="{00000000-0005-0000-0000-00008A380000}"/>
    <cellStyle name="Note 3 8 4" xfId="13847" xr:uid="{00000000-0005-0000-0000-00008B380000}"/>
    <cellStyle name="Note 3 9" xfId="5645" xr:uid="{00000000-0005-0000-0000-00008C380000}"/>
    <cellStyle name="Note 3 9 2" xfId="10415" xr:uid="{00000000-0005-0000-0000-00008D380000}"/>
    <cellStyle name="Note 3 9 2 2" xfId="20680" xr:uid="{00000000-0005-0000-0000-00008E380000}"/>
    <cellStyle name="Note 3 9 3" xfId="7602" xr:uid="{00000000-0005-0000-0000-00008F380000}"/>
    <cellStyle name="Note 3 9 3 2" xfId="18087" xr:uid="{00000000-0005-0000-0000-000090380000}"/>
    <cellStyle name="Note 3 9 4" xfId="16136" xr:uid="{00000000-0005-0000-0000-000091380000}"/>
    <cellStyle name="Note 3_PAGES  Pjct2DateJun2013Total-Report Recon" xfId="3221" xr:uid="{00000000-0005-0000-0000-000092380000}"/>
    <cellStyle name="Note 4" xfId="3222" xr:uid="{00000000-0005-0000-0000-000093380000}"/>
    <cellStyle name="Note 4 10" xfId="8834" xr:uid="{00000000-0005-0000-0000-000094380000}"/>
    <cellStyle name="Note 4 10 2" xfId="19128" xr:uid="{00000000-0005-0000-0000-000095380000}"/>
    <cellStyle name="Note 4 11" xfId="13848" xr:uid="{00000000-0005-0000-0000-000096380000}"/>
    <cellStyle name="Note 4 2" xfId="3223" xr:uid="{00000000-0005-0000-0000-000097380000}"/>
    <cellStyle name="Note 4 2 2" xfId="3224" xr:uid="{00000000-0005-0000-0000-000098380000}"/>
    <cellStyle name="Note 4 2 2 2" xfId="3225" xr:uid="{00000000-0005-0000-0000-000099380000}"/>
    <cellStyle name="Note 4 2 2 2 2" xfId="3226" xr:uid="{00000000-0005-0000-0000-00009A380000}"/>
    <cellStyle name="Note 4 2 2 2 2 2" xfId="3227" xr:uid="{00000000-0005-0000-0000-00009B380000}"/>
    <cellStyle name="Note 4 2 2 2 2 2 2" xfId="3228" xr:uid="{00000000-0005-0000-0000-00009C380000}"/>
    <cellStyle name="Note 4 2 2 2 2 2 2 2" xfId="7033" xr:uid="{00000000-0005-0000-0000-00009D380000}"/>
    <cellStyle name="Note 4 2 2 2 2 2 2 2 2" xfId="11513" xr:uid="{00000000-0005-0000-0000-00009E380000}"/>
    <cellStyle name="Note 4 2 2 2 2 2 2 2 2 2" xfId="21778" xr:uid="{00000000-0005-0000-0000-00009F380000}"/>
    <cellStyle name="Note 4 2 2 2 2 2 2 2 3" xfId="9890" xr:uid="{00000000-0005-0000-0000-0000A0380000}"/>
    <cellStyle name="Note 4 2 2 2 2 2 2 2 3 2" xfId="20156" xr:uid="{00000000-0005-0000-0000-0000A1380000}"/>
    <cellStyle name="Note 4 2 2 2 2 2 2 2 4" xfId="17522" xr:uid="{00000000-0005-0000-0000-0000A2380000}"/>
    <cellStyle name="Note 4 2 2 2 2 2 2 3" xfId="8840" xr:uid="{00000000-0005-0000-0000-0000A3380000}"/>
    <cellStyle name="Note 4 2 2 2 2 2 2 3 2" xfId="19134" xr:uid="{00000000-0005-0000-0000-0000A4380000}"/>
    <cellStyle name="Note 4 2 2 2 2 2 2 4" xfId="13854" xr:uid="{00000000-0005-0000-0000-0000A5380000}"/>
    <cellStyle name="Note 4 2 2 2 2 2 3" xfId="5678" xr:uid="{00000000-0005-0000-0000-0000A6380000}"/>
    <cellStyle name="Note 4 2 2 2 2 2 3 2" xfId="10448" xr:uid="{00000000-0005-0000-0000-0000A7380000}"/>
    <cellStyle name="Note 4 2 2 2 2 2 3 2 2" xfId="20713" xr:uid="{00000000-0005-0000-0000-0000A8380000}"/>
    <cellStyle name="Note 4 2 2 2 2 2 3 3" xfId="7616" xr:uid="{00000000-0005-0000-0000-0000A9380000}"/>
    <cellStyle name="Note 4 2 2 2 2 2 3 3 2" xfId="18101" xr:uid="{00000000-0005-0000-0000-0000AA380000}"/>
    <cellStyle name="Note 4 2 2 2 2 2 3 4" xfId="16169" xr:uid="{00000000-0005-0000-0000-0000AB380000}"/>
    <cellStyle name="Note 4 2 2 2 2 2 4" xfId="8839" xr:uid="{00000000-0005-0000-0000-0000AC380000}"/>
    <cellStyle name="Note 4 2 2 2 2 2 4 2" xfId="19133" xr:uid="{00000000-0005-0000-0000-0000AD380000}"/>
    <cellStyle name="Note 4 2 2 2 2 2 5" xfId="13853" xr:uid="{00000000-0005-0000-0000-0000AE380000}"/>
    <cellStyle name="Note 4 2 2 2 2 3" xfId="3229" xr:uid="{00000000-0005-0000-0000-0000AF380000}"/>
    <cellStyle name="Note 4 2 2 2 2 3 2" xfId="7034" xr:uid="{00000000-0005-0000-0000-0000B0380000}"/>
    <cellStyle name="Note 4 2 2 2 2 3 2 2" xfId="11514" xr:uid="{00000000-0005-0000-0000-0000B1380000}"/>
    <cellStyle name="Note 4 2 2 2 2 3 2 2 2" xfId="21779" xr:uid="{00000000-0005-0000-0000-0000B2380000}"/>
    <cellStyle name="Note 4 2 2 2 2 3 2 3" xfId="11105" xr:uid="{00000000-0005-0000-0000-0000B3380000}"/>
    <cellStyle name="Note 4 2 2 2 2 3 2 3 2" xfId="21370" xr:uid="{00000000-0005-0000-0000-0000B4380000}"/>
    <cellStyle name="Note 4 2 2 2 2 3 2 4" xfId="17523" xr:uid="{00000000-0005-0000-0000-0000B5380000}"/>
    <cellStyle name="Note 4 2 2 2 2 3 3" xfId="8841" xr:uid="{00000000-0005-0000-0000-0000B6380000}"/>
    <cellStyle name="Note 4 2 2 2 2 3 3 2" xfId="19135" xr:uid="{00000000-0005-0000-0000-0000B7380000}"/>
    <cellStyle name="Note 4 2 2 2 2 3 4" xfId="13855" xr:uid="{00000000-0005-0000-0000-0000B8380000}"/>
    <cellStyle name="Note 4 2 2 2 2 4" xfId="5677" xr:uid="{00000000-0005-0000-0000-0000B9380000}"/>
    <cellStyle name="Note 4 2 2 2 2 4 2" xfId="10447" xr:uid="{00000000-0005-0000-0000-0000BA380000}"/>
    <cellStyle name="Note 4 2 2 2 2 4 2 2" xfId="20712" xr:uid="{00000000-0005-0000-0000-0000BB380000}"/>
    <cellStyle name="Note 4 2 2 2 2 4 3" xfId="9330" xr:uid="{00000000-0005-0000-0000-0000BC380000}"/>
    <cellStyle name="Note 4 2 2 2 2 4 3 2" xfId="19624" xr:uid="{00000000-0005-0000-0000-0000BD380000}"/>
    <cellStyle name="Note 4 2 2 2 2 4 4" xfId="16168" xr:uid="{00000000-0005-0000-0000-0000BE380000}"/>
    <cellStyle name="Note 4 2 2 2 2 5" xfId="8838" xr:uid="{00000000-0005-0000-0000-0000BF380000}"/>
    <cellStyle name="Note 4 2 2 2 2 5 2" xfId="19132" xr:uid="{00000000-0005-0000-0000-0000C0380000}"/>
    <cellStyle name="Note 4 2 2 2 2 6" xfId="13852" xr:uid="{00000000-0005-0000-0000-0000C1380000}"/>
    <cellStyle name="Note 4 2 2 2 3" xfId="3230" xr:uid="{00000000-0005-0000-0000-0000C2380000}"/>
    <cellStyle name="Note 4 2 2 2 3 2" xfId="3231" xr:uid="{00000000-0005-0000-0000-0000C3380000}"/>
    <cellStyle name="Note 4 2 2 2 3 2 2" xfId="7035" xr:uid="{00000000-0005-0000-0000-0000C4380000}"/>
    <cellStyle name="Note 4 2 2 2 3 2 2 2" xfId="11515" xr:uid="{00000000-0005-0000-0000-0000C5380000}"/>
    <cellStyle name="Note 4 2 2 2 3 2 2 2 2" xfId="21780" xr:uid="{00000000-0005-0000-0000-0000C6380000}"/>
    <cellStyle name="Note 4 2 2 2 3 2 2 3" xfId="11104" xr:uid="{00000000-0005-0000-0000-0000C7380000}"/>
    <cellStyle name="Note 4 2 2 2 3 2 2 3 2" xfId="21369" xr:uid="{00000000-0005-0000-0000-0000C8380000}"/>
    <cellStyle name="Note 4 2 2 2 3 2 2 4" xfId="17524" xr:uid="{00000000-0005-0000-0000-0000C9380000}"/>
    <cellStyle name="Note 4 2 2 2 3 2 3" xfId="8843" xr:uid="{00000000-0005-0000-0000-0000CA380000}"/>
    <cellStyle name="Note 4 2 2 2 3 2 3 2" xfId="19137" xr:uid="{00000000-0005-0000-0000-0000CB380000}"/>
    <cellStyle name="Note 4 2 2 2 3 2 4" xfId="13857" xr:uid="{00000000-0005-0000-0000-0000CC380000}"/>
    <cellStyle name="Note 4 2 2 2 3 3" xfId="5679" xr:uid="{00000000-0005-0000-0000-0000CD380000}"/>
    <cellStyle name="Note 4 2 2 2 3 3 2" xfId="10449" xr:uid="{00000000-0005-0000-0000-0000CE380000}"/>
    <cellStyle name="Note 4 2 2 2 3 3 2 2" xfId="20714" xr:uid="{00000000-0005-0000-0000-0000CF380000}"/>
    <cellStyle name="Note 4 2 2 2 3 3 3" xfId="7615" xr:uid="{00000000-0005-0000-0000-0000D0380000}"/>
    <cellStyle name="Note 4 2 2 2 3 3 3 2" xfId="18100" xr:uid="{00000000-0005-0000-0000-0000D1380000}"/>
    <cellStyle name="Note 4 2 2 2 3 3 4" xfId="16170" xr:uid="{00000000-0005-0000-0000-0000D2380000}"/>
    <cellStyle name="Note 4 2 2 2 3 4" xfId="8842" xr:uid="{00000000-0005-0000-0000-0000D3380000}"/>
    <cellStyle name="Note 4 2 2 2 3 4 2" xfId="19136" xr:uid="{00000000-0005-0000-0000-0000D4380000}"/>
    <cellStyle name="Note 4 2 2 2 3 5" xfId="13856" xr:uid="{00000000-0005-0000-0000-0000D5380000}"/>
    <cellStyle name="Note 4 2 2 2 4" xfId="3232" xr:uid="{00000000-0005-0000-0000-0000D6380000}"/>
    <cellStyle name="Note 4 2 2 2 4 2" xfId="7036" xr:uid="{00000000-0005-0000-0000-0000D7380000}"/>
    <cellStyle name="Note 4 2 2 2 4 2 2" xfId="11516" xr:uid="{00000000-0005-0000-0000-0000D8380000}"/>
    <cellStyle name="Note 4 2 2 2 4 2 2 2" xfId="21781" xr:uid="{00000000-0005-0000-0000-0000D9380000}"/>
    <cellStyle name="Note 4 2 2 2 4 2 3" xfId="9891" xr:uid="{00000000-0005-0000-0000-0000DA380000}"/>
    <cellStyle name="Note 4 2 2 2 4 2 3 2" xfId="20157" xr:uid="{00000000-0005-0000-0000-0000DB380000}"/>
    <cellStyle name="Note 4 2 2 2 4 2 4" xfId="17525" xr:uid="{00000000-0005-0000-0000-0000DC380000}"/>
    <cellStyle name="Note 4 2 2 2 4 3" xfId="8844" xr:uid="{00000000-0005-0000-0000-0000DD380000}"/>
    <cellStyle name="Note 4 2 2 2 4 3 2" xfId="19138" xr:uid="{00000000-0005-0000-0000-0000DE380000}"/>
    <cellStyle name="Note 4 2 2 2 4 4" xfId="13858" xr:uid="{00000000-0005-0000-0000-0000DF380000}"/>
    <cellStyle name="Note 4 2 2 2 5" xfId="5676" xr:uid="{00000000-0005-0000-0000-0000E0380000}"/>
    <cellStyle name="Note 4 2 2 2 5 2" xfId="10446" xr:uid="{00000000-0005-0000-0000-0000E1380000}"/>
    <cellStyle name="Note 4 2 2 2 5 2 2" xfId="20711" xr:uid="{00000000-0005-0000-0000-0000E2380000}"/>
    <cellStyle name="Note 4 2 2 2 5 3" xfId="7614" xr:uid="{00000000-0005-0000-0000-0000E3380000}"/>
    <cellStyle name="Note 4 2 2 2 5 3 2" xfId="18099" xr:uid="{00000000-0005-0000-0000-0000E4380000}"/>
    <cellStyle name="Note 4 2 2 2 5 4" xfId="16167" xr:uid="{00000000-0005-0000-0000-0000E5380000}"/>
    <cellStyle name="Note 4 2 2 2 6" xfId="8837" xr:uid="{00000000-0005-0000-0000-0000E6380000}"/>
    <cellStyle name="Note 4 2 2 2 6 2" xfId="19131" xr:uid="{00000000-0005-0000-0000-0000E7380000}"/>
    <cellStyle name="Note 4 2 2 2 7" xfId="13851" xr:uid="{00000000-0005-0000-0000-0000E8380000}"/>
    <cellStyle name="Note 4 2 2 3" xfId="3233" xr:uid="{00000000-0005-0000-0000-0000E9380000}"/>
    <cellStyle name="Note 4 2 2 3 2" xfId="3234" xr:uid="{00000000-0005-0000-0000-0000EA380000}"/>
    <cellStyle name="Note 4 2 2 3 2 2" xfId="3235" xr:uid="{00000000-0005-0000-0000-0000EB380000}"/>
    <cellStyle name="Note 4 2 2 3 2 2 2" xfId="7037" xr:uid="{00000000-0005-0000-0000-0000EC380000}"/>
    <cellStyle name="Note 4 2 2 3 2 2 2 2" xfId="11517" xr:uid="{00000000-0005-0000-0000-0000ED380000}"/>
    <cellStyle name="Note 4 2 2 3 2 2 2 2 2" xfId="21782" xr:uid="{00000000-0005-0000-0000-0000EE380000}"/>
    <cellStyle name="Note 4 2 2 3 2 2 2 3" xfId="11106" xr:uid="{00000000-0005-0000-0000-0000EF380000}"/>
    <cellStyle name="Note 4 2 2 3 2 2 2 3 2" xfId="21371" xr:uid="{00000000-0005-0000-0000-0000F0380000}"/>
    <cellStyle name="Note 4 2 2 3 2 2 2 4" xfId="17526" xr:uid="{00000000-0005-0000-0000-0000F1380000}"/>
    <cellStyle name="Note 4 2 2 3 2 2 3" xfId="8847" xr:uid="{00000000-0005-0000-0000-0000F2380000}"/>
    <cellStyle name="Note 4 2 2 3 2 2 3 2" xfId="19141" xr:uid="{00000000-0005-0000-0000-0000F3380000}"/>
    <cellStyle name="Note 4 2 2 3 2 2 4" xfId="13861" xr:uid="{00000000-0005-0000-0000-0000F4380000}"/>
    <cellStyle name="Note 4 2 2 3 2 3" xfId="5681" xr:uid="{00000000-0005-0000-0000-0000F5380000}"/>
    <cellStyle name="Note 4 2 2 3 2 3 2" xfId="10451" xr:uid="{00000000-0005-0000-0000-0000F6380000}"/>
    <cellStyle name="Note 4 2 2 3 2 3 2 2" xfId="20716" xr:uid="{00000000-0005-0000-0000-0000F7380000}"/>
    <cellStyle name="Note 4 2 2 3 2 3 3" xfId="10765" xr:uid="{00000000-0005-0000-0000-0000F8380000}"/>
    <cellStyle name="Note 4 2 2 3 2 3 3 2" xfId="21030" xr:uid="{00000000-0005-0000-0000-0000F9380000}"/>
    <cellStyle name="Note 4 2 2 3 2 3 4" xfId="16172" xr:uid="{00000000-0005-0000-0000-0000FA380000}"/>
    <cellStyle name="Note 4 2 2 3 2 4" xfId="8846" xr:uid="{00000000-0005-0000-0000-0000FB380000}"/>
    <cellStyle name="Note 4 2 2 3 2 4 2" xfId="19140" xr:uid="{00000000-0005-0000-0000-0000FC380000}"/>
    <cellStyle name="Note 4 2 2 3 2 5" xfId="13860" xr:uid="{00000000-0005-0000-0000-0000FD380000}"/>
    <cellStyle name="Note 4 2 2 3 3" xfId="3236" xr:uid="{00000000-0005-0000-0000-0000FE380000}"/>
    <cellStyle name="Note 4 2 2 3 3 2" xfId="7038" xr:uid="{00000000-0005-0000-0000-0000FF380000}"/>
    <cellStyle name="Note 4 2 2 3 3 2 2" xfId="11518" xr:uid="{00000000-0005-0000-0000-000000390000}"/>
    <cellStyle name="Note 4 2 2 3 3 2 2 2" xfId="21783" xr:uid="{00000000-0005-0000-0000-000001390000}"/>
    <cellStyle name="Note 4 2 2 3 3 2 3" xfId="9892" xr:uid="{00000000-0005-0000-0000-000002390000}"/>
    <cellStyle name="Note 4 2 2 3 3 2 3 2" xfId="20158" xr:uid="{00000000-0005-0000-0000-000003390000}"/>
    <cellStyle name="Note 4 2 2 3 3 2 4" xfId="17527" xr:uid="{00000000-0005-0000-0000-000004390000}"/>
    <cellStyle name="Note 4 2 2 3 3 3" xfId="8848" xr:uid="{00000000-0005-0000-0000-000005390000}"/>
    <cellStyle name="Note 4 2 2 3 3 3 2" xfId="19142" xr:uid="{00000000-0005-0000-0000-000006390000}"/>
    <cellStyle name="Note 4 2 2 3 3 4" xfId="13862" xr:uid="{00000000-0005-0000-0000-000007390000}"/>
    <cellStyle name="Note 4 2 2 3 4" xfId="5680" xr:uid="{00000000-0005-0000-0000-000008390000}"/>
    <cellStyle name="Note 4 2 2 3 4 2" xfId="10450" xr:uid="{00000000-0005-0000-0000-000009390000}"/>
    <cellStyle name="Note 4 2 2 3 4 2 2" xfId="20715" xr:uid="{00000000-0005-0000-0000-00000A390000}"/>
    <cellStyle name="Note 4 2 2 3 4 3" xfId="9331" xr:uid="{00000000-0005-0000-0000-00000B390000}"/>
    <cellStyle name="Note 4 2 2 3 4 3 2" xfId="19625" xr:uid="{00000000-0005-0000-0000-00000C390000}"/>
    <cellStyle name="Note 4 2 2 3 4 4" xfId="16171" xr:uid="{00000000-0005-0000-0000-00000D390000}"/>
    <cellStyle name="Note 4 2 2 3 5" xfId="8845" xr:uid="{00000000-0005-0000-0000-00000E390000}"/>
    <cellStyle name="Note 4 2 2 3 5 2" xfId="19139" xr:uid="{00000000-0005-0000-0000-00000F390000}"/>
    <cellStyle name="Note 4 2 2 3 6" xfId="13859" xr:uid="{00000000-0005-0000-0000-000010390000}"/>
    <cellStyle name="Note 4 2 2 4" xfId="3237" xr:uid="{00000000-0005-0000-0000-000011390000}"/>
    <cellStyle name="Note 4 2 2 4 2" xfId="3238" xr:uid="{00000000-0005-0000-0000-000012390000}"/>
    <cellStyle name="Note 4 2 2 4 2 2" xfId="7039" xr:uid="{00000000-0005-0000-0000-000013390000}"/>
    <cellStyle name="Note 4 2 2 4 2 2 2" xfId="11519" xr:uid="{00000000-0005-0000-0000-000014390000}"/>
    <cellStyle name="Note 4 2 2 4 2 2 2 2" xfId="21784" xr:uid="{00000000-0005-0000-0000-000015390000}"/>
    <cellStyle name="Note 4 2 2 4 2 2 3" xfId="11770" xr:uid="{00000000-0005-0000-0000-000016390000}"/>
    <cellStyle name="Note 4 2 2 4 2 2 3 2" xfId="22034" xr:uid="{00000000-0005-0000-0000-000017390000}"/>
    <cellStyle name="Note 4 2 2 4 2 2 4" xfId="17528" xr:uid="{00000000-0005-0000-0000-000018390000}"/>
    <cellStyle name="Note 4 2 2 4 2 3" xfId="8850" xr:uid="{00000000-0005-0000-0000-000019390000}"/>
    <cellStyle name="Note 4 2 2 4 2 3 2" xfId="19144" xr:uid="{00000000-0005-0000-0000-00001A390000}"/>
    <cellStyle name="Note 4 2 2 4 2 4" xfId="13864" xr:uid="{00000000-0005-0000-0000-00001B390000}"/>
    <cellStyle name="Note 4 2 2 4 3" xfId="5682" xr:uid="{00000000-0005-0000-0000-00001C390000}"/>
    <cellStyle name="Note 4 2 2 4 3 2" xfId="10452" xr:uid="{00000000-0005-0000-0000-00001D390000}"/>
    <cellStyle name="Note 4 2 2 4 3 2 2" xfId="20717" xr:uid="{00000000-0005-0000-0000-00001E390000}"/>
    <cellStyle name="Note 4 2 2 4 3 3" xfId="10764" xr:uid="{00000000-0005-0000-0000-00001F390000}"/>
    <cellStyle name="Note 4 2 2 4 3 3 2" xfId="21029" xr:uid="{00000000-0005-0000-0000-000020390000}"/>
    <cellStyle name="Note 4 2 2 4 3 4" xfId="16173" xr:uid="{00000000-0005-0000-0000-000021390000}"/>
    <cellStyle name="Note 4 2 2 4 4" xfId="8849" xr:uid="{00000000-0005-0000-0000-000022390000}"/>
    <cellStyle name="Note 4 2 2 4 4 2" xfId="19143" xr:uid="{00000000-0005-0000-0000-000023390000}"/>
    <cellStyle name="Note 4 2 2 4 5" xfId="13863" xr:uid="{00000000-0005-0000-0000-000024390000}"/>
    <cellStyle name="Note 4 2 2 5" xfId="3239" xr:uid="{00000000-0005-0000-0000-000025390000}"/>
    <cellStyle name="Note 4 2 2 5 2" xfId="7040" xr:uid="{00000000-0005-0000-0000-000026390000}"/>
    <cellStyle name="Note 4 2 2 5 2 2" xfId="11520" xr:uid="{00000000-0005-0000-0000-000027390000}"/>
    <cellStyle name="Note 4 2 2 5 2 2 2" xfId="21785" xr:uid="{00000000-0005-0000-0000-000028390000}"/>
    <cellStyle name="Note 4 2 2 5 2 3" xfId="11103" xr:uid="{00000000-0005-0000-0000-000029390000}"/>
    <cellStyle name="Note 4 2 2 5 2 3 2" xfId="21368" xr:uid="{00000000-0005-0000-0000-00002A390000}"/>
    <cellStyle name="Note 4 2 2 5 2 4" xfId="17529" xr:uid="{00000000-0005-0000-0000-00002B390000}"/>
    <cellStyle name="Note 4 2 2 5 3" xfId="8851" xr:uid="{00000000-0005-0000-0000-00002C390000}"/>
    <cellStyle name="Note 4 2 2 5 3 2" xfId="19145" xr:uid="{00000000-0005-0000-0000-00002D390000}"/>
    <cellStyle name="Note 4 2 2 5 4" xfId="13865" xr:uid="{00000000-0005-0000-0000-00002E390000}"/>
    <cellStyle name="Note 4 2 2 6" xfId="5675" xr:uid="{00000000-0005-0000-0000-00002F390000}"/>
    <cellStyle name="Note 4 2 2 6 2" xfId="10445" xr:uid="{00000000-0005-0000-0000-000030390000}"/>
    <cellStyle name="Note 4 2 2 6 2 2" xfId="20710" xr:uid="{00000000-0005-0000-0000-000031390000}"/>
    <cellStyle name="Note 4 2 2 6 3" xfId="10760" xr:uid="{00000000-0005-0000-0000-000032390000}"/>
    <cellStyle name="Note 4 2 2 6 3 2" xfId="21025" xr:uid="{00000000-0005-0000-0000-000033390000}"/>
    <cellStyle name="Note 4 2 2 6 4" xfId="16166" xr:uid="{00000000-0005-0000-0000-000034390000}"/>
    <cellStyle name="Note 4 2 2 7" xfId="8836" xr:uid="{00000000-0005-0000-0000-000035390000}"/>
    <cellStyle name="Note 4 2 2 7 2" xfId="19130" xr:uid="{00000000-0005-0000-0000-000036390000}"/>
    <cellStyle name="Note 4 2 2 8" xfId="13850" xr:uid="{00000000-0005-0000-0000-000037390000}"/>
    <cellStyle name="Note 4 2 3" xfId="3240" xr:uid="{00000000-0005-0000-0000-000038390000}"/>
    <cellStyle name="Note 4 2 3 2" xfId="3241" xr:uid="{00000000-0005-0000-0000-000039390000}"/>
    <cellStyle name="Note 4 2 3 2 2" xfId="3242" xr:uid="{00000000-0005-0000-0000-00003A390000}"/>
    <cellStyle name="Note 4 2 3 2 2 2" xfId="7041" xr:uid="{00000000-0005-0000-0000-00003B390000}"/>
    <cellStyle name="Note 4 2 3 2 2 2 2" xfId="11521" xr:uid="{00000000-0005-0000-0000-00003C390000}"/>
    <cellStyle name="Note 4 2 3 2 2 2 2 2" xfId="21786" xr:uid="{00000000-0005-0000-0000-00003D390000}"/>
    <cellStyle name="Note 4 2 3 2 2 2 3" xfId="9893" xr:uid="{00000000-0005-0000-0000-00003E390000}"/>
    <cellStyle name="Note 4 2 3 2 2 2 3 2" xfId="20159" xr:uid="{00000000-0005-0000-0000-00003F390000}"/>
    <cellStyle name="Note 4 2 3 2 2 2 4" xfId="17530" xr:uid="{00000000-0005-0000-0000-000040390000}"/>
    <cellStyle name="Note 4 2 3 2 2 3" xfId="8854" xr:uid="{00000000-0005-0000-0000-000041390000}"/>
    <cellStyle name="Note 4 2 3 2 2 3 2" xfId="19148" xr:uid="{00000000-0005-0000-0000-000042390000}"/>
    <cellStyle name="Note 4 2 3 2 2 4" xfId="13868" xr:uid="{00000000-0005-0000-0000-000043390000}"/>
    <cellStyle name="Note 4 2 3 2 3" xfId="5684" xr:uid="{00000000-0005-0000-0000-000044390000}"/>
    <cellStyle name="Note 4 2 3 2 3 2" xfId="10454" xr:uid="{00000000-0005-0000-0000-000045390000}"/>
    <cellStyle name="Note 4 2 3 2 3 2 2" xfId="20719" xr:uid="{00000000-0005-0000-0000-000046390000}"/>
    <cellStyle name="Note 4 2 3 2 3 3" xfId="7650" xr:uid="{00000000-0005-0000-0000-000047390000}"/>
    <cellStyle name="Note 4 2 3 2 3 3 2" xfId="18135" xr:uid="{00000000-0005-0000-0000-000048390000}"/>
    <cellStyle name="Note 4 2 3 2 3 4" xfId="16175" xr:uid="{00000000-0005-0000-0000-000049390000}"/>
    <cellStyle name="Note 4 2 3 2 4" xfId="8853" xr:uid="{00000000-0005-0000-0000-00004A390000}"/>
    <cellStyle name="Note 4 2 3 2 4 2" xfId="19147" xr:uid="{00000000-0005-0000-0000-00004B390000}"/>
    <cellStyle name="Note 4 2 3 2 5" xfId="13867" xr:uid="{00000000-0005-0000-0000-00004C390000}"/>
    <cellStyle name="Note 4 2 3 3" xfId="3243" xr:uid="{00000000-0005-0000-0000-00004D390000}"/>
    <cellStyle name="Note 4 2 3 3 2" xfId="7042" xr:uid="{00000000-0005-0000-0000-00004E390000}"/>
    <cellStyle name="Note 4 2 3 3 2 2" xfId="11522" xr:uid="{00000000-0005-0000-0000-00004F390000}"/>
    <cellStyle name="Note 4 2 3 3 2 2 2" xfId="21787" xr:uid="{00000000-0005-0000-0000-000050390000}"/>
    <cellStyle name="Note 4 2 3 3 2 3" xfId="9894" xr:uid="{00000000-0005-0000-0000-000051390000}"/>
    <cellStyle name="Note 4 2 3 3 2 3 2" xfId="20160" xr:uid="{00000000-0005-0000-0000-000052390000}"/>
    <cellStyle name="Note 4 2 3 3 2 4" xfId="17531" xr:uid="{00000000-0005-0000-0000-000053390000}"/>
    <cellStyle name="Note 4 2 3 3 3" xfId="8855" xr:uid="{00000000-0005-0000-0000-000054390000}"/>
    <cellStyle name="Note 4 2 3 3 3 2" xfId="19149" xr:uid="{00000000-0005-0000-0000-000055390000}"/>
    <cellStyle name="Note 4 2 3 3 4" xfId="13869" xr:uid="{00000000-0005-0000-0000-000056390000}"/>
    <cellStyle name="Note 4 2 3 4" xfId="5683" xr:uid="{00000000-0005-0000-0000-000057390000}"/>
    <cellStyle name="Note 4 2 3 4 2" xfId="10453" xr:uid="{00000000-0005-0000-0000-000058390000}"/>
    <cellStyle name="Note 4 2 3 4 2 2" xfId="20718" xr:uid="{00000000-0005-0000-0000-000059390000}"/>
    <cellStyle name="Note 4 2 3 4 3" xfId="9332" xr:uid="{00000000-0005-0000-0000-00005A390000}"/>
    <cellStyle name="Note 4 2 3 4 3 2" xfId="19626" xr:uid="{00000000-0005-0000-0000-00005B390000}"/>
    <cellStyle name="Note 4 2 3 4 4" xfId="16174" xr:uid="{00000000-0005-0000-0000-00005C390000}"/>
    <cellStyle name="Note 4 2 3 5" xfId="8852" xr:uid="{00000000-0005-0000-0000-00005D390000}"/>
    <cellStyle name="Note 4 2 3 5 2" xfId="19146" xr:uid="{00000000-0005-0000-0000-00005E390000}"/>
    <cellStyle name="Note 4 2 3 6" xfId="13866" xr:uid="{00000000-0005-0000-0000-00005F390000}"/>
    <cellStyle name="Note 4 2 4" xfId="3244" xr:uid="{00000000-0005-0000-0000-000060390000}"/>
    <cellStyle name="Note 4 2 4 2" xfId="3245" xr:uid="{00000000-0005-0000-0000-000061390000}"/>
    <cellStyle name="Note 4 2 4 2 2" xfId="7043" xr:uid="{00000000-0005-0000-0000-000062390000}"/>
    <cellStyle name="Note 4 2 4 2 2 2" xfId="11523" xr:uid="{00000000-0005-0000-0000-000063390000}"/>
    <cellStyle name="Note 4 2 4 2 2 2 2" xfId="21788" xr:uid="{00000000-0005-0000-0000-000064390000}"/>
    <cellStyle name="Note 4 2 4 2 2 3" xfId="11108" xr:uid="{00000000-0005-0000-0000-000065390000}"/>
    <cellStyle name="Note 4 2 4 2 2 3 2" xfId="21373" xr:uid="{00000000-0005-0000-0000-000066390000}"/>
    <cellStyle name="Note 4 2 4 2 2 4" xfId="17532" xr:uid="{00000000-0005-0000-0000-000067390000}"/>
    <cellStyle name="Note 4 2 4 2 3" xfId="8857" xr:uid="{00000000-0005-0000-0000-000068390000}"/>
    <cellStyle name="Note 4 2 4 2 3 2" xfId="19151" xr:uid="{00000000-0005-0000-0000-000069390000}"/>
    <cellStyle name="Note 4 2 4 2 4" xfId="13871" xr:uid="{00000000-0005-0000-0000-00006A390000}"/>
    <cellStyle name="Note 4 2 4 3" xfId="5685" xr:uid="{00000000-0005-0000-0000-00006B390000}"/>
    <cellStyle name="Note 4 2 4 3 2" xfId="10455" xr:uid="{00000000-0005-0000-0000-00006C390000}"/>
    <cellStyle name="Note 4 2 4 3 2 2" xfId="20720" xr:uid="{00000000-0005-0000-0000-00006D390000}"/>
    <cellStyle name="Note 4 2 4 3 3" xfId="11880" xr:uid="{00000000-0005-0000-0000-00006E390000}"/>
    <cellStyle name="Note 4 2 4 3 3 2" xfId="22143" xr:uid="{00000000-0005-0000-0000-00006F390000}"/>
    <cellStyle name="Note 4 2 4 3 4" xfId="16176" xr:uid="{00000000-0005-0000-0000-000070390000}"/>
    <cellStyle name="Note 4 2 4 4" xfId="8856" xr:uid="{00000000-0005-0000-0000-000071390000}"/>
    <cellStyle name="Note 4 2 4 4 2" xfId="19150" xr:uid="{00000000-0005-0000-0000-000072390000}"/>
    <cellStyle name="Note 4 2 4 5" xfId="13870" xr:uid="{00000000-0005-0000-0000-000073390000}"/>
    <cellStyle name="Note 4 2 5" xfId="3246" xr:uid="{00000000-0005-0000-0000-000074390000}"/>
    <cellStyle name="Note 4 2 5 2" xfId="7044" xr:uid="{00000000-0005-0000-0000-000075390000}"/>
    <cellStyle name="Note 4 2 5 2 2" xfId="11524" xr:uid="{00000000-0005-0000-0000-000076390000}"/>
    <cellStyle name="Note 4 2 5 2 2 2" xfId="21789" xr:uid="{00000000-0005-0000-0000-000077390000}"/>
    <cellStyle name="Note 4 2 5 2 3" xfId="11107" xr:uid="{00000000-0005-0000-0000-000078390000}"/>
    <cellStyle name="Note 4 2 5 2 3 2" xfId="21372" xr:uid="{00000000-0005-0000-0000-000079390000}"/>
    <cellStyle name="Note 4 2 5 2 4" xfId="17533" xr:uid="{00000000-0005-0000-0000-00007A390000}"/>
    <cellStyle name="Note 4 2 5 3" xfId="8858" xr:uid="{00000000-0005-0000-0000-00007B390000}"/>
    <cellStyle name="Note 4 2 5 3 2" xfId="19152" xr:uid="{00000000-0005-0000-0000-00007C390000}"/>
    <cellStyle name="Note 4 2 5 4" xfId="13872" xr:uid="{00000000-0005-0000-0000-00007D390000}"/>
    <cellStyle name="Note 4 2 6" xfId="5674" xr:uid="{00000000-0005-0000-0000-00007E390000}"/>
    <cellStyle name="Note 4 2 6 2" xfId="10444" xr:uid="{00000000-0005-0000-0000-00007F390000}"/>
    <cellStyle name="Note 4 2 6 2 2" xfId="20709" xr:uid="{00000000-0005-0000-0000-000080390000}"/>
    <cellStyle name="Note 4 2 6 3" xfId="11881" xr:uid="{00000000-0005-0000-0000-000081390000}"/>
    <cellStyle name="Note 4 2 6 3 2" xfId="22144" xr:uid="{00000000-0005-0000-0000-000082390000}"/>
    <cellStyle name="Note 4 2 6 4" xfId="16165" xr:uid="{00000000-0005-0000-0000-000083390000}"/>
    <cellStyle name="Note 4 2 7" xfId="8835" xr:uid="{00000000-0005-0000-0000-000084390000}"/>
    <cellStyle name="Note 4 2 7 2" xfId="19129" xr:uid="{00000000-0005-0000-0000-000085390000}"/>
    <cellStyle name="Note 4 2 8" xfId="13849" xr:uid="{00000000-0005-0000-0000-000086390000}"/>
    <cellStyle name="Note 4 3" xfId="3247" xr:uid="{00000000-0005-0000-0000-000087390000}"/>
    <cellStyle name="Note 4 3 2" xfId="3248" xr:uid="{00000000-0005-0000-0000-000088390000}"/>
    <cellStyle name="Note 4 3 2 2" xfId="3249" xr:uid="{00000000-0005-0000-0000-000089390000}"/>
    <cellStyle name="Note 4 3 2 2 2" xfId="3250" xr:uid="{00000000-0005-0000-0000-00008A390000}"/>
    <cellStyle name="Note 4 3 2 2 2 2" xfId="7045" xr:uid="{00000000-0005-0000-0000-00008B390000}"/>
    <cellStyle name="Note 4 3 2 2 2 2 2" xfId="11525" xr:uid="{00000000-0005-0000-0000-00008C390000}"/>
    <cellStyle name="Note 4 3 2 2 2 2 2 2" xfId="21790" xr:uid="{00000000-0005-0000-0000-00008D390000}"/>
    <cellStyle name="Note 4 3 2 2 2 2 3" xfId="9895" xr:uid="{00000000-0005-0000-0000-00008E390000}"/>
    <cellStyle name="Note 4 3 2 2 2 2 3 2" xfId="20161" xr:uid="{00000000-0005-0000-0000-00008F390000}"/>
    <cellStyle name="Note 4 3 2 2 2 2 4" xfId="17534" xr:uid="{00000000-0005-0000-0000-000090390000}"/>
    <cellStyle name="Note 4 3 2 2 2 3" xfId="8862" xr:uid="{00000000-0005-0000-0000-000091390000}"/>
    <cellStyle name="Note 4 3 2 2 2 3 2" xfId="19156" xr:uid="{00000000-0005-0000-0000-000092390000}"/>
    <cellStyle name="Note 4 3 2 2 2 4" xfId="13876" xr:uid="{00000000-0005-0000-0000-000093390000}"/>
    <cellStyle name="Note 4 3 2 2 3" xfId="5688" xr:uid="{00000000-0005-0000-0000-000094390000}"/>
    <cellStyle name="Note 4 3 2 2 3 2" xfId="10458" xr:uid="{00000000-0005-0000-0000-000095390000}"/>
    <cellStyle name="Note 4 3 2 2 3 2 2" xfId="20723" xr:uid="{00000000-0005-0000-0000-000096390000}"/>
    <cellStyle name="Note 4 3 2 2 3 3" xfId="9333" xr:uid="{00000000-0005-0000-0000-000097390000}"/>
    <cellStyle name="Note 4 3 2 2 3 3 2" xfId="19627" xr:uid="{00000000-0005-0000-0000-000098390000}"/>
    <cellStyle name="Note 4 3 2 2 3 4" xfId="16179" xr:uid="{00000000-0005-0000-0000-000099390000}"/>
    <cellStyle name="Note 4 3 2 2 4" xfId="8861" xr:uid="{00000000-0005-0000-0000-00009A390000}"/>
    <cellStyle name="Note 4 3 2 2 4 2" xfId="19155" xr:uid="{00000000-0005-0000-0000-00009B390000}"/>
    <cellStyle name="Note 4 3 2 2 5" xfId="13875" xr:uid="{00000000-0005-0000-0000-00009C390000}"/>
    <cellStyle name="Note 4 3 2 3" xfId="3251" xr:uid="{00000000-0005-0000-0000-00009D390000}"/>
    <cellStyle name="Note 4 3 2 3 2" xfId="7046" xr:uid="{00000000-0005-0000-0000-00009E390000}"/>
    <cellStyle name="Note 4 3 2 3 2 2" xfId="11526" xr:uid="{00000000-0005-0000-0000-00009F390000}"/>
    <cellStyle name="Note 4 3 2 3 2 2 2" xfId="21791" xr:uid="{00000000-0005-0000-0000-0000A0390000}"/>
    <cellStyle name="Note 4 3 2 3 2 3" xfId="11109" xr:uid="{00000000-0005-0000-0000-0000A1390000}"/>
    <cellStyle name="Note 4 3 2 3 2 3 2" xfId="21374" xr:uid="{00000000-0005-0000-0000-0000A2390000}"/>
    <cellStyle name="Note 4 3 2 3 2 4" xfId="17535" xr:uid="{00000000-0005-0000-0000-0000A3390000}"/>
    <cellStyle name="Note 4 3 2 3 3" xfId="8863" xr:uid="{00000000-0005-0000-0000-0000A4390000}"/>
    <cellStyle name="Note 4 3 2 3 3 2" xfId="19157" xr:uid="{00000000-0005-0000-0000-0000A5390000}"/>
    <cellStyle name="Note 4 3 2 3 4" xfId="13877" xr:uid="{00000000-0005-0000-0000-0000A6390000}"/>
    <cellStyle name="Note 4 3 2 4" xfId="5687" xr:uid="{00000000-0005-0000-0000-0000A7390000}"/>
    <cellStyle name="Note 4 3 2 4 2" xfId="10457" xr:uid="{00000000-0005-0000-0000-0000A8390000}"/>
    <cellStyle name="Note 4 3 2 4 2 2" xfId="20722" xr:uid="{00000000-0005-0000-0000-0000A9390000}"/>
    <cellStyle name="Note 4 3 2 4 3" xfId="7619" xr:uid="{00000000-0005-0000-0000-0000AA390000}"/>
    <cellStyle name="Note 4 3 2 4 3 2" xfId="18104" xr:uid="{00000000-0005-0000-0000-0000AB390000}"/>
    <cellStyle name="Note 4 3 2 4 4" xfId="16178" xr:uid="{00000000-0005-0000-0000-0000AC390000}"/>
    <cellStyle name="Note 4 3 2 5" xfId="8860" xr:uid="{00000000-0005-0000-0000-0000AD390000}"/>
    <cellStyle name="Note 4 3 2 5 2" xfId="19154" xr:uid="{00000000-0005-0000-0000-0000AE390000}"/>
    <cellStyle name="Note 4 3 2 6" xfId="13874" xr:uid="{00000000-0005-0000-0000-0000AF390000}"/>
    <cellStyle name="Note 4 3 3" xfId="3252" xr:uid="{00000000-0005-0000-0000-0000B0390000}"/>
    <cellStyle name="Note 4 3 3 2" xfId="3253" xr:uid="{00000000-0005-0000-0000-0000B1390000}"/>
    <cellStyle name="Note 4 3 3 2 2" xfId="7047" xr:uid="{00000000-0005-0000-0000-0000B2390000}"/>
    <cellStyle name="Note 4 3 3 2 2 2" xfId="11527" xr:uid="{00000000-0005-0000-0000-0000B3390000}"/>
    <cellStyle name="Note 4 3 3 2 2 2 2" xfId="21792" xr:uid="{00000000-0005-0000-0000-0000B4390000}"/>
    <cellStyle name="Note 4 3 3 2 2 3" xfId="9896" xr:uid="{00000000-0005-0000-0000-0000B5390000}"/>
    <cellStyle name="Note 4 3 3 2 2 3 2" xfId="20162" xr:uid="{00000000-0005-0000-0000-0000B6390000}"/>
    <cellStyle name="Note 4 3 3 2 2 4" xfId="17536" xr:uid="{00000000-0005-0000-0000-0000B7390000}"/>
    <cellStyle name="Note 4 3 3 2 3" xfId="8865" xr:uid="{00000000-0005-0000-0000-0000B8390000}"/>
    <cellStyle name="Note 4 3 3 2 3 2" xfId="19159" xr:uid="{00000000-0005-0000-0000-0000B9390000}"/>
    <cellStyle name="Note 4 3 3 2 4" xfId="13879" xr:uid="{00000000-0005-0000-0000-0000BA390000}"/>
    <cellStyle name="Note 4 3 3 3" xfId="5689" xr:uid="{00000000-0005-0000-0000-0000BB390000}"/>
    <cellStyle name="Note 4 3 3 3 2" xfId="10459" xr:uid="{00000000-0005-0000-0000-0000BC390000}"/>
    <cellStyle name="Note 4 3 3 3 2 2" xfId="20724" xr:uid="{00000000-0005-0000-0000-0000BD390000}"/>
    <cellStyle name="Note 4 3 3 3 3" xfId="7621" xr:uid="{00000000-0005-0000-0000-0000BE390000}"/>
    <cellStyle name="Note 4 3 3 3 3 2" xfId="18106" xr:uid="{00000000-0005-0000-0000-0000BF390000}"/>
    <cellStyle name="Note 4 3 3 3 4" xfId="16180" xr:uid="{00000000-0005-0000-0000-0000C0390000}"/>
    <cellStyle name="Note 4 3 3 4" xfId="8864" xr:uid="{00000000-0005-0000-0000-0000C1390000}"/>
    <cellStyle name="Note 4 3 3 4 2" xfId="19158" xr:uid="{00000000-0005-0000-0000-0000C2390000}"/>
    <cellStyle name="Note 4 3 3 5" xfId="13878" xr:uid="{00000000-0005-0000-0000-0000C3390000}"/>
    <cellStyle name="Note 4 3 4" xfId="3254" xr:uid="{00000000-0005-0000-0000-0000C4390000}"/>
    <cellStyle name="Note 4 3 4 2" xfId="7048" xr:uid="{00000000-0005-0000-0000-0000C5390000}"/>
    <cellStyle name="Note 4 3 4 2 2" xfId="11528" xr:uid="{00000000-0005-0000-0000-0000C6390000}"/>
    <cellStyle name="Note 4 3 4 2 2 2" xfId="21793" xr:uid="{00000000-0005-0000-0000-0000C7390000}"/>
    <cellStyle name="Note 4 3 4 2 3" xfId="11771" xr:uid="{00000000-0005-0000-0000-0000C8390000}"/>
    <cellStyle name="Note 4 3 4 2 3 2" xfId="22035" xr:uid="{00000000-0005-0000-0000-0000C9390000}"/>
    <cellStyle name="Note 4 3 4 2 4" xfId="17537" xr:uid="{00000000-0005-0000-0000-0000CA390000}"/>
    <cellStyle name="Note 4 3 4 3" xfId="8866" xr:uid="{00000000-0005-0000-0000-0000CB390000}"/>
    <cellStyle name="Note 4 3 4 3 2" xfId="19160" xr:uid="{00000000-0005-0000-0000-0000CC390000}"/>
    <cellStyle name="Note 4 3 4 4" xfId="13880" xr:uid="{00000000-0005-0000-0000-0000CD390000}"/>
    <cellStyle name="Note 4 3 5" xfId="5686" xr:uid="{00000000-0005-0000-0000-0000CE390000}"/>
    <cellStyle name="Note 4 3 5 2" xfId="10456" xr:uid="{00000000-0005-0000-0000-0000CF390000}"/>
    <cellStyle name="Note 4 3 5 2 2" xfId="20721" xr:uid="{00000000-0005-0000-0000-0000D0390000}"/>
    <cellStyle name="Note 4 3 5 3" xfId="10766" xr:uid="{00000000-0005-0000-0000-0000D1390000}"/>
    <cellStyle name="Note 4 3 5 3 2" xfId="21031" xr:uid="{00000000-0005-0000-0000-0000D2390000}"/>
    <cellStyle name="Note 4 3 5 4" xfId="16177" xr:uid="{00000000-0005-0000-0000-0000D3390000}"/>
    <cellStyle name="Note 4 3 6" xfId="8859" xr:uid="{00000000-0005-0000-0000-0000D4390000}"/>
    <cellStyle name="Note 4 3 6 2" xfId="19153" xr:uid="{00000000-0005-0000-0000-0000D5390000}"/>
    <cellStyle name="Note 4 3 7" xfId="13873" xr:uid="{00000000-0005-0000-0000-0000D6390000}"/>
    <cellStyle name="Note 4 4" xfId="3255" xr:uid="{00000000-0005-0000-0000-0000D7390000}"/>
    <cellStyle name="Note 4 4 2" xfId="3256" xr:uid="{00000000-0005-0000-0000-0000D8390000}"/>
    <cellStyle name="Note 4 4 2 2" xfId="3257" xr:uid="{00000000-0005-0000-0000-0000D9390000}"/>
    <cellStyle name="Note 4 4 2 2 2" xfId="7049" xr:uid="{00000000-0005-0000-0000-0000DA390000}"/>
    <cellStyle name="Note 4 4 2 2 2 2" xfId="11529" xr:uid="{00000000-0005-0000-0000-0000DB390000}"/>
    <cellStyle name="Note 4 4 2 2 2 2 2" xfId="21794" xr:uid="{00000000-0005-0000-0000-0000DC390000}"/>
    <cellStyle name="Note 4 4 2 2 2 3" xfId="11078" xr:uid="{00000000-0005-0000-0000-0000DD390000}"/>
    <cellStyle name="Note 4 4 2 2 2 3 2" xfId="21343" xr:uid="{00000000-0005-0000-0000-0000DE390000}"/>
    <cellStyle name="Note 4 4 2 2 2 4" xfId="17538" xr:uid="{00000000-0005-0000-0000-0000DF390000}"/>
    <cellStyle name="Note 4 4 2 2 3" xfId="8869" xr:uid="{00000000-0005-0000-0000-0000E0390000}"/>
    <cellStyle name="Note 4 4 2 2 3 2" xfId="19163" xr:uid="{00000000-0005-0000-0000-0000E1390000}"/>
    <cellStyle name="Note 4 4 2 2 4" xfId="13883" xr:uid="{00000000-0005-0000-0000-0000E2390000}"/>
    <cellStyle name="Note 4 4 2 3" xfId="5691" xr:uid="{00000000-0005-0000-0000-0000E3390000}"/>
    <cellStyle name="Note 4 4 2 3 2" xfId="10461" xr:uid="{00000000-0005-0000-0000-0000E4390000}"/>
    <cellStyle name="Note 4 4 2 3 2 2" xfId="20726" xr:uid="{00000000-0005-0000-0000-0000E5390000}"/>
    <cellStyle name="Note 4 4 2 3 3" xfId="11686" xr:uid="{00000000-0005-0000-0000-0000E6390000}"/>
    <cellStyle name="Note 4 4 2 3 3 2" xfId="21950" xr:uid="{00000000-0005-0000-0000-0000E7390000}"/>
    <cellStyle name="Note 4 4 2 3 4" xfId="16182" xr:uid="{00000000-0005-0000-0000-0000E8390000}"/>
    <cellStyle name="Note 4 4 2 4" xfId="8868" xr:uid="{00000000-0005-0000-0000-0000E9390000}"/>
    <cellStyle name="Note 4 4 2 4 2" xfId="19162" xr:uid="{00000000-0005-0000-0000-0000EA390000}"/>
    <cellStyle name="Note 4 4 2 5" xfId="13882" xr:uid="{00000000-0005-0000-0000-0000EB390000}"/>
    <cellStyle name="Note 4 4 3" xfId="3258" xr:uid="{00000000-0005-0000-0000-0000EC390000}"/>
    <cellStyle name="Note 4 4 3 2" xfId="7050" xr:uid="{00000000-0005-0000-0000-0000ED390000}"/>
    <cellStyle name="Note 4 4 3 2 2" xfId="11530" xr:uid="{00000000-0005-0000-0000-0000EE390000}"/>
    <cellStyle name="Note 4 4 3 2 2 2" xfId="21795" xr:uid="{00000000-0005-0000-0000-0000EF390000}"/>
    <cellStyle name="Note 4 4 3 2 3" xfId="9897" xr:uid="{00000000-0005-0000-0000-0000F0390000}"/>
    <cellStyle name="Note 4 4 3 2 3 2" xfId="20163" xr:uid="{00000000-0005-0000-0000-0000F1390000}"/>
    <cellStyle name="Note 4 4 3 2 4" xfId="17539" xr:uid="{00000000-0005-0000-0000-0000F2390000}"/>
    <cellStyle name="Note 4 4 3 3" xfId="8870" xr:uid="{00000000-0005-0000-0000-0000F3390000}"/>
    <cellStyle name="Note 4 4 3 3 2" xfId="19164" xr:uid="{00000000-0005-0000-0000-0000F4390000}"/>
    <cellStyle name="Note 4 4 3 4" xfId="13884" xr:uid="{00000000-0005-0000-0000-0000F5390000}"/>
    <cellStyle name="Note 4 4 4" xfId="5690" xr:uid="{00000000-0005-0000-0000-0000F6390000}"/>
    <cellStyle name="Note 4 4 4 2" xfId="10460" xr:uid="{00000000-0005-0000-0000-0000F7390000}"/>
    <cellStyle name="Note 4 4 4 2 2" xfId="20725" xr:uid="{00000000-0005-0000-0000-0000F8390000}"/>
    <cellStyle name="Note 4 4 4 3" xfId="7620" xr:uid="{00000000-0005-0000-0000-0000F9390000}"/>
    <cellStyle name="Note 4 4 4 3 2" xfId="18105" xr:uid="{00000000-0005-0000-0000-0000FA390000}"/>
    <cellStyle name="Note 4 4 4 4" xfId="16181" xr:uid="{00000000-0005-0000-0000-0000FB390000}"/>
    <cellStyle name="Note 4 4 5" xfId="8867" xr:uid="{00000000-0005-0000-0000-0000FC390000}"/>
    <cellStyle name="Note 4 4 5 2" xfId="19161" xr:uid="{00000000-0005-0000-0000-0000FD390000}"/>
    <cellStyle name="Note 4 4 6" xfId="13881" xr:uid="{00000000-0005-0000-0000-0000FE390000}"/>
    <cellStyle name="Note 4 5" xfId="3259" xr:uid="{00000000-0005-0000-0000-0000FF390000}"/>
    <cellStyle name="Note 4 5 2" xfId="3260" xr:uid="{00000000-0005-0000-0000-0000003A0000}"/>
    <cellStyle name="Note 4 5 2 2" xfId="3261" xr:uid="{00000000-0005-0000-0000-0000013A0000}"/>
    <cellStyle name="Note 4 5 2 2 2" xfId="3262" xr:uid="{00000000-0005-0000-0000-0000023A0000}"/>
    <cellStyle name="Note 4 5 2 2 2 2" xfId="7051" xr:uid="{00000000-0005-0000-0000-0000033A0000}"/>
    <cellStyle name="Note 4 5 2 2 2 2 2" xfId="11531" xr:uid="{00000000-0005-0000-0000-0000043A0000}"/>
    <cellStyle name="Note 4 5 2 2 2 2 2 2" xfId="21796" xr:uid="{00000000-0005-0000-0000-0000053A0000}"/>
    <cellStyle name="Note 4 5 2 2 2 2 3" xfId="9898" xr:uid="{00000000-0005-0000-0000-0000063A0000}"/>
    <cellStyle name="Note 4 5 2 2 2 2 3 2" xfId="20164" xr:uid="{00000000-0005-0000-0000-0000073A0000}"/>
    <cellStyle name="Note 4 5 2 2 2 2 4" xfId="17540" xr:uid="{00000000-0005-0000-0000-0000083A0000}"/>
    <cellStyle name="Note 4 5 2 2 2 3" xfId="8874" xr:uid="{00000000-0005-0000-0000-0000093A0000}"/>
    <cellStyle name="Note 4 5 2 2 2 3 2" xfId="19168" xr:uid="{00000000-0005-0000-0000-00000A3A0000}"/>
    <cellStyle name="Note 4 5 2 2 2 4" xfId="13888" xr:uid="{00000000-0005-0000-0000-00000B3A0000}"/>
    <cellStyle name="Note 4 5 2 2 3" xfId="5694" xr:uid="{00000000-0005-0000-0000-00000C3A0000}"/>
    <cellStyle name="Note 4 5 2 2 3 2" xfId="10464" xr:uid="{00000000-0005-0000-0000-00000D3A0000}"/>
    <cellStyle name="Note 4 5 2 2 3 2 2" xfId="20729" xr:uid="{00000000-0005-0000-0000-00000E3A0000}"/>
    <cellStyle name="Note 4 5 2 2 3 3" xfId="11879" xr:uid="{00000000-0005-0000-0000-00000F3A0000}"/>
    <cellStyle name="Note 4 5 2 2 3 3 2" xfId="22142" xr:uid="{00000000-0005-0000-0000-0000103A0000}"/>
    <cellStyle name="Note 4 5 2 2 3 4" xfId="16185" xr:uid="{00000000-0005-0000-0000-0000113A0000}"/>
    <cellStyle name="Note 4 5 2 2 4" xfId="8873" xr:uid="{00000000-0005-0000-0000-0000123A0000}"/>
    <cellStyle name="Note 4 5 2 2 4 2" xfId="19167" xr:uid="{00000000-0005-0000-0000-0000133A0000}"/>
    <cellStyle name="Note 4 5 2 2 5" xfId="13887" xr:uid="{00000000-0005-0000-0000-0000143A0000}"/>
    <cellStyle name="Note 4 5 2 3" xfId="5693" xr:uid="{00000000-0005-0000-0000-0000153A0000}"/>
    <cellStyle name="Note 4 5 2 3 2" xfId="10463" xr:uid="{00000000-0005-0000-0000-0000163A0000}"/>
    <cellStyle name="Note 4 5 2 3 2 2" xfId="20728" xr:uid="{00000000-0005-0000-0000-0000173A0000}"/>
    <cellStyle name="Note 4 5 2 3 3" xfId="7625" xr:uid="{00000000-0005-0000-0000-0000183A0000}"/>
    <cellStyle name="Note 4 5 2 3 3 2" xfId="18110" xr:uid="{00000000-0005-0000-0000-0000193A0000}"/>
    <cellStyle name="Note 4 5 2 3 4" xfId="16184" xr:uid="{00000000-0005-0000-0000-00001A3A0000}"/>
    <cellStyle name="Note 4 5 2 4" xfId="8872" xr:uid="{00000000-0005-0000-0000-00001B3A0000}"/>
    <cellStyle name="Note 4 5 2 4 2" xfId="19166" xr:uid="{00000000-0005-0000-0000-00001C3A0000}"/>
    <cellStyle name="Note 4 5 2 5" xfId="13886" xr:uid="{00000000-0005-0000-0000-00001D3A0000}"/>
    <cellStyle name="Note 4 5 3" xfId="3263" xr:uid="{00000000-0005-0000-0000-00001E3A0000}"/>
    <cellStyle name="Note 4 5 3 2" xfId="3264" xr:uid="{00000000-0005-0000-0000-00001F3A0000}"/>
    <cellStyle name="Note 4 5 3 2 2" xfId="7052" xr:uid="{00000000-0005-0000-0000-0000203A0000}"/>
    <cellStyle name="Note 4 5 3 2 2 2" xfId="11532" xr:uid="{00000000-0005-0000-0000-0000213A0000}"/>
    <cellStyle name="Note 4 5 3 2 2 2 2" xfId="21797" xr:uid="{00000000-0005-0000-0000-0000223A0000}"/>
    <cellStyle name="Note 4 5 3 2 2 3" xfId="9899" xr:uid="{00000000-0005-0000-0000-0000233A0000}"/>
    <cellStyle name="Note 4 5 3 2 2 3 2" xfId="20165" xr:uid="{00000000-0005-0000-0000-0000243A0000}"/>
    <cellStyle name="Note 4 5 3 2 2 4" xfId="17541" xr:uid="{00000000-0005-0000-0000-0000253A0000}"/>
    <cellStyle name="Note 4 5 3 2 3" xfId="8876" xr:uid="{00000000-0005-0000-0000-0000263A0000}"/>
    <cellStyle name="Note 4 5 3 2 3 2" xfId="19170" xr:uid="{00000000-0005-0000-0000-0000273A0000}"/>
    <cellStyle name="Note 4 5 3 2 4" xfId="13890" xr:uid="{00000000-0005-0000-0000-0000283A0000}"/>
    <cellStyle name="Note 4 5 3 3" xfId="5695" xr:uid="{00000000-0005-0000-0000-0000293A0000}"/>
    <cellStyle name="Note 4 5 3 3 2" xfId="10465" xr:uid="{00000000-0005-0000-0000-00002A3A0000}"/>
    <cellStyle name="Note 4 5 3 3 2 2" xfId="20730" xr:uid="{00000000-0005-0000-0000-00002B3A0000}"/>
    <cellStyle name="Note 4 5 3 3 3" xfId="9334" xr:uid="{00000000-0005-0000-0000-00002C3A0000}"/>
    <cellStyle name="Note 4 5 3 3 3 2" xfId="19628" xr:uid="{00000000-0005-0000-0000-00002D3A0000}"/>
    <cellStyle name="Note 4 5 3 3 4" xfId="16186" xr:uid="{00000000-0005-0000-0000-00002E3A0000}"/>
    <cellStyle name="Note 4 5 3 4" xfId="8875" xr:uid="{00000000-0005-0000-0000-00002F3A0000}"/>
    <cellStyle name="Note 4 5 3 4 2" xfId="19169" xr:uid="{00000000-0005-0000-0000-0000303A0000}"/>
    <cellStyle name="Note 4 5 3 5" xfId="13889" xr:uid="{00000000-0005-0000-0000-0000313A0000}"/>
    <cellStyle name="Note 4 5 4" xfId="3265" xr:uid="{00000000-0005-0000-0000-0000323A0000}"/>
    <cellStyle name="Note 4 5 4 2" xfId="7053" xr:uid="{00000000-0005-0000-0000-0000333A0000}"/>
    <cellStyle name="Note 4 5 4 2 2" xfId="11533" xr:uid="{00000000-0005-0000-0000-0000343A0000}"/>
    <cellStyle name="Note 4 5 4 2 2 2" xfId="21798" xr:uid="{00000000-0005-0000-0000-0000353A0000}"/>
    <cellStyle name="Note 4 5 4 2 3" xfId="9900" xr:uid="{00000000-0005-0000-0000-0000363A0000}"/>
    <cellStyle name="Note 4 5 4 2 3 2" xfId="20166" xr:uid="{00000000-0005-0000-0000-0000373A0000}"/>
    <cellStyle name="Note 4 5 4 2 4" xfId="17542" xr:uid="{00000000-0005-0000-0000-0000383A0000}"/>
    <cellStyle name="Note 4 5 4 3" xfId="8877" xr:uid="{00000000-0005-0000-0000-0000393A0000}"/>
    <cellStyle name="Note 4 5 4 3 2" xfId="19171" xr:uid="{00000000-0005-0000-0000-00003A3A0000}"/>
    <cellStyle name="Note 4 5 4 4" xfId="13891" xr:uid="{00000000-0005-0000-0000-00003B3A0000}"/>
    <cellStyle name="Note 4 5 5" xfId="5692" xr:uid="{00000000-0005-0000-0000-00003C3A0000}"/>
    <cellStyle name="Note 4 5 5 2" xfId="10462" xr:uid="{00000000-0005-0000-0000-00003D3A0000}"/>
    <cellStyle name="Note 4 5 5 2 2" xfId="20727" xr:uid="{00000000-0005-0000-0000-00003E3A0000}"/>
    <cellStyle name="Note 4 5 5 3" xfId="10743" xr:uid="{00000000-0005-0000-0000-00003F3A0000}"/>
    <cellStyle name="Note 4 5 5 3 2" xfId="21008" xr:uid="{00000000-0005-0000-0000-0000403A0000}"/>
    <cellStyle name="Note 4 5 5 4" xfId="16183" xr:uid="{00000000-0005-0000-0000-0000413A0000}"/>
    <cellStyle name="Note 4 5 6" xfId="8871" xr:uid="{00000000-0005-0000-0000-0000423A0000}"/>
    <cellStyle name="Note 4 5 6 2" xfId="19165" xr:uid="{00000000-0005-0000-0000-0000433A0000}"/>
    <cellStyle name="Note 4 5 7" xfId="13885" xr:uid="{00000000-0005-0000-0000-0000443A0000}"/>
    <cellStyle name="Note 4 6" xfId="3266" xr:uid="{00000000-0005-0000-0000-0000453A0000}"/>
    <cellStyle name="Note 4 6 2" xfId="3267" xr:uid="{00000000-0005-0000-0000-0000463A0000}"/>
    <cellStyle name="Note 4 6 2 2" xfId="3268" xr:uid="{00000000-0005-0000-0000-0000473A0000}"/>
    <cellStyle name="Note 4 6 2 2 2" xfId="3269" xr:uid="{00000000-0005-0000-0000-0000483A0000}"/>
    <cellStyle name="Note 4 6 2 2 2 2" xfId="7054" xr:uid="{00000000-0005-0000-0000-0000493A0000}"/>
    <cellStyle name="Note 4 6 2 2 2 2 2" xfId="11534" xr:uid="{00000000-0005-0000-0000-00004A3A0000}"/>
    <cellStyle name="Note 4 6 2 2 2 2 2 2" xfId="21799" xr:uid="{00000000-0005-0000-0000-00004B3A0000}"/>
    <cellStyle name="Note 4 6 2 2 2 2 3" xfId="9901" xr:uid="{00000000-0005-0000-0000-00004C3A0000}"/>
    <cellStyle name="Note 4 6 2 2 2 2 3 2" xfId="20167" xr:uid="{00000000-0005-0000-0000-00004D3A0000}"/>
    <cellStyle name="Note 4 6 2 2 2 2 4" xfId="17543" xr:uid="{00000000-0005-0000-0000-00004E3A0000}"/>
    <cellStyle name="Note 4 6 2 2 2 3" xfId="8881" xr:uid="{00000000-0005-0000-0000-00004F3A0000}"/>
    <cellStyle name="Note 4 6 2 2 2 3 2" xfId="19175" xr:uid="{00000000-0005-0000-0000-0000503A0000}"/>
    <cellStyle name="Note 4 6 2 2 2 4" xfId="13895" xr:uid="{00000000-0005-0000-0000-0000513A0000}"/>
    <cellStyle name="Note 4 6 2 2 3" xfId="5698" xr:uid="{00000000-0005-0000-0000-0000523A0000}"/>
    <cellStyle name="Note 4 6 2 2 3 2" xfId="10468" xr:uid="{00000000-0005-0000-0000-0000533A0000}"/>
    <cellStyle name="Note 4 6 2 2 3 2 2" xfId="20733" xr:uid="{00000000-0005-0000-0000-0000543A0000}"/>
    <cellStyle name="Note 4 6 2 2 3 3" xfId="7624" xr:uid="{00000000-0005-0000-0000-0000553A0000}"/>
    <cellStyle name="Note 4 6 2 2 3 3 2" xfId="18109" xr:uid="{00000000-0005-0000-0000-0000563A0000}"/>
    <cellStyle name="Note 4 6 2 2 3 4" xfId="16189" xr:uid="{00000000-0005-0000-0000-0000573A0000}"/>
    <cellStyle name="Note 4 6 2 2 4" xfId="8880" xr:uid="{00000000-0005-0000-0000-0000583A0000}"/>
    <cellStyle name="Note 4 6 2 2 4 2" xfId="19174" xr:uid="{00000000-0005-0000-0000-0000593A0000}"/>
    <cellStyle name="Note 4 6 2 2 5" xfId="13894" xr:uid="{00000000-0005-0000-0000-00005A3A0000}"/>
    <cellStyle name="Note 4 6 2 3" xfId="5697" xr:uid="{00000000-0005-0000-0000-00005B3A0000}"/>
    <cellStyle name="Note 4 6 2 3 2" xfId="10467" xr:uid="{00000000-0005-0000-0000-00005C3A0000}"/>
    <cellStyle name="Note 4 6 2 3 2 2" xfId="20732" xr:uid="{00000000-0005-0000-0000-00005D3A0000}"/>
    <cellStyle name="Note 4 6 2 3 3" xfId="9335" xr:uid="{00000000-0005-0000-0000-00005E3A0000}"/>
    <cellStyle name="Note 4 6 2 3 3 2" xfId="19629" xr:uid="{00000000-0005-0000-0000-00005F3A0000}"/>
    <cellStyle name="Note 4 6 2 3 4" xfId="16188" xr:uid="{00000000-0005-0000-0000-0000603A0000}"/>
    <cellStyle name="Note 4 6 2 4" xfId="8879" xr:uid="{00000000-0005-0000-0000-0000613A0000}"/>
    <cellStyle name="Note 4 6 2 4 2" xfId="19173" xr:uid="{00000000-0005-0000-0000-0000623A0000}"/>
    <cellStyle name="Note 4 6 2 5" xfId="13893" xr:uid="{00000000-0005-0000-0000-0000633A0000}"/>
    <cellStyle name="Note 4 6 3" xfId="3270" xr:uid="{00000000-0005-0000-0000-0000643A0000}"/>
    <cellStyle name="Note 4 6 3 2" xfId="3271" xr:uid="{00000000-0005-0000-0000-0000653A0000}"/>
    <cellStyle name="Note 4 6 3 2 2" xfId="7055" xr:uid="{00000000-0005-0000-0000-0000663A0000}"/>
    <cellStyle name="Note 4 6 3 2 2 2" xfId="11535" xr:uid="{00000000-0005-0000-0000-0000673A0000}"/>
    <cellStyle name="Note 4 6 3 2 2 2 2" xfId="21800" xr:uid="{00000000-0005-0000-0000-0000683A0000}"/>
    <cellStyle name="Note 4 6 3 2 2 3" xfId="9902" xr:uid="{00000000-0005-0000-0000-0000693A0000}"/>
    <cellStyle name="Note 4 6 3 2 2 3 2" xfId="20168" xr:uid="{00000000-0005-0000-0000-00006A3A0000}"/>
    <cellStyle name="Note 4 6 3 2 2 4" xfId="17544" xr:uid="{00000000-0005-0000-0000-00006B3A0000}"/>
    <cellStyle name="Note 4 6 3 2 3" xfId="8883" xr:uid="{00000000-0005-0000-0000-00006C3A0000}"/>
    <cellStyle name="Note 4 6 3 2 3 2" xfId="19177" xr:uid="{00000000-0005-0000-0000-00006D3A0000}"/>
    <cellStyle name="Note 4 6 3 2 4" xfId="13897" xr:uid="{00000000-0005-0000-0000-00006E3A0000}"/>
    <cellStyle name="Note 4 6 3 3" xfId="5699" xr:uid="{00000000-0005-0000-0000-00006F3A0000}"/>
    <cellStyle name="Note 4 6 3 3 2" xfId="10469" xr:uid="{00000000-0005-0000-0000-0000703A0000}"/>
    <cellStyle name="Note 4 6 3 3 2 2" xfId="20734" xr:uid="{00000000-0005-0000-0000-0000713A0000}"/>
    <cellStyle name="Note 4 6 3 3 3" xfId="7623" xr:uid="{00000000-0005-0000-0000-0000723A0000}"/>
    <cellStyle name="Note 4 6 3 3 3 2" xfId="18108" xr:uid="{00000000-0005-0000-0000-0000733A0000}"/>
    <cellStyle name="Note 4 6 3 3 4" xfId="16190" xr:uid="{00000000-0005-0000-0000-0000743A0000}"/>
    <cellStyle name="Note 4 6 3 4" xfId="8882" xr:uid="{00000000-0005-0000-0000-0000753A0000}"/>
    <cellStyle name="Note 4 6 3 4 2" xfId="19176" xr:uid="{00000000-0005-0000-0000-0000763A0000}"/>
    <cellStyle name="Note 4 6 3 5" xfId="13896" xr:uid="{00000000-0005-0000-0000-0000773A0000}"/>
    <cellStyle name="Note 4 6 4" xfId="5696" xr:uid="{00000000-0005-0000-0000-0000783A0000}"/>
    <cellStyle name="Note 4 6 4 2" xfId="10466" xr:uid="{00000000-0005-0000-0000-0000793A0000}"/>
    <cellStyle name="Note 4 6 4 2 2" xfId="20731" xr:uid="{00000000-0005-0000-0000-00007A3A0000}"/>
    <cellStyle name="Note 4 6 4 3" xfId="7622" xr:uid="{00000000-0005-0000-0000-00007B3A0000}"/>
    <cellStyle name="Note 4 6 4 3 2" xfId="18107" xr:uid="{00000000-0005-0000-0000-00007C3A0000}"/>
    <cellStyle name="Note 4 6 4 4" xfId="16187" xr:uid="{00000000-0005-0000-0000-00007D3A0000}"/>
    <cellStyle name="Note 4 6 5" xfId="8878" xr:uid="{00000000-0005-0000-0000-00007E3A0000}"/>
    <cellStyle name="Note 4 6 5 2" xfId="19172" xr:uid="{00000000-0005-0000-0000-00007F3A0000}"/>
    <cellStyle name="Note 4 6 6" xfId="13892" xr:uid="{00000000-0005-0000-0000-0000803A0000}"/>
    <cellStyle name="Note 4 7" xfId="3272" xr:uid="{00000000-0005-0000-0000-0000813A0000}"/>
    <cellStyle name="Note 4 7 2" xfId="3273" xr:uid="{00000000-0005-0000-0000-0000823A0000}"/>
    <cellStyle name="Note 4 7 2 2" xfId="7056" xr:uid="{00000000-0005-0000-0000-0000833A0000}"/>
    <cellStyle name="Note 4 7 2 2 2" xfId="11536" xr:uid="{00000000-0005-0000-0000-0000843A0000}"/>
    <cellStyle name="Note 4 7 2 2 2 2" xfId="21801" xr:uid="{00000000-0005-0000-0000-0000853A0000}"/>
    <cellStyle name="Note 4 7 2 2 3" xfId="9903" xr:uid="{00000000-0005-0000-0000-0000863A0000}"/>
    <cellStyle name="Note 4 7 2 2 3 2" xfId="20169" xr:uid="{00000000-0005-0000-0000-0000873A0000}"/>
    <cellStyle name="Note 4 7 2 2 4" xfId="17545" xr:uid="{00000000-0005-0000-0000-0000883A0000}"/>
    <cellStyle name="Note 4 7 2 3" xfId="8885" xr:uid="{00000000-0005-0000-0000-0000893A0000}"/>
    <cellStyle name="Note 4 7 2 3 2" xfId="19179" xr:uid="{00000000-0005-0000-0000-00008A3A0000}"/>
    <cellStyle name="Note 4 7 2 4" xfId="13899" xr:uid="{00000000-0005-0000-0000-00008B3A0000}"/>
    <cellStyle name="Note 4 7 3" xfId="5700" xr:uid="{00000000-0005-0000-0000-00008C3A0000}"/>
    <cellStyle name="Note 4 7 3 2" xfId="10470" xr:uid="{00000000-0005-0000-0000-00008D3A0000}"/>
    <cellStyle name="Note 4 7 3 2 2" xfId="20735" xr:uid="{00000000-0005-0000-0000-00008E3A0000}"/>
    <cellStyle name="Note 4 7 3 3" xfId="9336" xr:uid="{00000000-0005-0000-0000-00008F3A0000}"/>
    <cellStyle name="Note 4 7 3 3 2" xfId="19630" xr:uid="{00000000-0005-0000-0000-0000903A0000}"/>
    <cellStyle name="Note 4 7 3 4" xfId="16191" xr:uid="{00000000-0005-0000-0000-0000913A0000}"/>
    <cellStyle name="Note 4 7 4" xfId="8884" xr:uid="{00000000-0005-0000-0000-0000923A0000}"/>
    <cellStyle name="Note 4 7 4 2" xfId="19178" xr:uid="{00000000-0005-0000-0000-0000933A0000}"/>
    <cellStyle name="Note 4 7 5" xfId="13898" xr:uid="{00000000-0005-0000-0000-0000943A0000}"/>
    <cellStyle name="Note 4 8" xfId="3274" xr:uid="{00000000-0005-0000-0000-0000953A0000}"/>
    <cellStyle name="Note 4 8 2" xfId="7057" xr:uid="{00000000-0005-0000-0000-0000963A0000}"/>
    <cellStyle name="Note 4 8 2 2" xfId="11537" xr:uid="{00000000-0005-0000-0000-0000973A0000}"/>
    <cellStyle name="Note 4 8 2 2 2" xfId="21802" xr:uid="{00000000-0005-0000-0000-0000983A0000}"/>
    <cellStyle name="Note 4 8 2 3" xfId="11116" xr:uid="{00000000-0005-0000-0000-0000993A0000}"/>
    <cellStyle name="Note 4 8 2 3 2" xfId="21381" xr:uid="{00000000-0005-0000-0000-00009A3A0000}"/>
    <cellStyle name="Note 4 8 2 4" xfId="17546" xr:uid="{00000000-0005-0000-0000-00009B3A0000}"/>
    <cellStyle name="Note 4 8 3" xfId="8886" xr:uid="{00000000-0005-0000-0000-00009C3A0000}"/>
    <cellStyle name="Note 4 8 3 2" xfId="19180" xr:uid="{00000000-0005-0000-0000-00009D3A0000}"/>
    <cellStyle name="Note 4 8 4" xfId="13900" xr:uid="{00000000-0005-0000-0000-00009E3A0000}"/>
    <cellStyle name="Note 4 9" xfId="5673" xr:uid="{00000000-0005-0000-0000-00009F3A0000}"/>
    <cellStyle name="Note 4 9 2" xfId="10443" xr:uid="{00000000-0005-0000-0000-0000A03A0000}"/>
    <cellStyle name="Note 4 9 2 2" xfId="20708" xr:uid="{00000000-0005-0000-0000-0000A13A0000}"/>
    <cellStyle name="Note 4 9 3" xfId="7617" xr:uid="{00000000-0005-0000-0000-0000A23A0000}"/>
    <cellStyle name="Note 4 9 3 2" xfId="18102" xr:uid="{00000000-0005-0000-0000-0000A33A0000}"/>
    <cellStyle name="Note 4 9 4" xfId="16164" xr:uid="{00000000-0005-0000-0000-0000A43A0000}"/>
    <cellStyle name="Note 4_PAGES  Pjct2DateJun2013Total-Report Recon" xfId="3275" xr:uid="{00000000-0005-0000-0000-0000A53A0000}"/>
    <cellStyle name="Note 5" xfId="3276" xr:uid="{00000000-0005-0000-0000-0000A63A0000}"/>
    <cellStyle name="Note 5 10" xfId="8887" xr:uid="{00000000-0005-0000-0000-0000A73A0000}"/>
    <cellStyle name="Note 5 10 2" xfId="19181" xr:uid="{00000000-0005-0000-0000-0000A83A0000}"/>
    <cellStyle name="Note 5 11" xfId="13901" xr:uid="{00000000-0005-0000-0000-0000A93A0000}"/>
    <cellStyle name="Note 5 2" xfId="3277" xr:uid="{00000000-0005-0000-0000-0000AA3A0000}"/>
    <cellStyle name="Note 5 2 2" xfId="3278" xr:uid="{00000000-0005-0000-0000-0000AB3A0000}"/>
    <cellStyle name="Note 5 2 2 2" xfId="3279" xr:uid="{00000000-0005-0000-0000-0000AC3A0000}"/>
    <cellStyle name="Note 5 2 2 2 2" xfId="3280" xr:uid="{00000000-0005-0000-0000-0000AD3A0000}"/>
    <cellStyle name="Note 5 2 2 2 2 2" xfId="3281" xr:uid="{00000000-0005-0000-0000-0000AE3A0000}"/>
    <cellStyle name="Note 5 2 2 2 2 2 2" xfId="7058" xr:uid="{00000000-0005-0000-0000-0000AF3A0000}"/>
    <cellStyle name="Note 5 2 2 2 2 2 2 2" xfId="11538" xr:uid="{00000000-0005-0000-0000-0000B03A0000}"/>
    <cellStyle name="Note 5 2 2 2 2 2 2 2 2" xfId="21803" xr:uid="{00000000-0005-0000-0000-0000B13A0000}"/>
    <cellStyle name="Note 5 2 2 2 2 2 2 3" xfId="11115" xr:uid="{00000000-0005-0000-0000-0000B23A0000}"/>
    <cellStyle name="Note 5 2 2 2 2 2 2 3 2" xfId="21380" xr:uid="{00000000-0005-0000-0000-0000B33A0000}"/>
    <cellStyle name="Note 5 2 2 2 2 2 2 4" xfId="17547" xr:uid="{00000000-0005-0000-0000-0000B43A0000}"/>
    <cellStyle name="Note 5 2 2 2 2 2 3" xfId="8892" xr:uid="{00000000-0005-0000-0000-0000B53A0000}"/>
    <cellStyle name="Note 5 2 2 2 2 2 3 2" xfId="19186" xr:uid="{00000000-0005-0000-0000-0000B63A0000}"/>
    <cellStyle name="Note 5 2 2 2 2 2 4" xfId="13906" xr:uid="{00000000-0005-0000-0000-0000B73A0000}"/>
    <cellStyle name="Note 5 2 2 2 2 3" xfId="5705" xr:uid="{00000000-0005-0000-0000-0000B83A0000}"/>
    <cellStyle name="Note 5 2 2 2 2 3 2" xfId="10475" xr:uid="{00000000-0005-0000-0000-0000B93A0000}"/>
    <cellStyle name="Note 5 2 2 2 2 3 2 2" xfId="20740" xr:uid="{00000000-0005-0000-0000-0000BA3A0000}"/>
    <cellStyle name="Note 5 2 2 2 2 3 3" xfId="9337" xr:uid="{00000000-0005-0000-0000-0000BB3A0000}"/>
    <cellStyle name="Note 5 2 2 2 2 3 3 2" xfId="19631" xr:uid="{00000000-0005-0000-0000-0000BC3A0000}"/>
    <cellStyle name="Note 5 2 2 2 2 3 4" xfId="16196" xr:uid="{00000000-0005-0000-0000-0000BD3A0000}"/>
    <cellStyle name="Note 5 2 2 2 2 4" xfId="8891" xr:uid="{00000000-0005-0000-0000-0000BE3A0000}"/>
    <cellStyle name="Note 5 2 2 2 2 4 2" xfId="19185" xr:uid="{00000000-0005-0000-0000-0000BF3A0000}"/>
    <cellStyle name="Note 5 2 2 2 2 5" xfId="13905" xr:uid="{00000000-0005-0000-0000-0000C03A0000}"/>
    <cellStyle name="Note 5 2 2 2 3" xfId="3282" xr:uid="{00000000-0005-0000-0000-0000C13A0000}"/>
    <cellStyle name="Note 5 2 2 2 3 2" xfId="7059" xr:uid="{00000000-0005-0000-0000-0000C23A0000}"/>
    <cellStyle name="Note 5 2 2 2 3 2 2" xfId="11539" xr:uid="{00000000-0005-0000-0000-0000C33A0000}"/>
    <cellStyle name="Note 5 2 2 2 3 2 2 2" xfId="21804" xr:uid="{00000000-0005-0000-0000-0000C43A0000}"/>
    <cellStyle name="Note 5 2 2 2 3 2 3" xfId="9904" xr:uid="{00000000-0005-0000-0000-0000C53A0000}"/>
    <cellStyle name="Note 5 2 2 2 3 2 3 2" xfId="20170" xr:uid="{00000000-0005-0000-0000-0000C63A0000}"/>
    <cellStyle name="Note 5 2 2 2 3 2 4" xfId="17548" xr:uid="{00000000-0005-0000-0000-0000C73A0000}"/>
    <cellStyle name="Note 5 2 2 2 3 3" xfId="8893" xr:uid="{00000000-0005-0000-0000-0000C83A0000}"/>
    <cellStyle name="Note 5 2 2 2 3 3 2" xfId="19187" xr:uid="{00000000-0005-0000-0000-0000C93A0000}"/>
    <cellStyle name="Note 5 2 2 2 3 4" xfId="13907" xr:uid="{00000000-0005-0000-0000-0000CA3A0000}"/>
    <cellStyle name="Note 5 2 2 2 4" xfId="5704" xr:uid="{00000000-0005-0000-0000-0000CB3A0000}"/>
    <cellStyle name="Note 5 2 2 2 4 2" xfId="10474" xr:uid="{00000000-0005-0000-0000-0000CC3A0000}"/>
    <cellStyle name="Note 5 2 2 2 4 2 2" xfId="20739" xr:uid="{00000000-0005-0000-0000-0000CD3A0000}"/>
    <cellStyle name="Note 5 2 2 2 4 3" xfId="11878" xr:uid="{00000000-0005-0000-0000-0000CE3A0000}"/>
    <cellStyle name="Note 5 2 2 2 4 3 2" xfId="22141" xr:uid="{00000000-0005-0000-0000-0000CF3A0000}"/>
    <cellStyle name="Note 5 2 2 2 4 4" xfId="16195" xr:uid="{00000000-0005-0000-0000-0000D03A0000}"/>
    <cellStyle name="Note 5 2 2 2 5" xfId="8890" xr:uid="{00000000-0005-0000-0000-0000D13A0000}"/>
    <cellStyle name="Note 5 2 2 2 5 2" xfId="19184" xr:uid="{00000000-0005-0000-0000-0000D23A0000}"/>
    <cellStyle name="Note 5 2 2 2 6" xfId="13904" xr:uid="{00000000-0005-0000-0000-0000D33A0000}"/>
    <cellStyle name="Note 5 2 2 3" xfId="3283" xr:uid="{00000000-0005-0000-0000-0000D43A0000}"/>
    <cellStyle name="Note 5 2 2 3 2" xfId="3284" xr:uid="{00000000-0005-0000-0000-0000D53A0000}"/>
    <cellStyle name="Note 5 2 2 3 2 2" xfId="7060" xr:uid="{00000000-0005-0000-0000-0000D63A0000}"/>
    <cellStyle name="Note 5 2 2 3 2 2 2" xfId="11540" xr:uid="{00000000-0005-0000-0000-0000D73A0000}"/>
    <cellStyle name="Note 5 2 2 3 2 2 2 2" xfId="21805" xr:uid="{00000000-0005-0000-0000-0000D83A0000}"/>
    <cellStyle name="Note 5 2 2 3 2 2 3" xfId="11117" xr:uid="{00000000-0005-0000-0000-0000D93A0000}"/>
    <cellStyle name="Note 5 2 2 3 2 2 3 2" xfId="21382" xr:uid="{00000000-0005-0000-0000-0000DA3A0000}"/>
    <cellStyle name="Note 5 2 2 3 2 2 4" xfId="17549" xr:uid="{00000000-0005-0000-0000-0000DB3A0000}"/>
    <cellStyle name="Note 5 2 2 3 2 3" xfId="8895" xr:uid="{00000000-0005-0000-0000-0000DC3A0000}"/>
    <cellStyle name="Note 5 2 2 3 2 3 2" xfId="19189" xr:uid="{00000000-0005-0000-0000-0000DD3A0000}"/>
    <cellStyle name="Note 5 2 2 3 2 4" xfId="13909" xr:uid="{00000000-0005-0000-0000-0000DE3A0000}"/>
    <cellStyle name="Note 5 2 2 3 3" xfId="5706" xr:uid="{00000000-0005-0000-0000-0000DF3A0000}"/>
    <cellStyle name="Note 5 2 2 3 3 2" xfId="10476" xr:uid="{00000000-0005-0000-0000-0000E03A0000}"/>
    <cellStyle name="Note 5 2 2 3 3 2 2" xfId="20741" xr:uid="{00000000-0005-0000-0000-0000E13A0000}"/>
    <cellStyle name="Note 5 2 2 3 3 3" xfId="7626" xr:uid="{00000000-0005-0000-0000-0000E23A0000}"/>
    <cellStyle name="Note 5 2 2 3 3 3 2" xfId="18111" xr:uid="{00000000-0005-0000-0000-0000E33A0000}"/>
    <cellStyle name="Note 5 2 2 3 3 4" xfId="16197" xr:uid="{00000000-0005-0000-0000-0000E43A0000}"/>
    <cellStyle name="Note 5 2 2 3 4" xfId="8894" xr:uid="{00000000-0005-0000-0000-0000E53A0000}"/>
    <cellStyle name="Note 5 2 2 3 4 2" xfId="19188" xr:uid="{00000000-0005-0000-0000-0000E63A0000}"/>
    <cellStyle name="Note 5 2 2 3 5" xfId="13908" xr:uid="{00000000-0005-0000-0000-0000E73A0000}"/>
    <cellStyle name="Note 5 2 2 4" xfId="3285" xr:uid="{00000000-0005-0000-0000-0000E83A0000}"/>
    <cellStyle name="Note 5 2 2 4 2" xfId="7061" xr:uid="{00000000-0005-0000-0000-0000E93A0000}"/>
    <cellStyle name="Note 5 2 2 4 2 2" xfId="11541" xr:uid="{00000000-0005-0000-0000-0000EA3A0000}"/>
    <cellStyle name="Note 5 2 2 4 2 2 2" xfId="21806" xr:uid="{00000000-0005-0000-0000-0000EB3A0000}"/>
    <cellStyle name="Note 5 2 2 4 2 3" xfId="9905" xr:uid="{00000000-0005-0000-0000-0000EC3A0000}"/>
    <cellStyle name="Note 5 2 2 4 2 3 2" xfId="20171" xr:uid="{00000000-0005-0000-0000-0000ED3A0000}"/>
    <cellStyle name="Note 5 2 2 4 2 4" xfId="17550" xr:uid="{00000000-0005-0000-0000-0000EE3A0000}"/>
    <cellStyle name="Note 5 2 2 4 3" xfId="8896" xr:uid="{00000000-0005-0000-0000-0000EF3A0000}"/>
    <cellStyle name="Note 5 2 2 4 3 2" xfId="19190" xr:uid="{00000000-0005-0000-0000-0000F03A0000}"/>
    <cellStyle name="Note 5 2 2 4 4" xfId="13910" xr:uid="{00000000-0005-0000-0000-0000F13A0000}"/>
    <cellStyle name="Note 5 2 2 5" xfId="5703" xr:uid="{00000000-0005-0000-0000-0000F23A0000}"/>
    <cellStyle name="Note 5 2 2 5 2" xfId="10473" xr:uid="{00000000-0005-0000-0000-0000F33A0000}"/>
    <cellStyle name="Note 5 2 2 5 2 2" xfId="20738" xr:uid="{00000000-0005-0000-0000-0000F43A0000}"/>
    <cellStyle name="Note 5 2 2 5 3" xfId="7649" xr:uid="{00000000-0005-0000-0000-0000F53A0000}"/>
    <cellStyle name="Note 5 2 2 5 3 2" xfId="18134" xr:uid="{00000000-0005-0000-0000-0000F63A0000}"/>
    <cellStyle name="Note 5 2 2 5 4" xfId="16194" xr:uid="{00000000-0005-0000-0000-0000F73A0000}"/>
    <cellStyle name="Note 5 2 2 6" xfId="8889" xr:uid="{00000000-0005-0000-0000-0000F83A0000}"/>
    <cellStyle name="Note 5 2 2 6 2" xfId="19183" xr:uid="{00000000-0005-0000-0000-0000F93A0000}"/>
    <cellStyle name="Note 5 2 2 7" xfId="13903" xr:uid="{00000000-0005-0000-0000-0000FA3A0000}"/>
    <cellStyle name="Note 5 2 3" xfId="3286" xr:uid="{00000000-0005-0000-0000-0000FB3A0000}"/>
    <cellStyle name="Note 5 2 3 2" xfId="3287" xr:uid="{00000000-0005-0000-0000-0000FC3A0000}"/>
    <cellStyle name="Note 5 2 3 2 2" xfId="3288" xr:uid="{00000000-0005-0000-0000-0000FD3A0000}"/>
    <cellStyle name="Note 5 2 3 2 2 2" xfId="7062" xr:uid="{00000000-0005-0000-0000-0000FE3A0000}"/>
    <cellStyle name="Note 5 2 3 2 2 2 2" xfId="11542" xr:uid="{00000000-0005-0000-0000-0000FF3A0000}"/>
    <cellStyle name="Note 5 2 3 2 2 2 2 2" xfId="21807" xr:uid="{00000000-0005-0000-0000-0000003B0000}"/>
    <cellStyle name="Note 5 2 3 2 2 2 3" xfId="11772" xr:uid="{00000000-0005-0000-0000-0000013B0000}"/>
    <cellStyle name="Note 5 2 3 2 2 2 3 2" xfId="22036" xr:uid="{00000000-0005-0000-0000-0000023B0000}"/>
    <cellStyle name="Note 5 2 3 2 2 2 4" xfId="17551" xr:uid="{00000000-0005-0000-0000-0000033B0000}"/>
    <cellStyle name="Note 5 2 3 2 2 3" xfId="8899" xr:uid="{00000000-0005-0000-0000-0000043B0000}"/>
    <cellStyle name="Note 5 2 3 2 2 3 2" xfId="19193" xr:uid="{00000000-0005-0000-0000-0000053B0000}"/>
    <cellStyle name="Note 5 2 3 2 2 4" xfId="13913" xr:uid="{00000000-0005-0000-0000-0000063B0000}"/>
    <cellStyle name="Note 5 2 3 2 3" xfId="5708" xr:uid="{00000000-0005-0000-0000-0000073B0000}"/>
    <cellStyle name="Note 5 2 3 2 3 2" xfId="10478" xr:uid="{00000000-0005-0000-0000-0000083B0000}"/>
    <cellStyle name="Note 5 2 3 2 3 2 2" xfId="20743" xr:uid="{00000000-0005-0000-0000-0000093B0000}"/>
    <cellStyle name="Note 5 2 3 2 3 3" xfId="7628" xr:uid="{00000000-0005-0000-0000-00000A3B0000}"/>
    <cellStyle name="Note 5 2 3 2 3 3 2" xfId="18113" xr:uid="{00000000-0005-0000-0000-00000B3B0000}"/>
    <cellStyle name="Note 5 2 3 2 3 4" xfId="16199" xr:uid="{00000000-0005-0000-0000-00000C3B0000}"/>
    <cellStyle name="Note 5 2 3 2 4" xfId="8898" xr:uid="{00000000-0005-0000-0000-00000D3B0000}"/>
    <cellStyle name="Note 5 2 3 2 4 2" xfId="19192" xr:uid="{00000000-0005-0000-0000-00000E3B0000}"/>
    <cellStyle name="Note 5 2 3 2 5" xfId="13912" xr:uid="{00000000-0005-0000-0000-00000F3B0000}"/>
    <cellStyle name="Note 5 2 3 3" xfId="3289" xr:uid="{00000000-0005-0000-0000-0000103B0000}"/>
    <cellStyle name="Note 5 2 3 3 2" xfId="7063" xr:uid="{00000000-0005-0000-0000-0000113B0000}"/>
    <cellStyle name="Note 5 2 3 3 2 2" xfId="11543" xr:uid="{00000000-0005-0000-0000-0000123B0000}"/>
    <cellStyle name="Note 5 2 3 3 2 2 2" xfId="21808" xr:uid="{00000000-0005-0000-0000-0000133B0000}"/>
    <cellStyle name="Note 5 2 3 3 2 3" xfId="11114" xr:uid="{00000000-0005-0000-0000-0000143B0000}"/>
    <cellStyle name="Note 5 2 3 3 2 3 2" xfId="21379" xr:uid="{00000000-0005-0000-0000-0000153B0000}"/>
    <cellStyle name="Note 5 2 3 3 2 4" xfId="17552" xr:uid="{00000000-0005-0000-0000-0000163B0000}"/>
    <cellStyle name="Note 5 2 3 3 3" xfId="8900" xr:uid="{00000000-0005-0000-0000-0000173B0000}"/>
    <cellStyle name="Note 5 2 3 3 3 2" xfId="19194" xr:uid="{00000000-0005-0000-0000-0000183B0000}"/>
    <cellStyle name="Note 5 2 3 3 4" xfId="13914" xr:uid="{00000000-0005-0000-0000-0000193B0000}"/>
    <cellStyle name="Note 5 2 3 4" xfId="5707" xr:uid="{00000000-0005-0000-0000-00001A3B0000}"/>
    <cellStyle name="Note 5 2 3 4 2" xfId="10477" xr:uid="{00000000-0005-0000-0000-00001B3B0000}"/>
    <cellStyle name="Note 5 2 3 4 2 2" xfId="20742" xr:uid="{00000000-0005-0000-0000-00001C3B0000}"/>
    <cellStyle name="Note 5 2 3 4 3" xfId="10770" xr:uid="{00000000-0005-0000-0000-00001D3B0000}"/>
    <cellStyle name="Note 5 2 3 4 3 2" xfId="21035" xr:uid="{00000000-0005-0000-0000-00001E3B0000}"/>
    <cellStyle name="Note 5 2 3 4 4" xfId="16198" xr:uid="{00000000-0005-0000-0000-00001F3B0000}"/>
    <cellStyle name="Note 5 2 3 5" xfId="8897" xr:uid="{00000000-0005-0000-0000-0000203B0000}"/>
    <cellStyle name="Note 5 2 3 5 2" xfId="19191" xr:uid="{00000000-0005-0000-0000-0000213B0000}"/>
    <cellStyle name="Note 5 2 3 6" xfId="13911" xr:uid="{00000000-0005-0000-0000-0000223B0000}"/>
    <cellStyle name="Note 5 2 4" xfId="3290" xr:uid="{00000000-0005-0000-0000-0000233B0000}"/>
    <cellStyle name="Note 5 2 4 2" xfId="3291" xr:uid="{00000000-0005-0000-0000-0000243B0000}"/>
    <cellStyle name="Note 5 2 4 2 2" xfId="7064" xr:uid="{00000000-0005-0000-0000-0000253B0000}"/>
    <cellStyle name="Note 5 2 4 2 2 2" xfId="11544" xr:uid="{00000000-0005-0000-0000-0000263B0000}"/>
    <cellStyle name="Note 5 2 4 2 2 2 2" xfId="21809" xr:uid="{00000000-0005-0000-0000-0000273B0000}"/>
    <cellStyle name="Note 5 2 4 2 2 3" xfId="9906" xr:uid="{00000000-0005-0000-0000-0000283B0000}"/>
    <cellStyle name="Note 5 2 4 2 2 3 2" xfId="20172" xr:uid="{00000000-0005-0000-0000-0000293B0000}"/>
    <cellStyle name="Note 5 2 4 2 2 4" xfId="17553" xr:uid="{00000000-0005-0000-0000-00002A3B0000}"/>
    <cellStyle name="Note 5 2 4 2 3" xfId="8902" xr:uid="{00000000-0005-0000-0000-00002B3B0000}"/>
    <cellStyle name="Note 5 2 4 2 3 2" xfId="19196" xr:uid="{00000000-0005-0000-0000-00002C3B0000}"/>
    <cellStyle name="Note 5 2 4 2 4" xfId="13916" xr:uid="{00000000-0005-0000-0000-00002D3B0000}"/>
    <cellStyle name="Note 5 2 4 3" xfId="5709" xr:uid="{00000000-0005-0000-0000-00002E3B0000}"/>
    <cellStyle name="Note 5 2 4 3 2" xfId="10479" xr:uid="{00000000-0005-0000-0000-00002F3B0000}"/>
    <cellStyle name="Note 5 2 4 3 2 2" xfId="20744" xr:uid="{00000000-0005-0000-0000-0000303B0000}"/>
    <cellStyle name="Note 5 2 4 3 3" xfId="7627" xr:uid="{00000000-0005-0000-0000-0000313B0000}"/>
    <cellStyle name="Note 5 2 4 3 3 2" xfId="18112" xr:uid="{00000000-0005-0000-0000-0000323B0000}"/>
    <cellStyle name="Note 5 2 4 3 4" xfId="16200" xr:uid="{00000000-0005-0000-0000-0000333B0000}"/>
    <cellStyle name="Note 5 2 4 4" xfId="8901" xr:uid="{00000000-0005-0000-0000-0000343B0000}"/>
    <cellStyle name="Note 5 2 4 4 2" xfId="19195" xr:uid="{00000000-0005-0000-0000-0000353B0000}"/>
    <cellStyle name="Note 5 2 4 5" xfId="13915" xr:uid="{00000000-0005-0000-0000-0000363B0000}"/>
    <cellStyle name="Note 5 2 5" xfId="3292" xr:uid="{00000000-0005-0000-0000-0000373B0000}"/>
    <cellStyle name="Note 5 2 5 2" xfId="7065" xr:uid="{00000000-0005-0000-0000-0000383B0000}"/>
    <cellStyle name="Note 5 2 5 2 2" xfId="11545" xr:uid="{00000000-0005-0000-0000-0000393B0000}"/>
    <cellStyle name="Note 5 2 5 2 2 2" xfId="21810" xr:uid="{00000000-0005-0000-0000-00003A3B0000}"/>
    <cellStyle name="Note 5 2 5 2 3" xfId="9907" xr:uid="{00000000-0005-0000-0000-00003B3B0000}"/>
    <cellStyle name="Note 5 2 5 2 3 2" xfId="20173" xr:uid="{00000000-0005-0000-0000-00003C3B0000}"/>
    <cellStyle name="Note 5 2 5 2 4" xfId="17554" xr:uid="{00000000-0005-0000-0000-00003D3B0000}"/>
    <cellStyle name="Note 5 2 5 3" xfId="8903" xr:uid="{00000000-0005-0000-0000-00003E3B0000}"/>
    <cellStyle name="Note 5 2 5 3 2" xfId="19197" xr:uid="{00000000-0005-0000-0000-00003F3B0000}"/>
    <cellStyle name="Note 5 2 5 4" xfId="13917" xr:uid="{00000000-0005-0000-0000-0000403B0000}"/>
    <cellStyle name="Note 5 2 6" xfId="5702" xr:uid="{00000000-0005-0000-0000-0000413B0000}"/>
    <cellStyle name="Note 5 2 6 2" xfId="10472" xr:uid="{00000000-0005-0000-0000-0000423B0000}"/>
    <cellStyle name="Note 5 2 6 2 2" xfId="20737" xr:uid="{00000000-0005-0000-0000-0000433B0000}"/>
    <cellStyle name="Note 5 2 6 3" xfId="10768" xr:uid="{00000000-0005-0000-0000-0000443B0000}"/>
    <cellStyle name="Note 5 2 6 3 2" xfId="21033" xr:uid="{00000000-0005-0000-0000-0000453B0000}"/>
    <cellStyle name="Note 5 2 6 4" xfId="16193" xr:uid="{00000000-0005-0000-0000-0000463B0000}"/>
    <cellStyle name="Note 5 2 7" xfId="8888" xr:uid="{00000000-0005-0000-0000-0000473B0000}"/>
    <cellStyle name="Note 5 2 7 2" xfId="19182" xr:uid="{00000000-0005-0000-0000-0000483B0000}"/>
    <cellStyle name="Note 5 2 8" xfId="13902" xr:uid="{00000000-0005-0000-0000-0000493B0000}"/>
    <cellStyle name="Note 5 3" xfId="3293" xr:uid="{00000000-0005-0000-0000-00004A3B0000}"/>
    <cellStyle name="Note 5 3 2" xfId="3294" xr:uid="{00000000-0005-0000-0000-00004B3B0000}"/>
    <cellStyle name="Note 5 3 2 2" xfId="3295" xr:uid="{00000000-0005-0000-0000-00004C3B0000}"/>
    <cellStyle name="Note 5 3 2 2 2" xfId="3296" xr:uid="{00000000-0005-0000-0000-00004D3B0000}"/>
    <cellStyle name="Note 5 3 2 2 2 2" xfId="7066" xr:uid="{00000000-0005-0000-0000-00004E3B0000}"/>
    <cellStyle name="Note 5 3 2 2 2 2 2" xfId="11546" xr:uid="{00000000-0005-0000-0000-00004F3B0000}"/>
    <cellStyle name="Note 5 3 2 2 2 2 2 2" xfId="21811" xr:uid="{00000000-0005-0000-0000-0000503B0000}"/>
    <cellStyle name="Note 5 3 2 2 2 2 3" xfId="11119" xr:uid="{00000000-0005-0000-0000-0000513B0000}"/>
    <cellStyle name="Note 5 3 2 2 2 2 3 2" xfId="21384" xr:uid="{00000000-0005-0000-0000-0000523B0000}"/>
    <cellStyle name="Note 5 3 2 2 2 2 4" xfId="17555" xr:uid="{00000000-0005-0000-0000-0000533B0000}"/>
    <cellStyle name="Note 5 3 2 2 2 3" xfId="8907" xr:uid="{00000000-0005-0000-0000-0000543B0000}"/>
    <cellStyle name="Note 5 3 2 2 2 3 2" xfId="19201" xr:uid="{00000000-0005-0000-0000-0000553B0000}"/>
    <cellStyle name="Note 5 3 2 2 2 4" xfId="13921" xr:uid="{00000000-0005-0000-0000-0000563B0000}"/>
    <cellStyle name="Note 5 3 2 2 3" xfId="5712" xr:uid="{00000000-0005-0000-0000-0000573B0000}"/>
    <cellStyle name="Note 5 3 2 2 3 2" xfId="10482" xr:uid="{00000000-0005-0000-0000-0000583B0000}"/>
    <cellStyle name="Note 5 3 2 2 3 2 2" xfId="20747" xr:uid="{00000000-0005-0000-0000-0000593B0000}"/>
    <cellStyle name="Note 5 3 2 2 3 3" xfId="7632" xr:uid="{00000000-0005-0000-0000-00005A3B0000}"/>
    <cellStyle name="Note 5 3 2 2 3 3 2" xfId="18117" xr:uid="{00000000-0005-0000-0000-00005B3B0000}"/>
    <cellStyle name="Note 5 3 2 2 3 4" xfId="16203" xr:uid="{00000000-0005-0000-0000-00005C3B0000}"/>
    <cellStyle name="Note 5 3 2 2 4" xfId="8906" xr:uid="{00000000-0005-0000-0000-00005D3B0000}"/>
    <cellStyle name="Note 5 3 2 2 4 2" xfId="19200" xr:uid="{00000000-0005-0000-0000-00005E3B0000}"/>
    <cellStyle name="Note 5 3 2 2 5" xfId="13920" xr:uid="{00000000-0005-0000-0000-00005F3B0000}"/>
    <cellStyle name="Note 5 3 2 3" xfId="3297" xr:uid="{00000000-0005-0000-0000-0000603B0000}"/>
    <cellStyle name="Note 5 3 2 3 2" xfId="7067" xr:uid="{00000000-0005-0000-0000-0000613B0000}"/>
    <cellStyle name="Note 5 3 2 3 2 2" xfId="11547" xr:uid="{00000000-0005-0000-0000-0000623B0000}"/>
    <cellStyle name="Note 5 3 2 3 2 2 2" xfId="21812" xr:uid="{00000000-0005-0000-0000-0000633B0000}"/>
    <cellStyle name="Note 5 3 2 3 2 3" xfId="11118" xr:uid="{00000000-0005-0000-0000-0000643B0000}"/>
    <cellStyle name="Note 5 3 2 3 2 3 2" xfId="21383" xr:uid="{00000000-0005-0000-0000-0000653B0000}"/>
    <cellStyle name="Note 5 3 2 3 2 4" xfId="17556" xr:uid="{00000000-0005-0000-0000-0000663B0000}"/>
    <cellStyle name="Note 5 3 2 3 3" xfId="8908" xr:uid="{00000000-0005-0000-0000-0000673B0000}"/>
    <cellStyle name="Note 5 3 2 3 3 2" xfId="19202" xr:uid="{00000000-0005-0000-0000-0000683B0000}"/>
    <cellStyle name="Note 5 3 2 3 4" xfId="13922" xr:uid="{00000000-0005-0000-0000-0000693B0000}"/>
    <cellStyle name="Note 5 3 2 4" xfId="5711" xr:uid="{00000000-0005-0000-0000-00006A3B0000}"/>
    <cellStyle name="Note 5 3 2 4 2" xfId="10481" xr:uid="{00000000-0005-0000-0000-00006B3B0000}"/>
    <cellStyle name="Note 5 3 2 4 2 2" xfId="20746" xr:uid="{00000000-0005-0000-0000-00006C3B0000}"/>
    <cellStyle name="Note 5 3 2 4 3" xfId="11687" xr:uid="{00000000-0005-0000-0000-00006D3B0000}"/>
    <cellStyle name="Note 5 3 2 4 3 2" xfId="21951" xr:uid="{00000000-0005-0000-0000-00006E3B0000}"/>
    <cellStyle name="Note 5 3 2 4 4" xfId="16202" xr:uid="{00000000-0005-0000-0000-00006F3B0000}"/>
    <cellStyle name="Note 5 3 2 5" xfId="8905" xr:uid="{00000000-0005-0000-0000-0000703B0000}"/>
    <cellStyle name="Note 5 3 2 5 2" xfId="19199" xr:uid="{00000000-0005-0000-0000-0000713B0000}"/>
    <cellStyle name="Note 5 3 2 6" xfId="13919" xr:uid="{00000000-0005-0000-0000-0000723B0000}"/>
    <cellStyle name="Note 5 3 3" xfId="3298" xr:uid="{00000000-0005-0000-0000-0000733B0000}"/>
    <cellStyle name="Note 5 3 3 2" xfId="3299" xr:uid="{00000000-0005-0000-0000-0000743B0000}"/>
    <cellStyle name="Note 5 3 3 2 2" xfId="7068" xr:uid="{00000000-0005-0000-0000-0000753B0000}"/>
    <cellStyle name="Note 5 3 3 2 2 2" xfId="11548" xr:uid="{00000000-0005-0000-0000-0000763B0000}"/>
    <cellStyle name="Note 5 3 3 2 2 2 2" xfId="21813" xr:uid="{00000000-0005-0000-0000-0000773B0000}"/>
    <cellStyle name="Note 5 3 3 2 2 3" xfId="9908" xr:uid="{00000000-0005-0000-0000-0000783B0000}"/>
    <cellStyle name="Note 5 3 3 2 2 3 2" xfId="20174" xr:uid="{00000000-0005-0000-0000-0000793B0000}"/>
    <cellStyle name="Note 5 3 3 2 2 4" xfId="17557" xr:uid="{00000000-0005-0000-0000-00007A3B0000}"/>
    <cellStyle name="Note 5 3 3 2 3" xfId="8910" xr:uid="{00000000-0005-0000-0000-00007B3B0000}"/>
    <cellStyle name="Note 5 3 3 2 3 2" xfId="19204" xr:uid="{00000000-0005-0000-0000-00007C3B0000}"/>
    <cellStyle name="Note 5 3 3 2 4" xfId="13924" xr:uid="{00000000-0005-0000-0000-00007D3B0000}"/>
    <cellStyle name="Note 5 3 3 3" xfId="5713" xr:uid="{00000000-0005-0000-0000-00007E3B0000}"/>
    <cellStyle name="Note 5 3 3 3 2" xfId="10483" xr:uid="{00000000-0005-0000-0000-00007F3B0000}"/>
    <cellStyle name="Note 5 3 3 3 2 2" xfId="20748" xr:uid="{00000000-0005-0000-0000-0000803B0000}"/>
    <cellStyle name="Note 5 3 3 3 3" xfId="11877" xr:uid="{00000000-0005-0000-0000-0000813B0000}"/>
    <cellStyle name="Note 5 3 3 3 3 2" xfId="22140" xr:uid="{00000000-0005-0000-0000-0000823B0000}"/>
    <cellStyle name="Note 5 3 3 3 4" xfId="16204" xr:uid="{00000000-0005-0000-0000-0000833B0000}"/>
    <cellStyle name="Note 5 3 3 4" xfId="8909" xr:uid="{00000000-0005-0000-0000-0000843B0000}"/>
    <cellStyle name="Note 5 3 3 4 2" xfId="19203" xr:uid="{00000000-0005-0000-0000-0000853B0000}"/>
    <cellStyle name="Note 5 3 3 5" xfId="13923" xr:uid="{00000000-0005-0000-0000-0000863B0000}"/>
    <cellStyle name="Note 5 3 4" xfId="3300" xr:uid="{00000000-0005-0000-0000-0000873B0000}"/>
    <cellStyle name="Note 5 3 4 2" xfId="7069" xr:uid="{00000000-0005-0000-0000-0000883B0000}"/>
    <cellStyle name="Note 5 3 4 2 2" xfId="11549" xr:uid="{00000000-0005-0000-0000-0000893B0000}"/>
    <cellStyle name="Note 5 3 4 2 2 2" xfId="21814" xr:uid="{00000000-0005-0000-0000-00008A3B0000}"/>
    <cellStyle name="Note 5 3 4 2 3" xfId="11120" xr:uid="{00000000-0005-0000-0000-00008B3B0000}"/>
    <cellStyle name="Note 5 3 4 2 3 2" xfId="21385" xr:uid="{00000000-0005-0000-0000-00008C3B0000}"/>
    <cellStyle name="Note 5 3 4 2 4" xfId="17558" xr:uid="{00000000-0005-0000-0000-00008D3B0000}"/>
    <cellStyle name="Note 5 3 4 3" xfId="8911" xr:uid="{00000000-0005-0000-0000-00008E3B0000}"/>
    <cellStyle name="Note 5 3 4 3 2" xfId="19205" xr:uid="{00000000-0005-0000-0000-00008F3B0000}"/>
    <cellStyle name="Note 5 3 4 4" xfId="13925" xr:uid="{00000000-0005-0000-0000-0000903B0000}"/>
    <cellStyle name="Note 5 3 5" xfId="5710" xr:uid="{00000000-0005-0000-0000-0000913B0000}"/>
    <cellStyle name="Note 5 3 5 2" xfId="10480" xr:uid="{00000000-0005-0000-0000-0000923B0000}"/>
    <cellStyle name="Note 5 3 5 2 2" xfId="20745" xr:uid="{00000000-0005-0000-0000-0000933B0000}"/>
    <cellStyle name="Note 5 3 5 3" xfId="9338" xr:uid="{00000000-0005-0000-0000-0000943B0000}"/>
    <cellStyle name="Note 5 3 5 3 2" xfId="19632" xr:uid="{00000000-0005-0000-0000-0000953B0000}"/>
    <cellStyle name="Note 5 3 5 4" xfId="16201" xr:uid="{00000000-0005-0000-0000-0000963B0000}"/>
    <cellStyle name="Note 5 3 6" xfId="8904" xr:uid="{00000000-0005-0000-0000-0000973B0000}"/>
    <cellStyle name="Note 5 3 6 2" xfId="19198" xr:uid="{00000000-0005-0000-0000-0000983B0000}"/>
    <cellStyle name="Note 5 3 7" xfId="13918" xr:uid="{00000000-0005-0000-0000-0000993B0000}"/>
    <cellStyle name="Note 5 4" xfId="3301" xr:uid="{00000000-0005-0000-0000-00009A3B0000}"/>
    <cellStyle name="Note 5 4 2" xfId="3302" xr:uid="{00000000-0005-0000-0000-00009B3B0000}"/>
    <cellStyle name="Note 5 4 2 2" xfId="3303" xr:uid="{00000000-0005-0000-0000-00009C3B0000}"/>
    <cellStyle name="Note 5 4 2 2 2" xfId="7070" xr:uid="{00000000-0005-0000-0000-00009D3B0000}"/>
    <cellStyle name="Note 5 4 2 2 2 2" xfId="11550" xr:uid="{00000000-0005-0000-0000-00009E3B0000}"/>
    <cellStyle name="Note 5 4 2 2 2 2 2" xfId="21815" xr:uid="{00000000-0005-0000-0000-00009F3B0000}"/>
    <cellStyle name="Note 5 4 2 2 2 3" xfId="9909" xr:uid="{00000000-0005-0000-0000-0000A03B0000}"/>
    <cellStyle name="Note 5 4 2 2 2 3 2" xfId="20175" xr:uid="{00000000-0005-0000-0000-0000A13B0000}"/>
    <cellStyle name="Note 5 4 2 2 2 4" xfId="17559" xr:uid="{00000000-0005-0000-0000-0000A23B0000}"/>
    <cellStyle name="Note 5 4 2 2 3" xfId="8914" xr:uid="{00000000-0005-0000-0000-0000A33B0000}"/>
    <cellStyle name="Note 5 4 2 2 3 2" xfId="19208" xr:uid="{00000000-0005-0000-0000-0000A43B0000}"/>
    <cellStyle name="Note 5 4 2 2 4" xfId="13928" xr:uid="{00000000-0005-0000-0000-0000A53B0000}"/>
    <cellStyle name="Note 5 4 2 3" xfId="5715" xr:uid="{00000000-0005-0000-0000-0000A63B0000}"/>
    <cellStyle name="Note 5 4 2 3 2" xfId="10485" xr:uid="{00000000-0005-0000-0000-0000A73B0000}"/>
    <cellStyle name="Note 5 4 2 3 2 2" xfId="20750" xr:uid="{00000000-0005-0000-0000-0000A83B0000}"/>
    <cellStyle name="Note 5 4 2 3 3" xfId="7629" xr:uid="{00000000-0005-0000-0000-0000A93B0000}"/>
    <cellStyle name="Note 5 4 2 3 3 2" xfId="18114" xr:uid="{00000000-0005-0000-0000-0000AA3B0000}"/>
    <cellStyle name="Note 5 4 2 3 4" xfId="16206" xr:uid="{00000000-0005-0000-0000-0000AB3B0000}"/>
    <cellStyle name="Note 5 4 2 4" xfId="8913" xr:uid="{00000000-0005-0000-0000-0000AC3B0000}"/>
    <cellStyle name="Note 5 4 2 4 2" xfId="19207" xr:uid="{00000000-0005-0000-0000-0000AD3B0000}"/>
    <cellStyle name="Note 5 4 2 5" xfId="13927" xr:uid="{00000000-0005-0000-0000-0000AE3B0000}"/>
    <cellStyle name="Note 5 4 3" xfId="3304" xr:uid="{00000000-0005-0000-0000-0000AF3B0000}"/>
    <cellStyle name="Note 5 4 3 2" xfId="7071" xr:uid="{00000000-0005-0000-0000-0000B03B0000}"/>
    <cellStyle name="Note 5 4 3 2 2" xfId="11551" xr:uid="{00000000-0005-0000-0000-0000B13B0000}"/>
    <cellStyle name="Note 5 4 3 2 2 2" xfId="21816" xr:uid="{00000000-0005-0000-0000-0000B23B0000}"/>
    <cellStyle name="Note 5 4 3 2 3" xfId="11773" xr:uid="{00000000-0005-0000-0000-0000B33B0000}"/>
    <cellStyle name="Note 5 4 3 2 3 2" xfId="22037" xr:uid="{00000000-0005-0000-0000-0000B43B0000}"/>
    <cellStyle name="Note 5 4 3 2 4" xfId="17560" xr:uid="{00000000-0005-0000-0000-0000B53B0000}"/>
    <cellStyle name="Note 5 4 3 3" xfId="8915" xr:uid="{00000000-0005-0000-0000-0000B63B0000}"/>
    <cellStyle name="Note 5 4 3 3 2" xfId="19209" xr:uid="{00000000-0005-0000-0000-0000B73B0000}"/>
    <cellStyle name="Note 5 4 3 4" xfId="13929" xr:uid="{00000000-0005-0000-0000-0000B83B0000}"/>
    <cellStyle name="Note 5 4 4" xfId="5714" xr:uid="{00000000-0005-0000-0000-0000B93B0000}"/>
    <cellStyle name="Note 5 4 4 2" xfId="10484" xr:uid="{00000000-0005-0000-0000-0000BA3B0000}"/>
    <cellStyle name="Note 5 4 4 2 2" xfId="20749" xr:uid="{00000000-0005-0000-0000-0000BB3B0000}"/>
    <cellStyle name="Note 5 4 4 3" xfId="10767" xr:uid="{00000000-0005-0000-0000-0000BC3B0000}"/>
    <cellStyle name="Note 5 4 4 3 2" xfId="21032" xr:uid="{00000000-0005-0000-0000-0000BD3B0000}"/>
    <cellStyle name="Note 5 4 4 4" xfId="16205" xr:uid="{00000000-0005-0000-0000-0000BE3B0000}"/>
    <cellStyle name="Note 5 4 5" xfId="8912" xr:uid="{00000000-0005-0000-0000-0000BF3B0000}"/>
    <cellStyle name="Note 5 4 5 2" xfId="19206" xr:uid="{00000000-0005-0000-0000-0000C03B0000}"/>
    <cellStyle name="Note 5 4 6" xfId="13926" xr:uid="{00000000-0005-0000-0000-0000C13B0000}"/>
    <cellStyle name="Note 5 5" xfId="3305" xr:uid="{00000000-0005-0000-0000-0000C23B0000}"/>
    <cellStyle name="Note 5 5 2" xfId="3306" xr:uid="{00000000-0005-0000-0000-0000C33B0000}"/>
    <cellStyle name="Note 5 5 2 2" xfId="3307" xr:uid="{00000000-0005-0000-0000-0000C43B0000}"/>
    <cellStyle name="Note 5 5 2 2 2" xfId="3308" xr:uid="{00000000-0005-0000-0000-0000C53B0000}"/>
    <cellStyle name="Note 5 5 2 2 2 2" xfId="7072" xr:uid="{00000000-0005-0000-0000-0000C63B0000}"/>
    <cellStyle name="Note 5 5 2 2 2 2 2" xfId="11552" xr:uid="{00000000-0005-0000-0000-0000C73B0000}"/>
    <cellStyle name="Note 5 5 2 2 2 2 2 2" xfId="21817" xr:uid="{00000000-0005-0000-0000-0000C83B0000}"/>
    <cellStyle name="Note 5 5 2 2 2 2 3" xfId="11113" xr:uid="{00000000-0005-0000-0000-0000C93B0000}"/>
    <cellStyle name="Note 5 5 2 2 2 2 3 2" xfId="21378" xr:uid="{00000000-0005-0000-0000-0000CA3B0000}"/>
    <cellStyle name="Note 5 5 2 2 2 2 4" xfId="17561" xr:uid="{00000000-0005-0000-0000-0000CB3B0000}"/>
    <cellStyle name="Note 5 5 2 2 2 3" xfId="8919" xr:uid="{00000000-0005-0000-0000-0000CC3B0000}"/>
    <cellStyle name="Note 5 5 2 2 2 3 2" xfId="19213" xr:uid="{00000000-0005-0000-0000-0000CD3B0000}"/>
    <cellStyle name="Note 5 5 2 2 2 4" xfId="13933" xr:uid="{00000000-0005-0000-0000-0000CE3B0000}"/>
    <cellStyle name="Note 5 5 2 2 3" xfId="5718" xr:uid="{00000000-0005-0000-0000-0000CF3B0000}"/>
    <cellStyle name="Note 5 5 2 2 3 2" xfId="10488" xr:uid="{00000000-0005-0000-0000-0000D03B0000}"/>
    <cellStyle name="Note 5 5 2 2 3 2 2" xfId="20753" xr:uid="{00000000-0005-0000-0000-0000D13B0000}"/>
    <cellStyle name="Note 5 5 2 2 3 3" xfId="7630" xr:uid="{00000000-0005-0000-0000-0000D23B0000}"/>
    <cellStyle name="Note 5 5 2 2 3 3 2" xfId="18115" xr:uid="{00000000-0005-0000-0000-0000D33B0000}"/>
    <cellStyle name="Note 5 5 2 2 3 4" xfId="16209" xr:uid="{00000000-0005-0000-0000-0000D43B0000}"/>
    <cellStyle name="Note 5 5 2 2 4" xfId="8918" xr:uid="{00000000-0005-0000-0000-0000D53B0000}"/>
    <cellStyle name="Note 5 5 2 2 4 2" xfId="19212" xr:uid="{00000000-0005-0000-0000-0000D63B0000}"/>
    <cellStyle name="Note 5 5 2 2 5" xfId="13932" xr:uid="{00000000-0005-0000-0000-0000D73B0000}"/>
    <cellStyle name="Note 5 5 2 3" xfId="5717" xr:uid="{00000000-0005-0000-0000-0000D83B0000}"/>
    <cellStyle name="Note 5 5 2 3 2" xfId="10487" xr:uid="{00000000-0005-0000-0000-0000D93B0000}"/>
    <cellStyle name="Note 5 5 2 3 2 2" xfId="20752" xr:uid="{00000000-0005-0000-0000-0000DA3B0000}"/>
    <cellStyle name="Note 5 5 2 3 3" xfId="7631" xr:uid="{00000000-0005-0000-0000-0000DB3B0000}"/>
    <cellStyle name="Note 5 5 2 3 3 2" xfId="18116" xr:uid="{00000000-0005-0000-0000-0000DC3B0000}"/>
    <cellStyle name="Note 5 5 2 3 4" xfId="16208" xr:uid="{00000000-0005-0000-0000-0000DD3B0000}"/>
    <cellStyle name="Note 5 5 2 4" xfId="8917" xr:uid="{00000000-0005-0000-0000-0000DE3B0000}"/>
    <cellStyle name="Note 5 5 2 4 2" xfId="19211" xr:uid="{00000000-0005-0000-0000-0000DF3B0000}"/>
    <cellStyle name="Note 5 5 2 5" xfId="13931" xr:uid="{00000000-0005-0000-0000-0000E03B0000}"/>
    <cellStyle name="Note 5 5 3" xfId="3309" xr:uid="{00000000-0005-0000-0000-0000E13B0000}"/>
    <cellStyle name="Note 5 5 3 2" xfId="3310" xr:uid="{00000000-0005-0000-0000-0000E23B0000}"/>
    <cellStyle name="Note 5 5 3 2 2" xfId="7073" xr:uid="{00000000-0005-0000-0000-0000E33B0000}"/>
    <cellStyle name="Note 5 5 3 2 2 2" xfId="11553" xr:uid="{00000000-0005-0000-0000-0000E43B0000}"/>
    <cellStyle name="Note 5 5 3 2 2 2 2" xfId="21818" xr:uid="{00000000-0005-0000-0000-0000E53B0000}"/>
    <cellStyle name="Note 5 5 3 2 2 3" xfId="9910" xr:uid="{00000000-0005-0000-0000-0000E63B0000}"/>
    <cellStyle name="Note 5 5 3 2 2 3 2" xfId="20176" xr:uid="{00000000-0005-0000-0000-0000E73B0000}"/>
    <cellStyle name="Note 5 5 3 2 2 4" xfId="17562" xr:uid="{00000000-0005-0000-0000-0000E83B0000}"/>
    <cellStyle name="Note 5 5 3 2 3" xfId="8921" xr:uid="{00000000-0005-0000-0000-0000E93B0000}"/>
    <cellStyle name="Note 5 5 3 2 3 2" xfId="19215" xr:uid="{00000000-0005-0000-0000-0000EA3B0000}"/>
    <cellStyle name="Note 5 5 3 2 4" xfId="13935" xr:uid="{00000000-0005-0000-0000-0000EB3B0000}"/>
    <cellStyle name="Note 5 5 3 3" xfId="5719" xr:uid="{00000000-0005-0000-0000-0000EC3B0000}"/>
    <cellStyle name="Note 5 5 3 3 2" xfId="10489" xr:uid="{00000000-0005-0000-0000-0000ED3B0000}"/>
    <cellStyle name="Note 5 5 3 3 2 2" xfId="20754" xr:uid="{00000000-0005-0000-0000-0000EE3B0000}"/>
    <cellStyle name="Note 5 5 3 3 3" xfId="9340" xr:uid="{00000000-0005-0000-0000-0000EF3B0000}"/>
    <cellStyle name="Note 5 5 3 3 3 2" xfId="19634" xr:uid="{00000000-0005-0000-0000-0000F03B0000}"/>
    <cellStyle name="Note 5 5 3 3 4" xfId="16210" xr:uid="{00000000-0005-0000-0000-0000F13B0000}"/>
    <cellStyle name="Note 5 5 3 4" xfId="8920" xr:uid="{00000000-0005-0000-0000-0000F23B0000}"/>
    <cellStyle name="Note 5 5 3 4 2" xfId="19214" xr:uid="{00000000-0005-0000-0000-0000F33B0000}"/>
    <cellStyle name="Note 5 5 3 5" xfId="13934" xr:uid="{00000000-0005-0000-0000-0000F43B0000}"/>
    <cellStyle name="Note 5 5 4" xfId="3311" xr:uid="{00000000-0005-0000-0000-0000F53B0000}"/>
    <cellStyle name="Note 5 5 4 2" xfId="7074" xr:uid="{00000000-0005-0000-0000-0000F63B0000}"/>
    <cellStyle name="Note 5 5 4 2 2" xfId="11554" xr:uid="{00000000-0005-0000-0000-0000F73B0000}"/>
    <cellStyle name="Note 5 5 4 2 2 2" xfId="21819" xr:uid="{00000000-0005-0000-0000-0000F83B0000}"/>
    <cellStyle name="Note 5 5 4 2 3" xfId="9911" xr:uid="{00000000-0005-0000-0000-0000F93B0000}"/>
    <cellStyle name="Note 5 5 4 2 3 2" xfId="20177" xr:uid="{00000000-0005-0000-0000-0000FA3B0000}"/>
    <cellStyle name="Note 5 5 4 2 4" xfId="17563" xr:uid="{00000000-0005-0000-0000-0000FB3B0000}"/>
    <cellStyle name="Note 5 5 4 3" xfId="8922" xr:uid="{00000000-0005-0000-0000-0000FC3B0000}"/>
    <cellStyle name="Note 5 5 4 3 2" xfId="19216" xr:uid="{00000000-0005-0000-0000-0000FD3B0000}"/>
    <cellStyle name="Note 5 5 4 4" xfId="13936" xr:uid="{00000000-0005-0000-0000-0000FE3B0000}"/>
    <cellStyle name="Note 5 5 5" xfId="5716" xr:uid="{00000000-0005-0000-0000-0000FF3B0000}"/>
    <cellStyle name="Note 5 5 5 2" xfId="10486" xr:uid="{00000000-0005-0000-0000-0000003C0000}"/>
    <cellStyle name="Note 5 5 5 2 2" xfId="20751" xr:uid="{00000000-0005-0000-0000-0000013C0000}"/>
    <cellStyle name="Note 5 5 5 3" xfId="9339" xr:uid="{00000000-0005-0000-0000-0000023C0000}"/>
    <cellStyle name="Note 5 5 5 3 2" xfId="19633" xr:uid="{00000000-0005-0000-0000-0000033C0000}"/>
    <cellStyle name="Note 5 5 5 4" xfId="16207" xr:uid="{00000000-0005-0000-0000-0000043C0000}"/>
    <cellStyle name="Note 5 5 6" xfId="8916" xr:uid="{00000000-0005-0000-0000-0000053C0000}"/>
    <cellStyle name="Note 5 5 6 2" xfId="19210" xr:uid="{00000000-0005-0000-0000-0000063C0000}"/>
    <cellStyle name="Note 5 5 7" xfId="13930" xr:uid="{00000000-0005-0000-0000-0000073C0000}"/>
    <cellStyle name="Note 5 6" xfId="3312" xr:uid="{00000000-0005-0000-0000-0000083C0000}"/>
    <cellStyle name="Note 5 6 2" xfId="3313" xr:uid="{00000000-0005-0000-0000-0000093C0000}"/>
    <cellStyle name="Note 5 6 2 2" xfId="3314" xr:uid="{00000000-0005-0000-0000-00000A3C0000}"/>
    <cellStyle name="Note 5 6 2 2 2" xfId="3315" xr:uid="{00000000-0005-0000-0000-00000B3C0000}"/>
    <cellStyle name="Note 5 6 2 2 2 2" xfId="7075" xr:uid="{00000000-0005-0000-0000-00000C3C0000}"/>
    <cellStyle name="Note 5 6 2 2 2 2 2" xfId="11555" xr:uid="{00000000-0005-0000-0000-00000D3C0000}"/>
    <cellStyle name="Note 5 6 2 2 2 2 2 2" xfId="21820" xr:uid="{00000000-0005-0000-0000-00000E3C0000}"/>
    <cellStyle name="Note 5 6 2 2 2 2 3" xfId="9912" xr:uid="{00000000-0005-0000-0000-00000F3C0000}"/>
    <cellStyle name="Note 5 6 2 2 2 2 3 2" xfId="20178" xr:uid="{00000000-0005-0000-0000-0000103C0000}"/>
    <cellStyle name="Note 5 6 2 2 2 2 4" xfId="17564" xr:uid="{00000000-0005-0000-0000-0000113C0000}"/>
    <cellStyle name="Note 5 6 2 2 2 3" xfId="8926" xr:uid="{00000000-0005-0000-0000-0000123C0000}"/>
    <cellStyle name="Note 5 6 2 2 2 3 2" xfId="19220" xr:uid="{00000000-0005-0000-0000-0000133C0000}"/>
    <cellStyle name="Note 5 6 2 2 2 4" xfId="13940" xr:uid="{00000000-0005-0000-0000-0000143C0000}"/>
    <cellStyle name="Note 5 6 2 2 3" xfId="5722" xr:uid="{00000000-0005-0000-0000-0000153C0000}"/>
    <cellStyle name="Note 5 6 2 2 3 2" xfId="10492" xr:uid="{00000000-0005-0000-0000-0000163C0000}"/>
    <cellStyle name="Note 5 6 2 2 3 2 2" xfId="20757" xr:uid="{00000000-0005-0000-0000-0000173C0000}"/>
    <cellStyle name="Note 5 6 2 2 3 3" xfId="7648" xr:uid="{00000000-0005-0000-0000-0000183C0000}"/>
    <cellStyle name="Note 5 6 2 2 3 3 2" xfId="18133" xr:uid="{00000000-0005-0000-0000-0000193C0000}"/>
    <cellStyle name="Note 5 6 2 2 3 4" xfId="16213" xr:uid="{00000000-0005-0000-0000-00001A3C0000}"/>
    <cellStyle name="Note 5 6 2 2 4" xfId="8925" xr:uid="{00000000-0005-0000-0000-00001B3C0000}"/>
    <cellStyle name="Note 5 6 2 2 4 2" xfId="19219" xr:uid="{00000000-0005-0000-0000-00001C3C0000}"/>
    <cellStyle name="Note 5 6 2 2 5" xfId="13939" xr:uid="{00000000-0005-0000-0000-00001D3C0000}"/>
    <cellStyle name="Note 5 6 2 3" xfId="5721" xr:uid="{00000000-0005-0000-0000-00001E3C0000}"/>
    <cellStyle name="Note 5 6 2 3 2" xfId="10491" xr:uid="{00000000-0005-0000-0000-00001F3C0000}"/>
    <cellStyle name="Note 5 6 2 3 2 2" xfId="20756" xr:uid="{00000000-0005-0000-0000-0000203C0000}"/>
    <cellStyle name="Note 5 6 2 3 3" xfId="10771" xr:uid="{00000000-0005-0000-0000-0000213C0000}"/>
    <cellStyle name="Note 5 6 2 3 3 2" xfId="21036" xr:uid="{00000000-0005-0000-0000-0000223C0000}"/>
    <cellStyle name="Note 5 6 2 3 4" xfId="16212" xr:uid="{00000000-0005-0000-0000-0000233C0000}"/>
    <cellStyle name="Note 5 6 2 4" xfId="8924" xr:uid="{00000000-0005-0000-0000-0000243C0000}"/>
    <cellStyle name="Note 5 6 2 4 2" xfId="19218" xr:uid="{00000000-0005-0000-0000-0000253C0000}"/>
    <cellStyle name="Note 5 6 2 5" xfId="13938" xr:uid="{00000000-0005-0000-0000-0000263C0000}"/>
    <cellStyle name="Note 5 6 3" xfId="3316" xr:uid="{00000000-0005-0000-0000-0000273C0000}"/>
    <cellStyle name="Note 5 6 3 2" xfId="3317" xr:uid="{00000000-0005-0000-0000-0000283C0000}"/>
    <cellStyle name="Note 5 6 3 2 2" xfId="7076" xr:uid="{00000000-0005-0000-0000-0000293C0000}"/>
    <cellStyle name="Note 5 6 3 2 2 2" xfId="11556" xr:uid="{00000000-0005-0000-0000-00002A3C0000}"/>
    <cellStyle name="Note 5 6 3 2 2 2 2" xfId="21821" xr:uid="{00000000-0005-0000-0000-00002B3C0000}"/>
    <cellStyle name="Note 5 6 3 2 2 3" xfId="11123" xr:uid="{00000000-0005-0000-0000-00002C3C0000}"/>
    <cellStyle name="Note 5 6 3 2 2 3 2" xfId="21388" xr:uid="{00000000-0005-0000-0000-00002D3C0000}"/>
    <cellStyle name="Note 5 6 3 2 2 4" xfId="17565" xr:uid="{00000000-0005-0000-0000-00002E3C0000}"/>
    <cellStyle name="Note 5 6 3 2 3" xfId="8928" xr:uid="{00000000-0005-0000-0000-00002F3C0000}"/>
    <cellStyle name="Note 5 6 3 2 3 2" xfId="19222" xr:uid="{00000000-0005-0000-0000-0000303C0000}"/>
    <cellStyle name="Note 5 6 3 2 4" xfId="13942" xr:uid="{00000000-0005-0000-0000-0000313C0000}"/>
    <cellStyle name="Note 5 6 3 3" xfId="5723" xr:uid="{00000000-0005-0000-0000-0000323C0000}"/>
    <cellStyle name="Note 5 6 3 3 2" xfId="10493" xr:uid="{00000000-0005-0000-0000-0000333C0000}"/>
    <cellStyle name="Note 5 6 3 3 2 2" xfId="20758" xr:uid="{00000000-0005-0000-0000-0000343C0000}"/>
    <cellStyle name="Note 5 6 3 3 3" xfId="11876" xr:uid="{00000000-0005-0000-0000-0000353C0000}"/>
    <cellStyle name="Note 5 6 3 3 3 2" xfId="22139" xr:uid="{00000000-0005-0000-0000-0000363C0000}"/>
    <cellStyle name="Note 5 6 3 3 4" xfId="16214" xr:uid="{00000000-0005-0000-0000-0000373C0000}"/>
    <cellStyle name="Note 5 6 3 4" xfId="8927" xr:uid="{00000000-0005-0000-0000-0000383C0000}"/>
    <cellStyle name="Note 5 6 3 4 2" xfId="19221" xr:uid="{00000000-0005-0000-0000-0000393C0000}"/>
    <cellStyle name="Note 5 6 3 5" xfId="13941" xr:uid="{00000000-0005-0000-0000-00003A3C0000}"/>
    <cellStyle name="Note 5 6 4" xfId="5720" xr:uid="{00000000-0005-0000-0000-00003B3C0000}"/>
    <cellStyle name="Note 5 6 4 2" xfId="10490" xr:uid="{00000000-0005-0000-0000-00003C3C0000}"/>
    <cellStyle name="Note 5 6 4 2 2" xfId="20755" xr:uid="{00000000-0005-0000-0000-00003D3C0000}"/>
    <cellStyle name="Note 5 6 4 3" xfId="10772" xr:uid="{00000000-0005-0000-0000-00003E3C0000}"/>
    <cellStyle name="Note 5 6 4 3 2" xfId="21037" xr:uid="{00000000-0005-0000-0000-00003F3C0000}"/>
    <cellStyle name="Note 5 6 4 4" xfId="16211" xr:uid="{00000000-0005-0000-0000-0000403C0000}"/>
    <cellStyle name="Note 5 6 5" xfId="8923" xr:uid="{00000000-0005-0000-0000-0000413C0000}"/>
    <cellStyle name="Note 5 6 5 2" xfId="19217" xr:uid="{00000000-0005-0000-0000-0000423C0000}"/>
    <cellStyle name="Note 5 6 6" xfId="13937" xr:uid="{00000000-0005-0000-0000-0000433C0000}"/>
    <cellStyle name="Note 5 7" xfId="3318" xr:uid="{00000000-0005-0000-0000-0000443C0000}"/>
    <cellStyle name="Note 5 7 2" xfId="3319" xr:uid="{00000000-0005-0000-0000-0000453C0000}"/>
    <cellStyle name="Note 5 7 2 2" xfId="7077" xr:uid="{00000000-0005-0000-0000-0000463C0000}"/>
    <cellStyle name="Note 5 7 2 2 2" xfId="11557" xr:uid="{00000000-0005-0000-0000-0000473C0000}"/>
    <cellStyle name="Note 5 7 2 2 2 2" xfId="21822" xr:uid="{00000000-0005-0000-0000-0000483C0000}"/>
    <cellStyle name="Note 5 7 2 2 3" xfId="11122" xr:uid="{00000000-0005-0000-0000-0000493C0000}"/>
    <cellStyle name="Note 5 7 2 2 3 2" xfId="21387" xr:uid="{00000000-0005-0000-0000-00004A3C0000}"/>
    <cellStyle name="Note 5 7 2 2 4" xfId="17566" xr:uid="{00000000-0005-0000-0000-00004B3C0000}"/>
    <cellStyle name="Note 5 7 2 3" xfId="8930" xr:uid="{00000000-0005-0000-0000-00004C3C0000}"/>
    <cellStyle name="Note 5 7 2 3 2" xfId="19224" xr:uid="{00000000-0005-0000-0000-00004D3C0000}"/>
    <cellStyle name="Note 5 7 2 4" xfId="13944" xr:uid="{00000000-0005-0000-0000-00004E3C0000}"/>
    <cellStyle name="Note 5 7 3" xfId="5724" xr:uid="{00000000-0005-0000-0000-00004F3C0000}"/>
    <cellStyle name="Note 5 7 3 2" xfId="10494" xr:uid="{00000000-0005-0000-0000-0000503C0000}"/>
    <cellStyle name="Note 5 7 3 2 2" xfId="20759" xr:uid="{00000000-0005-0000-0000-0000513C0000}"/>
    <cellStyle name="Note 5 7 3 3" xfId="9341" xr:uid="{00000000-0005-0000-0000-0000523C0000}"/>
    <cellStyle name="Note 5 7 3 3 2" xfId="19635" xr:uid="{00000000-0005-0000-0000-0000533C0000}"/>
    <cellStyle name="Note 5 7 3 4" xfId="16215" xr:uid="{00000000-0005-0000-0000-0000543C0000}"/>
    <cellStyle name="Note 5 7 4" xfId="8929" xr:uid="{00000000-0005-0000-0000-0000553C0000}"/>
    <cellStyle name="Note 5 7 4 2" xfId="19223" xr:uid="{00000000-0005-0000-0000-0000563C0000}"/>
    <cellStyle name="Note 5 7 5" xfId="13943" xr:uid="{00000000-0005-0000-0000-0000573C0000}"/>
    <cellStyle name="Note 5 8" xfId="3320" xr:uid="{00000000-0005-0000-0000-0000583C0000}"/>
    <cellStyle name="Note 5 8 2" xfId="7078" xr:uid="{00000000-0005-0000-0000-0000593C0000}"/>
    <cellStyle name="Note 5 8 2 2" xfId="11558" xr:uid="{00000000-0005-0000-0000-00005A3C0000}"/>
    <cellStyle name="Note 5 8 2 2 2" xfId="21823" xr:uid="{00000000-0005-0000-0000-00005B3C0000}"/>
    <cellStyle name="Note 5 8 2 3" xfId="9913" xr:uid="{00000000-0005-0000-0000-00005C3C0000}"/>
    <cellStyle name="Note 5 8 2 3 2" xfId="20179" xr:uid="{00000000-0005-0000-0000-00005D3C0000}"/>
    <cellStyle name="Note 5 8 2 4" xfId="17567" xr:uid="{00000000-0005-0000-0000-00005E3C0000}"/>
    <cellStyle name="Note 5 8 3" xfId="8931" xr:uid="{00000000-0005-0000-0000-00005F3C0000}"/>
    <cellStyle name="Note 5 8 3 2" xfId="19225" xr:uid="{00000000-0005-0000-0000-0000603C0000}"/>
    <cellStyle name="Note 5 8 4" xfId="13945" xr:uid="{00000000-0005-0000-0000-0000613C0000}"/>
    <cellStyle name="Note 5 9" xfId="5701" xr:uid="{00000000-0005-0000-0000-0000623C0000}"/>
    <cellStyle name="Note 5 9 2" xfId="10471" xr:uid="{00000000-0005-0000-0000-0000633C0000}"/>
    <cellStyle name="Note 5 9 2 2" xfId="20736" xr:uid="{00000000-0005-0000-0000-0000643C0000}"/>
    <cellStyle name="Note 5 9 3" xfId="10769" xr:uid="{00000000-0005-0000-0000-0000653C0000}"/>
    <cellStyle name="Note 5 9 3 2" xfId="21034" xr:uid="{00000000-0005-0000-0000-0000663C0000}"/>
    <cellStyle name="Note 5 9 4" xfId="16192" xr:uid="{00000000-0005-0000-0000-0000673C0000}"/>
    <cellStyle name="Note 6" xfId="3321" xr:uid="{00000000-0005-0000-0000-0000683C0000}"/>
    <cellStyle name="Note 6 10" xfId="13946" xr:uid="{00000000-0005-0000-0000-0000693C0000}"/>
    <cellStyle name="Note 6 2" xfId="3322" xr:uid="{00000000-0005-0000-0000-00006A3C0000}"/>
    <cellStyle name="Note 6 2 2" xfId="3323" xr:uid="{00000000-0005-0000-0000-00006B3C0000}"/>
    <cellStyle name="Note 6 2 2 2" xfId="3324" xr:uid="{00000000-0005-0000-0000-00006C3C0000}"/>
    <cellStyle name="Note 6 2 2 2 2" xfId="3325" xr:uid="{00000000-0005-0000-0000-00006D3C0000}"/>
    <cellStyle name="Note 6 2 2 2 2 2" xfId="3326" xr:uid="{00000000-0005-0000-0000-00006E3C0000}"/>
    <cellStyle name="Note 6 2 2 2 2 2 2" xfId="3327" xr:uid="{00000000-0005-0000-0000-00006F3C0000}"/>
    <cellStyle name="Note 6 2 2 2 2 2 2 2" xfId="7079" xr:uid="{00000000-0005-0000-0000-0000703C0000}"/>
    <cellStyle name="Note 6 2 2 2 2 2 2 2 2" xfId="11559" xr:uid="{00000000-0005-0000-0000-0000713C0000}"/>
    <cellStyle name="Note 6 2 2 2 2 2 2 2 2 2" xfId="21824" xr:uid="{00000000-0005-0000-0000-0000723C0000}"/>
    <cellStyle name="Note 6 2 2 2 2 2 2 2 3" xfId="11124" xr:uid="{00000000-0005-0000-0000-0000733C0000}"/>
    <cellStyle name="Note 6 2 2 2 2 2 2 2 3 2" xfId="21389" xr:uid="{00000000-0005-0000-0000-0000743C0000}"/>
    <cellStyle name="Note 6 2 2 2 2 2 2 2 4" xfId="17568" xr:uid="{00000000-0005-0000-0000-0000753C0000}"/>
    <cellStyle name="Note 6 2 2 2 2 2 2 3" xfId="8938" xr:uid="{00000000-0005-0000-0000-0000763C0000}"/>
    <cellStyle name="Note 6 2 2 2 2 2 2 3 2" xfId="19232" xr:uid="{00000000-0005-0000-0000-0000773C0000}"/>
    <cellStyle name="Note 6 2 2 2 2 2 2 4" xfId="13952" xr:uid="{00000000-0005-0000-0000-0000783C0000}"/>
    <cellStyle name="Note 6 2 2 2 2 2 3" xfId="5730" xr:uid="{00000000-0005-0000-0000-0000793C0000}"/>
    <cellStyle name="Note 6 2 2 2 2 2 3 2" xfId="10500" xr:uid="{00000000-0005-0000-0000-00007A3C0000}"/>
    <cellStyle name="Note 6 2 2 2 2 2 3 2 2" xfId="20765" xr:uid="{00000000-0005-0000-0000-00007B3C0000}"/>
    <cellStyle name="Note 6 2 2 2 2 2 3 3" xfId="11688" xr:uid="{00000000-0005-0000-0000-00007C3C0000}"/>
    <cellStyle name="Note 6 2 2 2 2 2 3 3 2" xfId="21952" xr:uid="{00000000-0005-0000-0000-00007D3C0000}"/>
    <cellStyle name="Note 6 2 2 2 2 2 3 4" xfId="16221" xr:uid="{00000000-0005-0000-0000-00007E3C0000}"/>
    <cellStyle name="Note 6 2 2 2 2 2 4" xfId="8937" xr:uid="{00000000-0005-0000-0000-00007F3C0000}"/>
    <cellStyle name="Note 6 2 2 2 2 2 4 2" xfId="19231" xr:uid="{00000000-0005-0000-0000-0000803C0000}"/>
    <cellStyle name="Note 6 2 2 2 2 2 5" xfId="13951" xr:uid="{00000000-0005-0000-0000-0000813C0000}"/>
    <cellStyle name="Note 6 2 2 2 2 3" xfId="3328" xr:uid="{00000000-0005-0000-0000-0000823C0000}"/>
    <cellStyle name="Note 6 2 2 2 2 3 2" xfId="7080" xr:uid="{00000000-0005-0000-0000-0000833C0000}"/>
    <cellStyle name="Note 6 2 2 2 2 3 2 2" xfId="11560" xr:uid="{00000000-0005-0000-0000-0000843C0000}"/>
    <cellStyle name="Note 6 2 2 2 2 3 2 2 2" xfId="21825" xr:uid="{00000000-0005-0000-0000-0000853C0000}"/>
    <cellStyle name="Note 6 2 2 2 2 3 2 3" xfId="9914" xr:uid="{00000000-0005-0000-0000-0000863C0000}"/>
    <cellStyle name="Note 6 2 2 2 2 3 2 3 2" xfId="20180" xr:uid="{00000000-0005-0000-0000-0000873C0000}"/>
    <cellStyle name="Note 6 2 2 2 2 3 2 4" xfId="17569" xr:uid="{00000000-0005-0000-0000-0000883C0000}"/>
    <cellStyle name="Note 6 2 2 2 2 3 3" xfId="8939" xr:uid="{00000000-0005-0000-0000-0000893C0000}"/>
    <cellStyle name="Note 6 2 2 2 2 3 3 2" xfId="19233" xr:uid="{00000000-0005-0000-0000-00008A3C0000}"/>
    <cellStyle name="Note 6 2 2 2 2 3 4" xfId="13953" xr:uid="{00000000-0005-0000-0000-00008B3C0000}"/>
    <cellStyle name="Note 6 2 2 2 2 4" xfId="5729" xr:uid="{00000000-0005-0000-0000-00008C3C0000}"/>
    <cellStyle name="Note 6 2 2 2 2 4 2" xfId="10499" xr:uid="{00000000-0005-0000-0000-00008D3C0000}"/>
    <cellStyle name="Note 6 2 2 2 2 4 2 2" xfId="20764" xr:uid="{00000000-0005-0000-0000-00008E3C0000}"/>
    <cellStyle name="Note 6 2 2 2 2 4 3" xfId="9342" xr:uid="{00000000-0005-0000-0000-00008F3C0000}"/>
    <cellStyle name="Note 6 2 2 2 2 4 3 2" xfId="19636" xr:uid="{00000000-0005-0000-0000-0000903C0000}"/>
    <cellStyle name="Note 6 2 2 2 2 4 4" xfId="16220" xr:uid="{00000000-0005-0000-0000-0000913C0000}"/>
    <cellStyle name="Note 6 2 2 2 2 5" xfId="8936" xr:uid="{00000000-0005-0000-0000-0000923C0000}"/>
    <cellStyle name="Note 6 2 2 2 2 5 2" xfId="19230" xr:uid="{00000000-0005-0000-0000-0000933C0000}"/>
    <cellStyle name="Note 6 2 2 2 2 6" xfId="13950" xr:uid="{00000000-0005-0000-0000-0000943C0000}"/>
    <cellStyle name="Note 6 2 2 2 3" xfId="3329" xr:uid="{00000000-0005-0000-0000-0000953C0000}"/>
    <cellStyle name="Note 6 2 2 2 3 2" xfId="3330" xr:uid="{00000000-0005-0000-0000-0000963C0000}"/>
    <cellStyle name="Note 6 2 2 2 3 2 2" xfId="7081" xr:uid="{00000000-0005-0000-0000-0000973C0000}"/>
    <cellStyle name="Note 6 2 2 2 3 2 2 2" xfId="11561" xr:uid="{00000000-0005-0000-0000-0000983C0000}"/>
    <cellStyle name="Note 6 2 2 2 3 2 2 2 2" xfId="21826" xr:uid="{00000000-0005-0000-0000-0000993C0000}"/>
    <cellStyle name="Note 6 2 2 2 3 2 2 3" xfId="11774" xr:uid="{00000000-0005-0000-0000-00009A3C0000}"/>
    <cellStyle name="Note 6 2 2 2 3 2 2 3 2" xfId="22038" xr:uid="{00000000-0005-0000-0000-00009B3C0000}"/>
    <cellStyle name="Note 6 2 2 2 3 2 2 4" xfId="17570" xr:uid="{00000000-0005-0000-0000-00009C3C0000}"/>
    <cellStyle name="Note 6 2 2 2 3 2 3" xfId="8941" xr:uid="{00000000-0005-0000-0000-00009D3C0000}"/>
    <cellStyle name="Note 6 2 2 2 3 2 3 2" xfId="19235" xr:uid="{00000000-0005-0000-0000-00009E3C0000}"/>
    <cellStyle name="Note 6 2 2 2 3 2 4" xfId="13955" xr:uid="{00000000-0005-0000-0000-00009F3C0000}"/>
    <cellStyle name="Note 6 2 2 2 3 3" xfId="5731" xr:uid="{00000000-0005-0000-0000-0000A03C0000}"/>
    <cellStyle name="Note 6 2 2 2 3 3 2" xfId="10501" xr:uid="{00000000-0005-0000-0000-0000A13C0000}"/>
    <cellStyle name="Note 6 2 2 2 3 3 2 2" xfId="20766" xr:uid="{00000000-0005-0000-0000-0000A23C0000}"/>
    <cellStyle name="Note 6 2 2 2 3 3 3" xfId="7639" xr:uid="{00000000-0005-0000-0000-0000A33C0000}"/>
    <cellStyle name="Note 6 2 2 2 3 3 3 2" xfId="18124" xr:uid="{00000000-0005-0000-0000-0000A43C0000}"/>
    <cellStyle name="Note 6 2 2 2 3 3 4" xfId="16222" xr:uid="{00000000-0005-0000-0000-0000A53C0000}"/>
    <cellStyle name="Note 6 2 2 2 3 4" xfId="8940" xr:uid="{00000000-0005-0000-0000-0000A63C0000}"/>
    <cellStyle name="Note 6 2 2 2 3 4 2" xfId="19234" xr:uid="{00000000-0005-0000-0000-0000A73C0000}"/>
    <cellStyle name="Note 6 2 2 2 3 5" xfId="13954" xr:uid="{00000000-0005-0000-0000-0000A83C0000}"/>
    <cellStyle name="Note 6 2 2 2 4" xfId="3331" xr:uid="{00000000-0005-0000-0000-0000A93C0000}"/>
    <cellStyle name="Note 6 2 2 2 4 2" xfId="7082" xr:uid="{00000000-0005-0000-0000-0000AA3C0000}"/>
    <cellStyle name="Note 6 2 2 2 4 2 2" xfId="11562" xr:uid="{00000000-0005-0000-0000-0000AB3C0000}"/>
    <cellStyle name="Note 6 2 2 2 4 2 2 2" xfId="21827" xr:uid="{00000000-0005-0000-0000-0000AC3C0000}"/>
    <cellStyle name="Note 6 2 2 2 4 2 3" xfId="11121" xr:uid="{00000000-0005-0000-0000-0000AD3C0000}"/>
    <cellStyle name="Note 6 2 2 2 4 2 3 2" xfId="21386" xr:uid="{00000000-0005-0000-0000-0000AE3C0000}"/>
    <cellStyle name="Note 6 2 2 2 4 2 4" xfId="17571" xr:uid="{00000000-0005-0000-0000-0000AF3C0000}"/>
    <cellStyle name="Note 6 2 2 2 4 3" xfId="8942" xr:uid="{00000000-0005-0000-0000-0000B03C0000}"/>
    <cellStyle name="Note 6 2 2 2 4 3 2" xfId="19236" xr:uid="{00000000-0005-0000-0000-0000B13C0000}"/>
    <cellStyle name="Note 6 2 2 2 4 4" xfId="13956" xr:uid="{00000000-0005-0000-0000-0000B23C0000}"/>
    <cellStyle name="Note 6 2 2 2 5" xfId="5728" xr:uid="{00000000-0005-0000-0000-0000B33C0000}"/>
    <cellStyle name="Note 6 2 2 2 5 2" xfId="10498" xr:uid="{00000000-0005-0000-0000-0000B43C0000}"/>
    <cellStyle name="Note 6 2 2 2 5 2 2" xfId="20763" xr:uid="{00000000-0005-0000-0000-0000B53C0000}"/>
    <cellStyle name="Note 6 2 2 2 5 3" xfId="7634" xr:uid="{00000000-0005-0000-0000-0000B63C0000}"/>
    <cellStyle name="Note 6 2 2 2 5 3 2" xfId="18119" xr:uid="{00000000-0005-0000-0000-0000B73C0000}"/>
    <cellStyle name="Note 6 2 2 2 5 4" xfId="16219" xr:uid="{00000000-0005-0000-0000-0000B83C0000}"/>
    <cellStyle name="Note 6 2 2 2 6" xfId="8935" xr:uid="{00000000-0005-0000-0000-0000B93C0000}"/>
    <cellStyle name="Note 6 2 2 2 6 2" xfId="19229" xr:uid="{00000000-0005-0000-0000-0000BA3C0000}"/>
    <cellStyle name="Note 6 2 2 2 7" xfId="13949" xr:uid="{00000000-0005-0000-0000-0000BB3C0000}"/>
    <cellStyle name="Note 6 2 2 3" xfId="3332" xr:uid="{00000000-0005-0000-0000-0000BC3C0000}"/>
    <cellStyle name="Note 6 2 2 3 2" xfId="3333" xr:uid="{00000000-0005-0000-0000-0000BD3C0000}"/>
    <cellStyle name="Note 6 2 2 3 2 2" xfId="3334" xr:uid="{00000000-0005-0000-0000-0000BE3C0000}"/>
    <cellStyle name="Note 6 2 2 3 2 2 2" xfId="7083" xr:uid="{00000000-0005-0000-0000-0000BF3C0000}"/>
    <cellStyle name="Note 6 2 2 3 2 2 2 2" xfId="11563" xr:uid="{00000000-0005-0000-0000-0000C03C0000}"/>
    <cellStyle name="Note 6 2 2 3 2 2 2 2 2" xfId="21828" xr:uid="{00000000-0005-0000-0000-0000C13C0000}"/>
    <cellStyle name="Note 6 2 2 3 2 2 2 3" xfId="9915" xr:uid="{00000000-0005-0000-0000-0000C23C0000}"/>
    <cellStyle name="Note 6 2 2 3 2 2 2 3 2" xfId="20181" xr:uid="{00000000-0005-0000-0000-0000C33C0000}"/>
    <cellStyle name="Note 6 2 2 3 2 2 2 4" xfId="17572" xr:uid="{00000000-0005-0000-0000-0000C43C0000}"/>
    <cellStyle name="Note 6 2 2 3 2 2 3" xfId="8945" xr:uid="{00000000-0005-0000-0000-0000C53C0000}"/>
    <cellStyle name="Note 6 2 2 3 2 2 3 2" xfId="19239" xr:uid="{00000000-0005-0000-0000-0000C63C0000}"/>
    <cellStyle name="Note 6 2 2 3 2 2 4" xfId="13959" xr:uid="{00000000-0005-0000-0000-0000C73C0000}"/>
    <cellStyle name="Note 6 2 2 3 2 3" xfId="5733" xr:uid="{00000000-0005-0000-0000-0000C83C0000}"/>
    <cellStyle name="Note 6 2 2 3 2 3 2" xfId="10503" xr:uid="{00000000-0005-0000-0000-0000C93C0000}"/>
    <cellStyle name="Note 6 2 2 3 2 3 2 2" xfId="20768" xr:uid="{00000000-0005-0000-0000-0000CA3C0000}"/>
    <cellStyle name="Note 6 2 2 3 2 3 3" xfId="10742" xr:uid="{00000000-0005-0000-0000-0000CB3C0000}"/>
    <cellStyle name="Note 6 2 2 3 2 3 3 2" xfId="21007" xr:uid="{00000000-0005-0000-0000-0000CC3C0000}"/>
    <cellStyle name="Note 6 2 2 3 2 3 4" xfId="16224" xr:uid="{00000000-0005-0000-0000-0000CD3C0000}"/>
    <cellStyle name="Note 6 2 2 3 2 4" xfId="8944" xr:uid="{00000000-0005-0000-0000-0000CE3C0000}"/>
    <cellStyle name="Note 6 2 2 3 2 4 2" xfId="19238" xr:uid="{00000000-0005-0000-0000-0000CF3C0000}"/>
    <cellStyle name="Note 6 2 2 3 2 5" xfId="13958" xr:uid="{00000000-0005-0000-0000-0000D03C0000}"/>
    <cellStyle name="Note 6 2 2 3 3" xfId="3335" xr:uid="{00000000-0005-0000-0000-0000D13C0000}"/>
    <cellStyle name="Note 6 2 2 3 3 2" xfId="7084" xr:uid="{00000000-0005-0000-0000-0000D23C0000}"/>
    <cellStyle name="Note 6 2 2 3 3 2 2" xfId="11564" xr:uid="{00000000-0005-0000-0000-0000D33C0000}"/>
    <cellStyle name="Note 6 2 2 3 3 2 2 2" xfId="21829" xr:uid="{00000000-0005-0000-0000-0000D43C0000}"/>
    <cellStyle name="Note 6 2 2 3 3 2 3" xfId="9916" xr:uid="{00000000-0005-0000-0000-0000D53C0000}"/>
    <cellStyle name="Note 6 2 2 3 3 2 3 2" xfId="20182" xr:uid="{00000000-0005-0000-0000-0000D63C0000}"/>
    <cellStyle name="Note 6 2 2 3 3 2 4" xfId="17573" xr:uid="{00000000-0005-0000-0000-0000D73C0000}"/>
    <cellStyle name="Note 6 2 2 3 3 3" xfId="8946" xr:uid="{00000000-0005-0000-0000-0000D83C0000}"/>
    <cellStyle name="Note 6 2 2 3 3 3 2" xfId="19240" xr:uid="{00000000-0005-0000-0000-0000D93C0000}"/>
    <cellStyle name="Note 6 2 2 3 3 4" xfId="13960" xr:uid="{00000000-0005-0000-0000-0000DA3C0000}"/>
    <cellStyle name="Note 6 2 2 3 4" xfId="5732" xr:uid="{00000000-0005-0000-0000-0000DB3C0000}"/>
    <cellStyle name="Note 6 2 2 3 4 2" xfId="10502" xr:uid="{00000000-0005-0000-0000-0000DC3C0000}"/>
    <cellStyle name="Note 6 2 2 3 4 2 2" xfId="20767" xr:uid="{00000000-0005-0000-0000-0000DD3C0000}"/>
    <cellStyle name="Note 6 2 2 3 4 3" xfId="11875" xr:uid="{00000000-0005-0000-0000-0000DE3C0000}"/>
    <cellStyle name="Note 6 2 2 3 4 3 2" xfId="22138" xr:uid="{00000000-0005-0000-0000-0000DF3C0000}"/>
    <cellStyle name="Note 6 2 2 3 4 4" xfId="16223" xr:uid="{00000000-0005-0000-0000-0000E03C0000}"/>
    <cellStyle name="Note 6 2 2 3 5" xfId="8943" xr:uid="{00000000-0005-0000-0000-0000E13C0000}"/>
    <cellStyle name="Note 6 2 2 3 5 2" xfId="19237" xr:uid="{00000000-0005-0000-0000-0000E23C0000}"/>
    <cellStyle name="Note 6 2 2 3 6" xfId="13957" xr:uid="{00000000-0005-0000-0000-0000E33C0000}"/>
    <cellStyle name="Note 6 2 2 4" xfId="3336" xr:uid="{00000000-0005-0000-0000-0000E43C0000}"/>
    <cellStyle name="Note 6 2 2 4 2" xfId="3337" xr:uid="{00000000-0005-0000-0000-0000E53C0000}"/>
    <cellStyle name="Note 6 2 2 4 2 2" xfId="7085" xr:uid="{00000000-0005-0000-0000-0000E63C0000}"/>
    <cellStyle name="Note 6 2 2 4 2 2 2" xfId="11565" xr:uid="{00000000-0005-0000-0000-0000E73C0000}"/>
    <cellStyle name="Note 6 2 2 4 2 2 2 2" xfId="21830" xr:uid="{00000000-0005-0000-0000-0000E83C0000}"/>
    <cellStyle name="Note 6 2 2 4 2 2 3" xfId="11126" xr:uid="{00000000-0005-0000-0000-0000E93C0000}"/>
    <cellStyle name="Note 6 2 2 4 2 2 3 2" xfId="21391" xr:uid="{00000000-0005-0000-0000-0000EA3C0000}"/>
    <cellStyle name="Note 6 2 2 4 2 2 4" xfId="17574" xr:uid="{00000000-0005-0000-0000-0000EB3C0000}"/>
    <cellStyle name="Note 6 2 2 4 2 3" xfId="8948" xr:uid="{00000000-0005-0000-0000-0000EC3C0000}"/>
    <cellStyle name="Note 6 2 2 4 2 3 2" xfId="19242" xr:uid="{00000000-0005-0000-0000-0000ED3C0000}"/>
    <cellStyle name="Note 6 2 2 4 2 4" xfId="13962" xr:uid="{00000000-0005-0000-0000-0000EE3C0000}"/>
    <cellStyle name="Note 6 2 2 4 3" xfId="5734" xr:uid="{00000000-0005-0000-0000-0000EF3C0000}"/>
    <cellStyle name="Note 6 2 2 4 3 2" xfId="10504" xr:uid="{00000000-0005-0000-0000-0000F03C0000}"/>
    <cellStyle name="Note 6 2 2 4 3 2 2" xfId="20769" xr:uid="{00000000-0005-0000-0000-0000F13C0000}"/>
    <cellStyle name="Note 6 2 2 4 3 3" xfId="7636" xr:uid="{00000000-0005-0000-0000-0000F23C0000}"/>
    <cellStyle name="Note 6 2 2 4 3 3 2" xfId="18121" xr:uid="{00000000-0005-0000-0000-0000F33C0000}"/>
    <cellStyle name="Note 6 2 2 4 3 4" xfId="16225" xr:uid="{00000000-0005-0000-0000-0000F43C0000}"/>
    <cellStyle name="Note 6 2 2 4 4" xfId="8947" xr:uid="{00000000-0005-0000-0000-0000F53C0000}"/>
    <cellStyle name="Note 6 2 2 4 4 2" xfId="19241" xr:uid="{00000000-0005-0000-0000-0000F63C0000}"/>
    <cellStyle name="Note 6 2 2 4 5" xfId="13961" xr:uid="{00000000-0005-0000-0000-0000F73C0000}"/>
    <cellStyle name="Note 6 2 2 5" xfId="3338" xr:uid="{00000000-0005-0000-0000-0000F83C0000}"/>
    <cellStyle name="Note 6 2 2 5 2" xfId="7086" xr:uid="{00000000-0005-0000-0000-0000F93C0000}"/>
    <cellStyle name="Note 6 2 2 5 2 2" xfId="11566" xr:uid="{00000000-0005-0000-0000-0000FA3C0000}"/>
    <cellStyle name="Note 6 2 2 5 2 2 2" xfId="21831" xr:uid="{00000000-0005-0000-0000-0000FB3C0000}"/>
    <cellStyle name="Note 6 2 2 5 2 3" xfId="11125" xr:uid="{00000000-0005-0000-0000-0000FC3C0000}"/>
    <cellStyle name="Note 6 2 2 5 2 3 2" xfId="21390" xr:uid="{00000000-0005-0000-0000-0000FD3C0000}"/>
    <cellStyle name="Note 6 2 2 5 2 4" xfId="17575" xr:uid="{00000000-0005-0000-0000-0000FE3C0000}"/>
    <cellStyle name="Note 6 2 2 5 3" xfId="8949" xr:uid="{00000000-0005-0000-0000-0000FF3C0000}"/>
    <cellStyle name="Note 6 2 2 5 3 2" xfId="19243" xr:uid="{00000000-0005-0000-0000-0000003D0000}"/>
    <cellStyle name="Note 6 2 2 5 4" xfId="13963" xr:uid="{00000000-0005-0000-0000-0000013D0000}"/>
    <cellStyle name="Note 6 2 2 6" xfId="5727" xr:uid="{00000000-0005-0000-0000-0000023D0000}"/>
    <cellStyle name="Note 6 2 2 6 2" xfId="10497" xr:uid="{00000000-0005-0000-0000-0000033D0000}"/>
    <cellStyle name="Note 6 2 2 6 2 2" xfId="20762" xr:uid="{00000000-0005-0000-0000-0000043D0000}"/>
    <cellStyle name="Note 6 2 2 6 3" xfId="7635" xr:uid="{00000000-0005-0000-0000-0000053D0000}"/>
    <cellStyle name="Note 6 2 2 6 3 2" xfId="18120" xr:uid="{00000000-0005-0000-0000-0000063D0000}"/>
    <cellStyle name="Note 6 2 2 6 4" xfId="16218" xr:uid="{00000000-0005-0000-0000-0000073D0000}"/>
    <cellStyle name="Note 6 2 2 7" xfId="8934" xr:uid="{00000000-0005-0000-0000-0000083D0000}"/>
    <cellStyle name="Note 6 2 2 7 2" xfId="19228" xr:uid="{00000000-0005-0000-0000-0000093D0000}"/>
    <cellStyle name="Note 6 2 2 8" xfId="13948" xr:uid="{00000000-0005-0000-0000-00000A3D0000}"/>
    <cellStyle name="Note 6 2 3" xfId="3339" xr:uid="{00000000-0005-0000-0000-00000B3D0000}"/>
    <cellStyle name="Note 6 2 3 2" xfId="3340" xr:uid="{00000000-0005-0000-0000-00000C3D0000}"/>
    <cellStyle name="Note 6 2 3 2 2" xfId="3341" xr:uid="{00000000-0005-0000-0000-00000D3D0000}"/>
    <cellStyle name="Note 6 2 3 2 2 2" xfId="7087" xr:uid="{00000000-0005-0000-0000-00000E3D0000}"/>
    <cellStyle name="Note 6 2 3 2 2 2 2" xfId="11567" xr:uid="{00000000-0005-0000-0000-00000F3D0000}"/>
    <cellStyle name="Note 6 2 3 2 2 2 2 2" xfId="21832" xr:uid="{00000000-0005-0000-0000-0000103D0000}"/>
    <cellStyle name="Note 6 2 3 2 2 2 3" xfId="9917" xr:uid="{00000000-0005-0000-0000-0000113D0000}"/>
    <cellStyle name="Note 6 2 3 2 2 2 3 2" xfId="20183" xr:uid="{00000000-0005-0000-0000-0000123D0000}"/>
    <cellStyle name="Note 6 2 3 2 2 2 4" xfId="17576" xr:uid="{00000000-0005-0000-0000-0000133D0000}"/>
    <cellStyle name="Note 6 2 3 2 2 3" xfId="8952" xr:uid="{00000000-0005-0000-0000-0000143D0000}"/>
    <cellStyle name="Note 6 2 3 2 2 3 2" xfId="19246" xr:uid="{00000000-0005-0000-0000-0000153D0000}"/>
    <cellStyle name="Note 6 2 3 2 2 4" xfId="13966" xr:uid="{00000000-0005-0000-0000-0000163D0000}"/>
    <cellStyle name="Note 6 2 3 2 3" xfId="5736" xr:uid="{00000000-0005-0000-0000-0000173D0000}"/>
    <cellStyle name="Note 6 2 3 2 3 2" xfId="10506" xr:uid="{00000000-0005-0000-0000-0000183D0000}"/>
    <cellStyle name="Note 6 2 3 2 3 2 2" xfId="20771" xr:uid="{00000000-0005-0000-0000-0000193D0000}"/>
    <cellStyle name="Note 6 2 3 2 3 3" xfId="7638" xr:uid="{00000000-0005-0000-0000-00001A3D0000}"/>
    <cellStyle name="Note 6 2 3 2 3 3 2" xfId="18123" xr:uid="{00000000-0005-0000-0000-00001B3D0000}"/>
    <cellStyle name="Note 6 2 3 2 3 4" xfId="16227" xr:uid="{00000000-0005-0000-0000-00001C3D0000}"/>
    <cellStyle name="Note 6 2 3 2 4" xfId="8951" xr:uid="{00000000-0005-0000-0000-00001D3D0000}"/>
    <cellStyle name="Note 6 2 3 2 4 2" xfId="19245" xr:uid="{00000000-0005-0000-0000-00001E3D0000}"/>
    <cellStyle name="Note 6 2 3 2 5" xfId="13965" xr:uid="{00000000-0005-0000-0000-00001F3D0000}"/>
    <cellStyle name="Note 6 2 3 3" xfId="3342" xr:uid="{00000000-0005-0000-0000-0000203D0000}"/>
    <cellStyle name="Note 6 2 3 3 2" xfId="7088" xr:uid="{00000000-0005-0000-0000-0000213D0000}"/>
    <cellStyle name="Note 6 2 3 3 2 2" xfId="11568" xr:uid="{00000000-0005-0000-0000-0000223D0000}"/>
    <cellStyle name="Note 6 2 3 3 2 2 2" xfId="21833" xr:uid="{00000000-0005-0000-0000-0000233D0000}"/>
    <cellStyle name="Note 6 2 3 3 2 3" xfId="11127" xr:uid="{00000000-0005-0000-0000-0000243D0000}"/>
    <cellStyle name="Note 6 2 3 3 2 3 2" xfId="21392" xr:uid="{00000000-0005-0000-0000-0000253D0000}"/>
    <cellStyle name="Note 6 2 3 3 2 4" xfId="17577" xr:uid="{00000000-0005-0000-0000-0000263D0000}"/>
    <cellStyle name="Note 6 2 3 3 3" xfId="8953" xr:uid="{00000000-0005-0000-0000-0000273D0000}"/>
    <cellStyle name="Note 6 2 3 3 3 2" xfId="19247" xr:uid="{00000000-0005-0000-0000-0000283D0000}"/>
    <cellStyle name="Note 6 2 3 3 4" xfId="13967" xr:uid="{00000000-0005-0000-0000-0000293D0000}"/>
    <cellStyle name="Note 6 2 3 4" xfId="5735" xr:uid="{00000000-0005-0000-0000-00002A3D0000}"/>
    <cellStyle name="Note 6 2 3 4 2" xfId="10505" xr:uid="{00000000-0005-0000-0000-00002B3D0000}"/>
    <cellStyle name="Note 6 2 3 4 2 2" xfId="20770" xr:uid="{00000000-0005-0000-0000-00002C3D0000}"/>
    <cellStyle name="Note 6 2 3 4 3" xfId="9343" xr:uid="{00000000-0005-0000-0000-00002D3D0000}"/>
    <cellStyle name="Note 6 2 3 4 3 2" xfId="19637" xr:uid="{00000000-0005-0000-0000-00002E3D0000}"/>
    <cellStyle name="Note 6 2 3 4 4" xfId="16226" xr:uid="{00000000-0005-0000-0000-00002F3D0000}"/>
    <cellStyle name="Note 6 2 3 5" xfId="8950" xr:uid="{00000000-0005-0000-0000-0000303D0000}"/>
    <cellStyle name="Note 6 2 3 5 2" xfId="19244" xr:uid="{00000000-0005-0000-0000-0000313D0000}"/>
    <cellStyle name="Note 6 2 3 6" xfId="13964" xr:uid="{00000000-0005-0000-0000-0000323D0000}"/>
    <cellStyle name="Note 6 2 4" xfId="3343" xr:uid="{00000000-0005-0000-0000-0000333D0000}"/>
    <cellStyle name="Note 6 2 4 2" xfId="3344" xr:uid="{00000000-0005-0000-0000-0000343D0000}"/>
    <cellStyle name="Note 6 2 4 2 2" xfId="7089" xr:uid="{00000000-0005-0000-0000-0000353D0000}"/>
    <cellStyle name="Note 6 2 4 2 2 2" xfId="11569" xr:uid="{00000000-0005-0000-0000-0000363D0000}"/>
    <cellStyle name="Note 6 2 4 2 2 2 2" xfId="21834" xr:uid="{00000000-0005-0000-0000-0000373D0000}"/>
    <cellStyle name="Note 6 2 4 2 2 3" xfId="9918" xr:uid="{00000000-0005-0000-0000-0000383D0000}"/>
    <cellStyle name="Note 6 2 4 2 2 3 2" xfId="20184" xr:uid="{00000000-0005-0000-0000-0000393D0000}"/>
    <cellStyle name="Note 6 2 4 2 2 4" xfId="17578" xr:uid="{00000000-0005-0000-0000-00003A3D0000}"/>
    <cellStyle name="Note 6 2 4 2 3" xfId="8955" xr:uid="{00000000-0005-0000-0000-00003B3D0000}"/>
    <cellStyle name="Note 6 2 4 2 3 2" xfId="19249" xr:uid="{00000000-0005-0000-0000-00003C3D0000}"/>
    <cellStyle name="Note 6 2 4 2 4" xfId="13969" xr:uid="{00000000-0005-0000-0000-00003D3D0000}"/>
    <cellStyle name="Note 6 2 4 3" xfId="5737" xr:uid="{00000000-0005-0000-0000-00003E3D0000}"/>
    <cellStyle name="Note 6 2 4 3 2" xfId="10507" xr:uid="{00000000-0005-0000-0000-00003F3D0000}"/>
    <cellStyle name="Note 6 2 4 3 2 2" xfId="20772" xr:uid="{00000000-0005-0000-0000-0000403D0000}"/>
    <cellStyle name="Note 6 2 4 3 3" xfId="7637" xr:uid="{00000000-0005-0000-0000-0000413D0000}"/>
    <cellStyle name="Note 6 2 4 3 3 2" xfId="18122" xr:uid="{00000000-0005-0000-0000-0000423D0000}"/>
    <cellStyle name="Note 6 2 4 3 4" xfId="16228" xr:uid="{00000000-0005-0000-0000-0000433D0000}"/>
    <cellStyle name="Note 6 2 4 4" xfId="8954" xr:uid="{00000000-0005-0000-0000-0000443D0000}"/>
    <cellStyle name="Note 6 2 4 4 2" xfId="19248" xr:uid="{00000000-0005-0000-0000-0000453D0000}"/>
    <cellStyle name="Note 6 2 4 5" xfId="13968" xr:uid="{00000000-0005-0000-0000-0000463D0000}"/>
    <cellStyle name="Note 6 2 5" xfId="3345" xr:uid="{00000000-0005-0000-0000-0000473D0000}"/>
    <cellStyle name="Note 6 2 5 2" xfId="7090" xr:uid="{00000000-0005-0000-0000-0000483D0000}"/>
    <cellStyle name="Note 6 2 5 2 2" xfId="11570" xr:uid="{00000000-0005-0000-0000-0000493D0000}"/>
    <cellStyle name="Note 6 2 5 2 2 2" xfId="21835" xr:uid="{00000000-0005-0000-0000-00004A3D0000}"/>
    <cellStyle name="Note 6 2 5 2 3" xfId="11775" xr:uid="{00000000-0005-0000-0000-00004B3D0000}"/>
    <cellStyle name="Note 6 2 5 2 3 2" xfId="22039" xr:uid="{00000000-0005-0000-0000-00004C3D0000}"/>
    <cellStyle name="Note 6 2 5 2 4" xfId="17579" xr:uid="{00000000-0005-0000-0000-00004D3D0000}"/>
    <cellStyle name="Note 6 2 5 3" xfId="8956" xr:uid="{00000000-0005-0000-0000-00004E3D0000}"/>
    <cellStyle name="Note 6 2 5 3 2" xfId="19250" xr:uid="{00000000-0005-0000-0000-00004F3D0000}"/>
    <cellStyle name="Note 6 2 5 4" xfId="13970" xr:uid="{00000000-0005-0000-0000-0000503D0000}"/>
    <cellStyle name="Note 6 2 6" xfId="5726" xr:uid="{00000000-0005-0000-0000-0000513D0000}"/>
    <cellStyle name="Note 6 2 6 2" xfId="10496" xr:uid="{00000000-0005-0000-0000-0000523D0000}"/>
    <cellStyle name="Note 6 2 6 2 2" xfId="20761" xr:uid="{00000000-0005-0000-0000-0000533D0000}"/>
    <cellStyle name="Note 6 2 6 3" xfId="10773" xr:uid="{00000000-0005-0000-0000-0000543D0000}"/>
    <cellStyle name="Note 6 2 6 3 2" xfId="21038" xr:uid="{00000000-0005-0000-0000-0000553D0000}"/>
    <cellStyle name="Note 6 2 6 4" xfId="16217" xr:uid="{00000000-0005-0000-0000-0000563D0000}"/>
    <cellStyle name="Note 6 2 7" xfId="8933" xr:uid="{00000000-0005-0000-0000-0000573D0000}"/>
    <cellStyle name="Note 6 2 7 2" xfId="19227" xr:uid="{00000000-0005-0000-0000-0000583D0000}"/>
    <cellStyle name="Note 6 2 8" xfId="13947" xr:uid="{00000000-0005-0000-0000-0000593D0000}"/>
    <cellStyle name="Note 6 3" xfId="3346" xr:uid="{00000000-0005-0000-0000-00005A3D0000}"/>
    <cellStyle name="Note 6 3 2" xfId="3347" xr:uid="{00000000-0005-0000-0000-00005B3D0000}"/>
    <cellStyle name="Note 6 3 2 2" xfId="3348" xr:uid="{00000000-0005-0000-0000-00005C3D0000}"/>
    <cellStyle name="Note 6 3 2 2 2" xfId="7091" xr:uid="{00000000-0005-0000-0000-00005D3D0000}"/>
    <cellStyle name="Note 6 3 2 2 2 2" xfId="11571" xr:uid="{00000000-0005-0000-0000-00005E3D0000}"/>
    <cellStyle name="Note 6 3 2 2 2 2 2" xfId="21836" xr:uid="{00000000-0005-0000-0000-00005F3D0000}"/>
    <cellStyle name="Note 6 3 2 2 2 3" xfId="11112" xr:uid="{00000000-0005-0000-0000-0000603D0000}"/>
    <cellStyle name="Note 6 3 2 2 2 3 2" xfId="21377" xr:uid="{00000000-0005-0000-0000-0000613D0000}"/>
    <cellStyle name="Note 6 3 2 2 2 4" xfId="17580" xr:uid="{00000000-0005-0000-0000-0000623D0000}"/>
    <cellStyle name="Note 6 3 2 2 3" xfId="8959" xr:uid="{00000000-0005-0000-0000-0000633D0000}"/>
    <cellStyle name="Note 6 3 2 2 3 2" xfId="19253" xr:uid="{00000000-0005-0000-0000-0000643D0000}"/>
    <cellStyle name="Note 6 3 2 2 4" xfId="13973" xr:uid="{00000000-0005-0000-0000-0000653D0000}"/>
    <cellStyle name="Note 6 3 2 3" xfId="5739" xr:uid="{00000000-0005-0000-0000-0000663D0000}"/>
    <cellStyle name="Note 6 3 2 3 2" xfId="10509" xr:uid="{00000000-0005-0000-0000-0000673D0000}"/>
    <cellStyle name="Note 6 3 2 3 2 2" xfId="20774" xr:uid="{00000000-0005-0000-0000-0000683D0000}"/>
    <cellStyle name="Note 6 3 2 3 3" xfId="9345" xr:uid="{00000000-0005-0000-0000-0000693D0000}"/>
    <cellStyle name="Note 6 3 2 3 3 2" xfId="19639" xr:uid="{00000000-0005-0000-0000-00006A3D0000}"/>
    <cellStyle name="Note 6 3 2 3 4" xfId="16230" xr:uid="{00000000-0005-0000-0000-00006B3D0000}"/>
    <cellStyle name="Note 6 3 2 4" xfId="8958" xr:uid="{00000000-0005-0000-0000-00006C3D0000}"/>
    <cellStyle name="Note 6 3 2 4 2" xfId="19252" xr:uid="{00000000-0005-0000-0000-00006D3D0000}"/>
    <cellStyle name="Note 6 3 2 5" xfId="13972" xr:uid="{00000000-0005-0000-0000-00006E3D0000}"/>
    <cellStyle name="Note 6 3 3" xfId="3349" xr:uid="{00000000-0005-0000-0000-00006F3D0000}"/>
    <cellStyle name="Note 6 3 3 2" xfId="7092" xr:uid="{00000000-0005-0000-0000-0000703D0000}"/>
    <cellStyle name="Note 6 3 3 2 2" xfId="11572" xr:uid="{00000000-0005-0000-0000-0000713D0000}"/>
    <cellStyle name="Note 6 3 3 2 2 2" xfId="21837" xr:uid="{00000000-0005-0000-0000-0000723D0000}"/>
    <cellStyle name="Note 6 3 3 2 3" xfId="9919" xr:uid="{00000000-0005-0000-0000-0000733D0000}"/>
    <cellStyle name="Note 6 3 3 2 3 2" xfId="20185" xr:uid="{00000000-0005-0000-0000-0000743D0000}"/>
    <cellStyle name="Note 6 3 3 2 4" xfId="17581" xr:uid="{00000000-0005-0000-0000-0000753D0000}"/>
    <cellStyle name="Note 6 3 3 3" xfId="8960" xr:uid="{00000000-0005-0000-0000-0000763D0000}"/>
    <cellStyle name="Note 6 3 3 3 2" xfId="19254" xr:uid="{00000000-0005-0000-0000-0000773D0000}"/>
    <cellStyle name="Note 6 3 3 4" xfId="13974" xr:uid="{00000000-0005-0000-0000-0000783D0000}"/>
    <cellStyle name="Note 6 3 4" xfId="5738" xr:uid="{00000000-0005-0000-0000-0000793D0000}"/>
    <cellStyle name="Note 6 3 4 2" xfId="10508" xr:uid="{00000000-0005-0000-0000-00007A3D0000}"/>
    <cellStyle name="Note 6 3 4 2 2" xfId="20773" xr:uid="{00000000-0005-0000-0000-00007B3D0000}"/>
    <cellStyle name="Note 6 3 4 3" xfId="9344" xr:uid="{00000000-0005-0000-0000-00007C3D0000}"/>
    <cellStyle name="Note 6 3 4 3 2" xfId="19638" xr:uid="{00000000-0005-0000-0000-00007D3D0000}"/>
    <cellStyle name="Note 6 3 4 4" xfId="16229" xr:uid="{00000000-0005-0000-0000-00007E3D0000}"/>
    <cellStyle name="Note 6 3 5" xfId="8957" xr:uid="{00000000-0005-0000-0000-00007F3D0000}"/>
    <cellStyle name="Note 6 3 5 2" xfId="19251" xr:uid="{00000000-0005-0000-0000-0000803D0000}"/>
    <cellStyle name="Note 6 3 6" xfId="13971" xr:uid="{00000000-0005-0000-0000-0000813D0000}"/>
    <cellStyle name="Note 6 4" xfId="3350" xr:uid="{00000000-0005-0000-0000-0000823D0000}"/>
    <cellStyle name="Note 6 4 2" xfId="3351" xr:uid="{00000000-0005-0000-0000-0000833D0000}"/>
    <cellStyle name="Note 6 4 2 2" xfId="3352" xr:uid="{00000000-0005-0000-0000-0000843D0000}"/>
    <cellStyle name="Note 6 4 2 2 2" xfId="3353" xr:uid="{00000000-0005-0000-0000-0000853D0000}"/>
    <cellStyle name="Note 6 4 2 2 2 2" xfId="7093" xr:uid="{00000000-0005-0000-0000-0000863D0000}"/>
    <cellStyle name="Note 6 4 2 2 2 2 2" xfId="11573" xr:uid="{00000000-0005-0000-0000-0000873D0000}"/>
    <cellStyle name="Note 6 4 2 2 2 2 2 2" xfId="21838" xr:uid="{00000000-0005-0000-0000-0000883D0000}"/>
    <cellStyle name="Note 6 4 2 2 2 2 3" xfId="9920" xr:uid="{00000000-0005-0000-0000-0000893D0000}"/>
    <cellStyle name="Note 6 4 2 2 2 2 3 2" xfId="20186" xr:uid="{00000000-0005-0000-0000-00008A3D0000}"/>
    <cellStyle name="Note 6 4 2 2 2 2 4" xfId="17582" xr:uid="{00000000-0005-0000-0000-00008B3D0000}"/>
    <cellStyle name="Note 6 4 2 2 2 3" xfId="8964" xr:uid="{00000000-0005-0000-0000-00008C3D0000}"/>
    <cellStyle name="Note 6 4 2 2 2 3 2" xfId="19258" xr:uid="{00000000-0005-0000-0000-00008D3D0000}"/>
    <cellStyle name="Note 6 4 2 2 2 4" xfId="13978" xr:uid="{00000000-0005-0000-0000-00008E3D0000}"/>
    <cellStyle name="Note 6 4 2 2 3" xfId="5742" xr:uid="{00000000-0005-0000-0000-00008F3D0000}"/>
    <cellStyle name="Note 6 4 2 2 3 2" xfId="10512" xr:uid="{00000000-0005-0000-0000-0000903D0000}"/>
    <cellStyle name="Note 6 4 2 2 3 2 2" xfId="20777" xr:uid="{00000000-0005-0000-0000-0000913D0000}"/>
    <cellStyle name="Note 6 4 2 2 3 3" xfId="11874" xr:uid="{00000000-0005-0000-0000-0000923D0000}"/>
    <cellStyle name="Note 6 4 2 2 3 3 2" xfId="22137" xr:uid="{00000000-0005-0000-0000-0000933D0000}"/>
    <cellStyle name="Note 6 4 2 2 3 4" xfId="16233" xr:uid="{00000000-0005-0000-0000-0000943D0000}"/>
    <cellStyle name="Note 6 4 2 2 4" xfId="8963" xr:uid="{00000000-0005-0000-0000-0000953D0000}"/>
    <cellStyle name="Note 6 4 2 2 4 2" xfId="19257" xr:uid="{00000000-0005-0000-0000-0000963D0000}"/>
    <cellStyle name="Note 6 4 2 2 5" xfId="13977" xr:uid="{00000000-0005-0000-0000-0000973D0000}"/>
    <cellStyle name="Note 6 4 2 3" xfId="5741" xr:uid="{00000000-0005-0000-0000-0000983D0000}"/>
    <cellStyle name="Note 6 4 2 3 2" xfId="10511" xr:uid="{00000000-0005-0000-0000-0000993D0000}"/>
    <cellStyle name="Note 6 4 2 3 2 2" xfId="20776" xr:uid="{00000000-0005-0000-0000-00009A3D0000}"/>
    <cellStyle name="Note 6 4 2 3 3" xfId="7647" xr:uid="{00000000-0005-0000-0000-00009B3D0000}"/>
    <cellStyle name="Note 6 4 2 3 3 2" xfId="18132" xr:uid="{00000000-0005-0000-0000-00009C3D0000}"/>
    <cellStyle name="Note 6 4 2 3 4" xfId="16232" xr:uid="{00000000-0005-0000-0000-00009D3D0000}"/>
    <cellStyle name="Note 6 4 2 4" xfId="8962" xr:uid="{00000000-0005-0000-0000-00009E3D0000}"/>
    <cellStyle name="Note 6 4 2 4 2" xfId="19256" xr:uid="{00000000-0005-0000-0000-00009F3D0000}"/>
    <cellStyle name="Note 6 4 2 5" xfId="13976" xr:uid="{00000000-0005-0000-0000-0000A03D0000}"/>
    <cellStyle name="Note 6 4 3" xfId="3354" xr:uid="{00000000-0005-0000-0000-0000A13D0000}"/>
    <cellStyle name="Note 6 4 3 2" xfId="3355" xr:uid="{00000000-0005-0000-0000-0000A23D0000}"/>
    <cellStyle name="Note 6 4 3 2 2" xfId="7094" xr:uid="{00000000-0005-0000-0000-0000A33D0000}"/>
    <cellStyle name="Note 6 4 3 2 2 2" xfId="11574" xr:uid="{00000000-0005-0000-0000-0000A43D0000}"/>
    <cellStyle name="Note 6 4 3 2 2 2 2" xfId="21839" xr:uid="{00000000-0005-0000-0000-0000A53D0000}"/>
    <cellStyle name="Note 6 4 3 2 2 3" xfId="9921" xr:uid="{00000000-0005-0000-0000-0000A63D0000}"/>
    <cellStyle name="Note 6 4 3 2 2 3 2" xfId="20187" xr:uid="{00000000-0005-0000-0000-0000A73D0000}"/>
    <cellStyle name="Note 6 4 3 2 2 4" xfId="17583" xr:uid="{00000000-0005-0000-0000-0000A83D0000}"/>
    <cellStyle name="Note 6 4 3 2 3" xfId="8966" xr:uid="{00000000-0005-0000-0000-0000A93D0000}"/>
    <cellStyle name="Note 6 4 3 2 3 2" xfId="19260" xr:uid="{00000000-0005-0000-0000-0000AA3D0000}"/>
    <cellStyle name="Note 6 4 3 2 4" xfId="13980" xr:uid="{00000000-0005-0000-0000-0000AB3D0000}"/>
    <cellStyle name="Note 6 4 3 3" xfId="5743" xr:uid="{00000000-0005-0000-0000-0000AC3D0000}"/>
    <cellStyle name="Note 6 4 3 3 2" xfId="10513" xr:uid="{00000000-0005-0000-0000-0000AD3D0000}"/>
    <cellStyle name="Note 6 4 3 3 2 2" xfId="20778" xr:uid="{00000000-0005-0000-0000-0000AE3D0000}"/>
    <cellStyle name="Note 6 4 3 3 3" xfId="9347" xr:uid="{00000000-0005-0000-0000-0000AF3D0000}"/>
    <cellStyle name="Note 6 4 3 3 3 2" xfId="19641" xr:uid="{00000000-0005-0000-0000-0000B03D0000}"/>
    <cellStyle name="Note 6 4 3 3 4" xfId="16234" xr:uid="{00000000-0005-0000-0000-0000B13D0000}"/>
    <cellStyle name="Note 6 4 3 4" xfId="8965" xr:uid="{00000000-0005-0000-0000-0000B23D0000}"/>
    <cellStyle name="Note 6 4 3 4 2" xfId="19259" xr:uid="{00000000-0005-0000-0000-0000B33D0000}"/>
    <cellStyle name="Note 6 4 3 5" xfId="13979" xr:uid="{00000000-0005-0000-0000-0000B43D0000}"/>
    <cellStyle name="Note 6 4 4" xfId="3356" xr:uid="{00000000-0005-0000-0000-0000B53D0000}"/>
    <cellStyle name="Note 6 4 4 2" xfId="7095" xr:uid="{00000000-0005-0000-0000-0000B63D0000}"/>
    <cellStyle name="Note 6 4 4 2 2" xfId="11575" xr:uid="{00000000-0005-0000-0000-0000B73D0000}"/>
    <cellStyle name="Note 6 4 4 2 2 2" xfId="21840" xr:uid="{00000000-0005-0000-0000-0000B83D0000}"/>
    <cellStyle name="Note 6 4 4 2 3" xfId="11130" xr:uid="{00000000-0005-0000-0000-0000B93D0000}"/>
    <cellStyle name="Note 6 4 4 2 3 2" xfId="21395" xr:uid="{00000000-0005-0000-0000-0000BA3D0000}"/>
    <cellStyle name="Note 6 4 4 2 4" xfId="17584" xr:uid="{00000000-0005-0000-0000-0000BB3D0000}"/>
    <cellStyle name="Note 6 4 4 3" xfId="8967" xr:uid="{00000000-0005-0000-0000-0000BC3D0000}"/>
    <cellStyle name="Note 6 4 4 3 2" xfId="19261" xr:uid="{00000000-0005-0000-0000-0000BD3D0000}"/>
    <cellStyle name="Note 6 4 4 4" xfId="13981" xr:uid="{00000000-0005-0000-0000-0000BE3D0000}"/>
    <cellStyle name="Note 6 4 5" xfId="5740" xr:uid="{00000000-0005-0000-0000-0000BF3D0000}"/>
    <cellStyle name="Note 6 4 5 2" xfId="10510" xr:uid="{00000000-0005-0000-0000-0000C03D0000}"/>
    <cellStyle name="Note 6 4 5 2 2" xfId="20775" xr:uid="{00000000-0005-0000-0000-0000C13D0000}"/>
    <cellStyle name="Note 6 4 5 3" xfId="9346" xr:uid="{00000000-0005-0000-0000-0000C23D0000}"/>
    <cellStyle name="Note 6 4 5 3 2" xfId="19640" xr:uid="{00000000-0005-0000-0000-0000C33D0000}"/>
    <cellStyle name="Note 6 4 5 4" xfId="16231" xr:uid="{00000000-0005-0000-0000-0000C43D0000}"/>
    <cellStyle name="Note 6 4 6" xfId="8961" xr:uid="{00000000-0005-0000-0000-0000C53D0000}"/>
    <cellStyle name="Note 6 4 6 2" xfId="19255" xr:uid="{00000000-0005-0000-0000-0000C63D0000}"/>
    <cellStyle name="Note 6 4 7" xfId="13975" xr:uid="{00000000-0005-0000-0000-0000C73D0000}"/>
    <cellStyle name="Note 6 5" xfId="3357" xr:uid="{00000000-0005-0000-0000-0000C83D0000}"/>
    <cellStyle name="Note 6 5 2" xfId="3358" xr:uid="{00000000-0005-0000-0000-0000C93D0000}"/>
    <cellStyle name="Note 6 5 2 2" xfId="3359" xr:uid="{00000000-0005-0000-0000-0000CA3D0000}"/>
    <cellStyle name="Note 6 5 2 2 2" xfId="3360" xr:uid="{00000000-0005-0000-0000-0000CB3D0000}"/>
    <cellStyle name="Note 6 5 2 2 2 2" xfId="7096" xr:uid="{00000000-0005-0000-0000-0000CC3D0000}"/>
    <cellStyle name="Note 6 5 2 2 2 2 2" xfId="11576" xr:uid="{00000000-0005-0000-0000-0000CD3D0000}"/>
    <cellStyle name="Note 6 5 2 2 2 2 2 2" xfId="21841" xr:uid="{00000000-0005-0000-0000-0000CE3D0000}"/>
    <cellStyle name="Note 6 5 2 2 2 2 3" xfId="11129" xr:uid="{00000000-0005-0000-0000-0000CF3D0000}"/>
    <cellStyle name="Note 6 5 2 2 2 2 3 2" xfId="21394" xr:uid="{00000000-0005-0000-0000-0000D03D0000}"/>
    <cellStyle name="Note 6 5 2 2 2 2 4" xfId="17585" xr:uid="{00000000-0005-0000-0000-0000D13D0000}"/>
    <cellStyle name="Note 6 5 2 2 2 3" xfId="8971" xr:uid="{00000000-0005-0000-0000-0000D23D0000}"/>
    <cellStyle name="Note 6 5 2 2 2 3 2" xfId="19265" xr:uid="{00000000-0005-0000-0000-0000D33D0000}"/>
    <cellStyle name="Note 6 5 2 2 2 4" xfId="13985" xr:uid="{00000000-0005-0000-0000-0000D43D0000}"/>
    <cellStyle name="Note 6 5 2 2 3" xfId="5746" xr:uid="{00000000-0005-0000-0000-0000D53D0000}"/>
    <cellStyle name="Note 6 5 2 2 3 2" xfId="10516" xr:uid="{00000000-0005-0000-0000-0000D63D0000}"/>
    <cellStyle name="Note 6 5 2 2 3 2 2" xfId="20781" xr:uid="{00000000-0005-0000-0000-0000D73D0000}"/>
    <cellStyle name="Note 6 5 2 2 3 3" xfId="7642" xr:uid="{00000000-0005-0000-0000-0000D83D0000}"/>
    <cellStyle name="Note 6 5 2 2 3 3 2" xfId="18127" xr:uid="{00000000-0005-0000-0000-0000D93D0000}"/>
    <cellStyle name="Note 6 5 2 2 3 4" xfId="16237" xr:uid="{00000000-0005-0000-0000-0000DA3D0000}"/>
    <cellStyle name="Note 6 5 2 2 4" xfId="8970" xr:uid="{00000000-0005-0000-0000-0000DB3D0000}"/>
    <cellStyle name="Note 6 5 2 2 4 2" xfId="19264" xr:uid="{00000000-0005-0000-0000-0000DC3D0000}"/>
    <cellStyle name="Note 6 5 2 2 5" xfId="13984" xr:uid="{00000000-0005-0000-0000-0000DD3D0000}"/>
    <cellStyle name="Note 6 5 2 3" xfId="5745" xr:uid="{00000000-0005-0000-0000-0000DE3D0000}"/>
    <cellStyle name="Note 6 5 2 3 2" xfId="10515" xr:uid="{00000000-0005-0000-0000-0000DF3D0000}"/>
    <cellStyle name="Note 6 5 2 3 2 2" xfId="20780" xr:uid="{00000000-0005-0000-0000-0000E03D0000}"/>
    <cellStyle name="Note 6 5 2 3 3" xfId="9348" xr:uid="{00000000-0005-0000-0000-0000E13D0000}"/>
    <cellStyle name="Note 6 5 2 3 3 2" xfId="19642" xr:uid="{00000000-0005-0000-0000-0000E23D0000}"/>
    <cellStyle name="Note 6 5 2 3 4" xfId="16236" xr:uid="{00000000-0005-0000-0000-0000E33D0000}"/>
    <cellStyle name="Note 6 5 2 4" xfId="8969" xr:uid="{00000000-0005-0000-0000-0000E43D0000}"/>
    <cellStyle name="Note 6 5 2 4 2" xfId="19263" xr:uid="{00000000-0005-0000-0000-0000E53D0000}"/>
    <cellStyle name="Note 6 5 2 5" xfId="13983" xr:uid="{00000000-0005-0000-0000-0000E63D0000}"/>
    <cellStyle name="Note 6 5 3" xfId="3361" xr:uid="{00000000-0005-0000-0000-0000E73D0000}"/>
    <cellStyle name="Note 6 5 3 2" xfId="3362" xr:uid="{00000000-0005-0000-0000-0000E83D0000}"/>
    <cellStyle name="Note 6 5 3 2 2" xfId="7097" xr:uid="{00000000-0005-0000-0000-0000E93D0000}"/>
    <cellStyle name="Note 6 5 3 2 2 2" xfId="11577" xr:uid="{00000000-0005-0000-0000-0000EA3D0000}"/>
    <cellStyle name="Note 6 5 3 2 2 2 2" xfId="21842" xr:uid="{00000000-0005-0000-0000-0000EB3D0000}"/>
    <cellStyle name="Note 6 5 3 2 2 3" xfId="9922" xr:uid="{00000000-0005-0000-0000-0000EC3D0000}"/>
    <cellStyle name="Note 6 5 3 2 2 3 2" xfId="20188" xr:uid="{00000000-0005-0000-0000-0000ED3D0000}"/>
    <cellStyle name="Note 6 5 3 2 2 4" xfId="17586" xr:uid="{00000000-0005-0000-0000-0000EE3D0000}"/>
    <cellStyle name="Note 6 5 3 2 3" xfId="8973" xr:uid="{00000000-0005-0000-0000-0000EF3D0000}"/>
    <cellStyle name="Note 6 5 3 2 3 2" xfId="19267" xr:uid="{00000000-0005-0000-0000-0000F03D0000}"/>
    <cellStyle name="Note 6 5 3 2 4" xfId="13987" xr:uid="{00000000-0005-0000-0000-0000F13D0000}"/>
    <cellStyle name="Note 6 5 3 3" xfId="5747" xr:uid="{00000000-0005-0000-0000-0000F23D0000}"/>
    <cellStyle name="Note 6 5 3 3 2" xfId="10517" xr:uid="{00000000-0005-0000-0000-0000F33D0000}"/>
    <cellStyle name="Note 6 5 3 3 2 2" xfId="20782" xr:uid="{00000000-0005-0000-0000-0000F43D0000}"/>
    <cellStyle name="Note 6 5 3 3 3" xfId="7641" xr:uid="{00000000-0005-0000-0000-0000F53D0000}"/>
    <cellStyle name="Note 6 5 3 3 3 2" xfId="18126" xr:uid="{00000000-0005-0000-0000-0000F63D0000}"/>
    <cellStyle name="Note 6 5 3 3 4" xfId="16238" xr:uid="{00000000-0005-0000-0000-0000F73D0000}"/>
    <cellStyle name="Note 6 5 3 4" xfId="8972" xr:uid="{00000000-0005-0000-0000-0000F83D0000}"/>
    <cellStyle name="Note 6 5 3 4 2" xfId="19266" xr:uid="{00000000-0005-0000-0000-0000F93D0000}"/>
    <cellStyle name="Note 6 5 3 5" xfId="13986" xr:uid="{00000000-0005-0000-0000-0000FA3D0000}"/>
    <cellStyle name="Note 6 5 4" xfId="5744" xr:uid="{00000000-0005-0000-0000-0000FB3D0000}"/>
    <cellStyle name="Note 6 5 4 2" xfId="10514" xr:uid="{00000000-0005-0000-0000-0000FC3D0000}"/>
    <cellStyle name="Note 6 5 4 2 2" xfId="20779" xr:uid="{00000000-0005-0000-0000-0000FD3D0000}"/>
    <cellStyle name="Note 6 5 4 3" xfId="7640" xr:uid="{00000000-0005-0000-0000-0000FE3D0000}"/>
    <cellStyle name="Note 6 5 4 3 2" xfId="18125" xr:uid="{00000000-0005-0000-0000-0000FF3D0000}"/>
    <cellStyle name="Note 6 5 4 4" xfId="16235" xr:uid="{00000000-0005-0000-0000-0000003E0000}"/>
    <cellStyle name="Note 6 5 5" xfId="8968" xr:uid="{00000000-0005-0000-0000-0000013E0000}"/>
    <cellStyle name="Note 6 5 5 2" xfId="19262" xr:uid="{00000000-0005-0000-0000-0000023E0000}"/>
    <cellStyle name="Note 6 5 6" xfId="13982" xr:uid="{00000000-0005-0000-0000-0000033E0000}"/>
    <cellStyle name="Note 6 6" xfId="3363" xr:uid="{00000000-0005-0000-0000-0000043E0000}"/>
    <cellStyle name="Note 6 6 2" xfId="3364" xr:uid="{00000000-0005-0000-0000-0000053E0000}"/>
    <cellStyle name="Note 6 6 2 2" xfId="7098" xr:uid="{00000000-0005-0000-0000-0000063E0000}"/>
    <cellStyle name="Note 6 6 2 2 2" xfId="11578" xr:uid="{00000000-0005-0000-0000-0000073E0000}"/>
    <cellStyle name="Note 6 6 2 2 2 2" xfId="21843" xr:uid="{00000000-0005-0000-0000-0000083E0000}"/>
    <cellStyle name="Note 6 6 2 2 3" xfId="11131" xr:uid="{00000000-0005-0000-0000-0000093E0000}"/>
    <cellStyle name="Note 6 6 2 2 3 2" xfId="21396" xr:uid="{00000000-0005-0000-0000-00000A3E0000}"/>
    <cellStyle name="Note 6 6 2 2 4" xfId="17587" xr:uid="{00000000-0005-0000-0000-00000B3E0000}"/>
    <cellStyle name="Note 6 6 2 3" xfId="8975" xr:uid="{00000000-0005-0000-0000-00000C3E0000}"/>
    <cellStyle name="Note 6 6 2 3 2" xfId="19269" xr:uid="{00000000-0005-0000-0000-00000D3E0000}"/>
    <cellStyle name="Note 6 6 2 4" xfId="13989" xr:uid="{00000000-0005-0000-0000-00000E3E0000}"/>
    <cellStyle name="Note 6 6 3" xfId="5748" xr:uid="{00000000-0005-0000-0000-00000F3E0000}"/>
    <cellStyle name="Note 6 6 3 2" xfId="10518" xr:uid="{00000000-0005-0000-0000-0000103E0000}"/>
    <cellStyle name="Note 6 6 3 2 2" xfId="20783" xr:uid="{00000000-0005-0000-0000-0000113E0000}"/>
    <cellStyle name="Note 6 6 3 3" xfId="9349" xr:uid="{00000000-0005-0000-0000-0000123E0000}"/>
    <cellStyle name="Note 6 6 3 3 2" xfId="19643" xr:uid="{00000000-0005-0000-0000-0000133E0000}"/>
    <cellStyle name="Note 6 6 3 4" xfId="16239" xr:uid="{00000000-0005-0000-0000-0000143E0000}"/>
    <cellStyle name="Note 6 6 4" xfId="8974" xr:uid="{00000000-0005-0000-0000-0000153E0000}"/>
    <cellStyle name="Note 6 6 4 2" xfId="19268" xr:uid="{00000000-0005-0000-0000-0000163E0000}"/>
    <cellStyle name="Note 6 6 5" xfId="13988" xr:uid="{00000000-0005-0000-0000-0000173E0000}"/>
    <cellStyle name="Note 6 7" xfId="3365" xr:uid="{00000000-0005-0000-0000-0000183E0000}"/>
    <cellStyle name="Note 6 7 2" xfId="7099" xr:uid="{00000000-0005-0000-0000-0000193E0000}"/>
    <cellStyle name="Note 6 7 2 2" xfId="11579" xr:uid="{00000000-0005-0000-0000-00001A3E0000}"/>
    <cellStyle name="Note 6 7 2 2 2" xfId="21844" xr:uid="{00000000-0005-0000-0000-00001B3E0000}"/>
    <cellStyle name="Note 6 7 2 3" xfId="9923" xr:uid="{00000000-0005-0000-0000-00001C3E0000}"/>
    <cellStyle name="Note 6 7 2 3 2" xfId="20189" xr:uid="{00000000-0005-0000-0000-00001D3E0000}"/>
    <cellStyle name="Note 6 7 2 4" xfId="17588" xr:uid="{00000000-0005-0000-0000-00001E3E0000}"/>
    <cellStyle name="Note 6 7 3" xfId="8976" xr:uid="{00000000-0005-0000-0000-00001F3E0000}"/>
    <cellStyle name="Note 6 7 3 2" xfId="19270" xr:uid="{00000000-0005-0000-0000-0000203E0000}"/>
    <cellStyle name="Note 6 7 4" xfId="13990" xr:uid="{00000000-0005-0000-0000-0000213E0000}"/>
    <cellStyle name="Note 6 8" xfId="5725" xr:uid="{00000000-0005-0000-0000-0000223E0000}"/>
    <cellStyle name="Note 6 8 2" xfId="10495" xr:uid="{00000000-0005-0000-0000-0000233E0000}"/>
    <cellStyle name="Note 6 8 2 2" xfId="20760" xr:uid="{00000000-0005-0000-0000-0000243E0000}"/>
    <cellStyle name="Note 6 8 3" xfId="7633" xr:uid="{00000000-0005-0000-0000-0000253E0000}"/>
    <cellStyle name="Note 6 8 3 2" xfId="18118" xr:uid="{00000000-0005-0000-0000-0000263E0000}"/>
    <cellStyle name="Note 6 8 4" xfId="16216" xr:uid="{00000000-0005-0000-0000-0000273E0000}"/>
    <cellStyle name="Note 6 9" xfId="8932" xr:uid="{00000000-0005-0000-0000-0000283E0000}"/>
    <cellStyle name="Note 6 9 2" xfId="19226" xr:uid="{00000000-0005-0000-0000-0000293E0000}"/>
    <cellStyle name="Note 7" xfId="3366" xr:uid="{00000000-0005-0000-0000-00002A3E0000}"/>
    <cellStyle name="Note 7 10" xfId="13991" xr:uid="{00000000-0005-0000-0000-00002B3E0000}"/>
    <cellStyle name="Note 7 2" xfId="3367" xr:uid="{00000000-0005-0000-0000-00002C3E0000}"/>
    <cellStyle name="Note 7 2 2" xfId="3368" xr:uid="{00000000-0005-0000-0000-00002D3E0000}"/>
    <cellStyle name="Note 7 2 2 2" xfId="3369" xr:uid="{00000000-0005-0000-0000-00002E3E0000}"/>
    <cellStyle name="Note 7 2 2 2 2" xfId="3370" xr:uid="{00000000-0005-0000-0000-00002F3E0000}"/>
    <cellStyle name="Note 7 2 2 2 2 2" xfId="3371" xr:uid="{00000000-0005-0000-0000-0000303E0000}"/>
    <cellStyle name="Note 7 2 2 2 2 2 2" xfId="3372" xr:uid="{00000000-0005-0000-0000-0000313E0000}"/>
    <cellStyle name="Note 7 2 2 2 2 2 2 2" xfId="7100" xr:uid="{00000000-0005-0000-0000-0000323E0000}"/>
    <cellStyle name="Note 7 2 2 2 2 2 2 2 2" xfId="11580" xr:uid="{00000000-0005-0000-0000-0000333E0000}"/>
    <cellStyle name="Note 7 2 2 2 2 2 2 2 2 2" xfId="21845" xr:uid="{00000000-0005-0000-0000-0000343E0000}"/>
    <cellStyle name="Note 7 2 2 2 2 2 2 2 3" xfId="11776" xr:uid="{00000000-0005-0000-0000-0000353E0000}"/>
    <cellStyle name="Note 7 2 2 2 2 2 2 2 3 2" xfId="22040" xr:uid="{00000000-0005-0000-0000-0000363E0000}"/>
    <cellStyle name="Note 7 2 2 2 2 2 2 2 4" xfId="17589" xr:uid="{00000000-0005-0000-0000-0000373E0000}"/>
    <cellStyle name="Note 7 2 2 2 2 2 2 3" xfId="8983" xr:uid="{00000000-0005-0000-0000-0000383E0000}"/>
    <cellStyle name="Note 7 2 2 2 2 2 2 3 2" xfId="19277" xr:uid="{00000000-0005-0000-0000-0000393E0000}"/>
    <cellStyle name="Note 7 2 2 2 2 2 2 4" xfId="13997" xr:uid="{00000000-0005-0000-0000-00003A3E0000}"/>
    <cellStyle name="Note 7 2 2 2 2 2 3" xfId="5754" xr:uid="{00000000-0005-0000-0000-00003B3E0000}"/>
    <cellStyle name="Note 7 2 2 2 2 2 3 2" xfId="10524" xr:uid="{00000000-0005-0000-0000-00003C3E0000}"/>
    <cellStyle name="Note 7 2 2 2 2 2 3 2 2" xfId="20789" xr:uid="{00000000-0005-0000-0000-00003D3E0000}"/>
    <cellStyle name="Note 7 2 2 2 2 2 3 3" xfId="9350" xr:uid="{00000000-0005-0000-0000-00003E3E0000}"/>
    <cellStyle name="Note 7 2 2 2 2 2 3 3 2" xfId="19644" xr:uid="{00000000-0005-0000-0000-00003F3E0000}"/>
    <cellStyle name="Note 7 2 2 2 2 2 3 4" xfId="16245" xr:uid="{00000000-0005-0000-0000-0000403E0000}"/>
    <cellStyle name="Note 7 2 2 2 2 2 4" xfId="8982" xr:uid="{00000000-0005-0000-0000-0000413E0000}"/>
    <cellStyle name="Note 7 2 2 2 2 2 4 2" xfId="19276" xr:uid="{00000000-0005-0000-0000-0000423E0000}"/>
    <cellStyle name="Note 7 2 2 2 2 2 5" xfId="13996" xr:uid="{00000000-0005-0000-0000-0000433E0000}"/>
    <cellStyle name="Note 7 2 2 2 2 3" xfId="3373" xr:uid="{00000000-0005-0000-0000-0000443E0000}"/>
    <cellStyle name="Note 7 2 2 2 2 3 2" xfId="7101" xr:uid="{00000000-0005-0000-0000-0000453E0000}"/>
    <cellStyle name="Note 7 2 2 2 2 3 2 2" xfId="11581" xr:uid="{00000000-0005-0000-0000-0000463E0000}"/>
    <cellStyle name="Note 7 2 2 2 2 3 2 2 2" xfId="21846" xr:uid="{00000000-0005-0000-0000-0000473E0000}"/>
    <cellStyle name="Note 7 2 2 2 2 3 2 3" xfId="11128" xr:uid="{00000000-0005-0000-0000-0000483E0000}"/>
    <cellStyle name="Note 7 2 2 2 2 3 2 3 2" xfId="21393" xr:uid="{00000000-0005-0000-0000-0000493E0000}"/>
    <cellStyle name="Note 7 2 2 2 2 3 2 4" xfId="17590" xr:uid="{00000000-0005-0000-0000-00004A3E0000}"/>
    <cellStyle name="Note 7 2 2 2 2 3 3" xfId="8984" xr:uid="{00000000-0005-0000-0000-00004B3E0000}"/>
    <cellStyle name="Note 7 2 2 2 2 3 3 2" xfId="19278" xr:uid="{00000000-0005-0000-0000-00004C3E0000}"/>
    <cellStyle name="Note 7 2 2 2 2 3 4" xfId="13998" xr:uid="{00000000-0005-0000-0000-00004D3E0000}"/>
    <cellStyle name="Note 7 2 2 2 2 4" xfId="5753" xr:uid="{00000000-0005-0000-0000-00004E3E0000}"/>
    <cellStyle name="Note 7 2 2 2 2 4 2" xfId="10523" xr:uid="{00000000-0005-0000-0000-00004F3E0000}"/>
    <cellStyle name="Note 7 2 2 2 2 4 2 2" xfId="20788" xr:uid="{00000000-0005-0000-0000-0000503E0000}"/>
    <cellStyle name="Note 7 2 2 2 2 4 3" xfId="7643" xr:uid="{00000000-0005-0000-0000-0000513E0000}"/>
    <cellStyle name="Note 7 2 2 2 2 4 3 2" xfId="18128" xr:uid="{00000000-0005-0000-0000-0000523E0000}"/>
    <cellStyle name="Note 7 2 2 2 2 4 4" xfId="16244" xr:uid="{00000000-0005-0000-0000-0000533E0000}"/>
    <cellStyle name="Note 7 2 2 2 2 5" xfId="8981" xr:uid="{00000000-0005-0000-0000-0000543E0000}"/>
    <cellStyle name="Note 7 2 2 2 2 5 2" xfId="19275" xr:uid="{00000000-0005-0000-0000-0000553E0000}"/>
    <cellStyle name="Note 7 2 2 2 2 6" xfId="13995" xr:uid="{00000000-0005-0000-0000-0000563E0000}"/>
    <cellStyle name="Note 7 2 2 2 3" xfId="3374" xr:uid="{00000000-0005-0000-0000-0000573E0000}"/>
    <cellStyle name="Note 7 2 2 2 3 2" xfId="3375" xr:uid="{00000000-0005-0000-0000-0000583E0000}"/>
    <cellStyle name="Note 7 2 2 2 3 2 2" xfId="7102" xr:uid="{00000000-0005-0000-0000-0000593E0000}"/>
    <cellStyle name="Note 7 2 2 2 3 2 2 2" xfId="11582" xr:uid="{00000000-0005-0000-0000-00005A3E0000}"/>
    <cellStyle name="Note 7 2 2 2 3 2 2 2 2" xfId="21847" xr:uid="{00000000-0005-0000-0000-00005B3E0000}"/>
    <cellStyle name="Note 7 2 2 2 3 2 2 3" xfId="9924" xr:uid="{00000000-0005-0000-0000-00005C3E0000}"/>
    <cellStyle name="Note 7 2 2 2 3 2 2 3 2" xfId="20190" xr:uid="{00000000-0005-0000-0000-00005D3E0000}"/>
    <cellStyle name="Note 7 2 2 2 3 2 2 4" xfId="17591" xr:uid="{00000000-0005-0000-0000-00005E3E0000}"/>
    <cellStyle name="Note 7 2 2 2 3 2 3" xfId="8986" xr:uid="{00000000-0005-0000-0000-00005F3E0000}"/>
    <cellStyle name="Note 7 2 2 2 3 2 3 2" xfId="19280" xr:uid="{00000000-0005-0000-0000-0000603E0000}"/>
    <cellStyle name="Note 7 2 2 2 3 2 4" xfId="14000" xr:uid="{00000000-0005-0000-0000-0000613E0000}"/>
    <cellStyle name="Note 7 2 2 2 3 3" xfId="5755" xr:uid="{00000000-0005-0000-0000-0000623E0000}"/>
    <cellStyle name="Note 7 2 2 2 3 3 2" xfId="10525" xr:uid="{00000000-0005-0000-0000-0000633E0000}"/>
    <cellStyle name="Note 7 2 2 2 3 3 2 2" xfId="20790" xr:uid="{00000000-0005-0000-0000-0000643E0000}"/>
    <cellStyle name="Note 7 2 2 2 3 3 3" xfId="7645" xr:uid="{00000000-0005-0000-0000-0000653E0000}"/>
    <cellStyle name="Note 7 2 2 2 3 3 3 2" xfId="18130" xr:uid="{00000000-0005-0000-0000-0000663E0000}"/>
    <cellStyle name="Note 7 2 2 2 3 3 4" xfId="16246" xr:uid="{00000000-0005-0000-0000-0000673E0000}"/>
    <cellStyle name="Note 7 2 2 2 3 4" xfId="8985" xr:uid="{00000000-0005-0000-0000-0000683E0000}"/>
    <cellStyle name="Note 7 2 2 2 3 4 2" xfId="19279" xr:uid="{00000000-0005-0000-0000-0000693E0000}"/>
    <cellStyle name="Note 7 2 2 2 3 5" xfId="13999" xr:uid="{00000000-0005-0000-0000-00006A3E0000}"/>
    <cellStyle name="Note 7 2 2 2 4" xfId="3376" xr:uid="{00000000-0005-0000-0000-00006B3E0000}"/>
    <cellStyle name="Note 7 2 2 2 4 2" xfId="7103" xr:uid="{00000000-0005-0000-0000-00006C3E0000}"/>
    <cellStyle name="Note 7 2 2 2 4 2 2" xfId="11583" xr:uid="{00000000-0005-0000-0000-00006D3E0000}"/>
    <cellStyle name="Note 7 2 2 2 4 2 2 2" xfId="21848" xr:uid="{00000000-0005-0000-0000-00006E3E0000}"/>
    <cellStyle name="Note 7 2 2 2 4 2 3" xfId="9925" xr:uid="{00000000-0005-0000-0000-00006F3E0000}"/>
    <cellStyle name="Note 7 2 2 2 4 2 3 2" xfId="20191" xr:uid="{00000000-0005-0000-0000-0000703E0000}"/>
    <cellStyle name="Note 7 2 2 2 4 2 4" xfId="17592" xr:uid="{00000000-0005-0000-0000-0000713E0000}"/>
    <cellStyle name="Note 7 2 2 2 4 3" xfId="8987" xr:uid="{00000000-0005-0000-0000-0000723E0000}"/>
    <cellStyle name="Note 7 2 2 2 4 3 2" xfId="19281" xr:uid="{00000000-0005-0000-0000-0000733E0000}"/>
    <cellStyle name="Note 7 2 2 2 4 4" xfId="14001" xr:uid="{00000000-0005-0000-0000-0000743E0000}"/>
    <cellStyle name="Note 7 2 2 2 5" xfId="5752" xr:uid="{00000000-0005-0000-0000-0000753E0000}"/>
    <cellStyle name="Note 7 2 2 2 5 2" xfId="10522" xr:uid="{00000000-0005-0000-0000-0000763E0000}"/>
    <cellStyle name="Note 7 2 2 2 5 2 2" xfId="20787" xr:uid="{00000000-0005-0000-0000-0000773E0000}"/>
    <cellStyle name="Note 7 2 2 2 5 3" xfId="10779" xr:uid="{00000000-0005-0000-0000-0000783E0000}"/>
    <cellStyle name="Note 7 2 2 2 5 3 2" xfId="21044" xr:uid="{00000000-0005-0000-0000-0000793E0000}"/>
    <cellStyle name="Note 7 2 2 2 5 4" xfId="16243" xr:uid="{00000000-0005-0000-0000-00007A3E0000}"/>
    <cellStyle name="Note 7 2 2 2 6" xfId="8980" xr:uid="{00000000-0005-0000-0000-00007B3E0000}"/>
    <cellStyle name="Note 7 2 2 2 6 2" xfId="19274" xr:uid="{00000000-0005-0000-0000-00007C3E0000}"/>
    <cellStyle name="Note 7 2 2 2 7" xfId="13994" xr:uid="{00000000-0005-0000-0000-00007D3E0000}"/>
    <cellStyle name="Note 7 2 2 3" xfId="3377" xr:uid="{00000000-0005-0000-0000-00007E3E0000}"/>
    <cellStyle name="Note 7 2 2 3 2" xfId="3378" xr:uid="{00000000-0005-0000-0000-00007F3E0000}"/>
    <cellStyle name="Note 7 2 2 3 2 2" xfId="3379" xr:uid="{00000000-0005-0000-0000-0000803E0000}"/>
    <cellStyle name="Note 7 2 2 3 2 2 2" xfId="7104" xr:uid="{00000000-0005-0000-0000-0000813E0000}"/>
    <cellStyle name="Note 7 2 2 3 2 2 2 2" xfId="11584" xr:uid="{00000000-0005-0000-0000-0000823E0000}"/>
    <cellStyle name="Note 7 2 2 3 2 2 2 2 2" xfId="21849" xr:uid="{00000000-0005-0000-0000-0000833E0000}"/>
    <cellStyle name="Note 7 2 2 3 2 2 2 3" xfId="11133" xr:uid="{00000000-0005-0000-0000-0000843E0000}"/>
    <cellStyle name="Note 7 2 2 3 2 2 2 3 2" xfId="21398" xr:uid="{00000000-0005-0000-0000-0000853E0000}"/>
    <cellStyle name="Note 7 2 2 3 2 2 2 4" xfId="17593" xr:uid="{00000000-0005-0000-0000-0000863E0000}"/>
    <cellStyle name="Note 7 2 2 3 2 2 3" xfId="8990" xr:uid="{00000000-0005-0000-0000-0000873E0000}"/>
    <cellStyle name="Note 7 2 2 3 2 2 3 2" xfId="19284" xr:uid="{00000000-0005-0000-0000-0000883E0000}"/>
    <cellStyle name="Note 7 2 2 3 2 2 4" xfId="14004" xr:uid="{00000000-0005-0000-0000-0000893E0000}"/>
    <cellStyle name="Note 7 2 2 3 2 3" xfId="5757" xr:uid="{00000000-0005-0000-0000-00008A3E0000}"/>
    <cellStyle name="Note 7 2 2 3 2 3 2" xfId="10527" xr:uid="{00000000-0005-0000-0000-00008B3E0000}"/>
    <cellStyle name="Note 7 2 2 3 2 3 2 2" xfId="20792" xr:uid="{00000000-0005-0000-0000-00008C3E0000}"/>
    <cellStyle name="Note 7 2 2 3 2 3 3" xfId="10781" xr:uid="{00000000-0005-0000-0000-00008D3E0000}"/>
    <cellStyle name="Note 7 2 2 3 2 3 3 2" xfId="21046" xr:uid="{00000000-0005-0000-0000-00008E3E0000}"/>
    <cellStyle name="Note 7 2 2 3 2 3 4" xfId="16248" xr:uid="{00000000-0005-0000-0000-00008F3E0000}"/>
    <cellStyle name="Note 7 2 2 3 2 4" xfId="8989" xr:uid="{00000000-0005-0000-0000-0000903E0000}"/>
    <cellStyle name="Note 7 2 2 3 2 4 2" xfId="19283" xr:uid="{00000000-0005-0000-0000-0000913E0000}"/>
    <cellStyle name="Note 7 2 2 3 2 5" xfId="14003" xr:uid="{00000000-0005-0000-0000-0000923E0000}"/>
    <cellStyle name="Note 7 2 2 3 3" xfId="3380" xr:uid="{00000000-0005-0000-0000-0000933E0000}"/>
    <cellStyle name="Note 7 2 2 3 3 2" xfId="7105" xr:uid="{00000000-0005-0000-0000-0000943E0000}"/>
    <cellStyle name="Note 7 2 2 3 3 2 2" xfId="11585" xr:uid="{00000000-0005-0000-0000-0000953E0000}"/>
    <cellStyle name="Note 7 2 2 3 3 2 2 2" xfId="21850" xr:uid="{00000000-0005-0000-0000-0000963E0000}"/>
    <cellStyle name="Note 7 2 2 3 3 2 3" xfId="11132" xr:uid="{00000000-0005-0000-0000-0000973E0000}"/>
    <cellStyle name="Note 7 2 2 3 3 2 3 2" xfId="21397" xr:uid="{00000000-0005-0000-0000-0000983E0000}"/>
    <cellStyle name="Note 7 2 2 3 3 2 4" xfId="17594" xr:uid="{00000000-0005-0000-0000-0000993E0000}"/>
    <cellStyle name="Note 7 2 2 3 3 3" xfId="8991" xr:uid="{00000000-0005-0000-0000-00009A3E0000}"/>
    <cellStyle name="Note 7 2 2 3 3 3 2" xfId="19285" xr:uid="{00000000-0005-0000-0000-00009B3E0000}"/>
    <cellStyle name="Note 7 2 2 3 3 4" xfId="14005" xr:uid="{00000000-0005-0000-0000-00009C3E0000}"/>
    <cellStyle name="Note 7 2 2 3 4" xfId="5756" xr:uid="{00000000-0005-0000-0000-00009D3E0000}"/>
    <cellStyle name="Note 7 2 2 3 4 2" xfId="10526" xr:uid="{00000000-0005-0000-0000-00009E3E0000}"/>
    <cellStyle name="Note 7 2 2 3 4 2 2" xfId="20791" xr:uid="{00000000-0005-0000-0000-00009F3E0000}"/>
    <cellStyle name="Note 7 2 2 3 4 3" xfId="7644" xr:uid="{00000000-0005-0000-0000-0000A03E0000}"/>
    <cellStyle name="Note 7 2 2 3 4 3 2" xfId="18129" xr:uid="{00000000-0005-0000-0000-0000A13E0000}"/>
    <cellStyle name="Note 7 2 2 3 4 4" xfId="16247" xr:uid="{00000000-0005-0000-0000-0000A23E0000}"/>
    <cellStyle name="Note 7 2 2 3 5" xfId="8988" xr:uid="{00000000-0005-0000-0000-0000A33E0000}"/>
    <cellStyle name="Note 7 2 2 3 5 2" xfId="19282" xr:uid="{00000000-0005-0000-0000-0000A43E0000}"/>
    <cellStyle name="Note 7 2 2 3 6" xfId="14002" xr:uid="{00000000-0005-0000-0000-0000A53E0000}"/>
    <cellStyle name="Note 7 2 2 4" xfId="3381" xr:uid="{00000000-0005-0000-0000-0000A63E0000}"/>
    <cellStyle name="Note 7 2 2 4 2" xfId="3382" xr:uid="{00000000-0005-0000-0000-0000A73E0000}"/>
    <cellStyle name="Note 7 2 2 4 2 2" xfId="7106" xr:uid="{00000000-0005-0000-0000-0000A83E0000}"/>
    <cellStyle name="Note 7 2 2 4 2 2 2" xfId="11586" xr:uid="{00000000-0005-0000-0000-0000A93E0000}"/>
    <cellStyle name="Note 7 2 2 4 2 2 2 2" xfId="21851" xr:uid="{00000000-0005-0000-0000-0000AA3E0000}"/>
    <cellStyle name="Note 7 2 2 4 2 2 3" xfId="9926" xr:uid="{00000000-0005-0000-0000-0000AB3E0000}"/>
    <cellStyle name="Note 7 2 2 4 2 2 3 2" xfId="20192" xr:uid="{00000000-0005-0000-0000-0000AC3E0000}"/>
    <cellStyle name="Note 7 2 2 4 2 2 4" xfId="17595" xr:uid="{00000000-0005-0000-0000-0000AD3E0000}"/>
    <cellStyle name="Note 7 2 2 4 2 3" xfId="8993" xr:uid="{00000000-0005-0000-0000-0000AE3E0000}"/>
    <cellStyle name="Note 7 2 2 4 2 3 2" xfId="19287" xr:uid="{00000000-0005-0000-0000-0000AF3E0000}"/>
    <cellStyle name="Note 7 2 2 4 2 4" xfId="14007" xr:uid="{00000000-0005-0000-0000-0000B03E0000}"/>
    <cellStyle name="Note 7 2 2 4 3" xfId="5758" xr:uid="{00000000-0005-0000-0000-0000B13E0000}"/>
    <cellStyle name="Note 7 2 2 4 3 2" xfId="10528" xr:uid="{00000000-0005-0000-0000-0000B23E0000}"/>
    <cellStyle name="Note 7 2 2 4 3 2 2" xfId="20793" xr:uid="{00000000-0005-0000-0000-0000B33E0000}"/>
    <cellStyle name="Note 7 2 2 4 3 3" xfId="9351" xr:uid="{00000000-0005-0000-0000-0000B43E0000}"/>
    <cellStyle name="Note 7 2 2 4 3 3 2" xfId="19645" xr:uid="{00000000-0005-0000-0000-0000B53E0000}"/>
    <cellStyle name="Note 7 2 2 4 3 4" xfId="16249" xr:uid="{00000000-0005-0000-0000-0000B63E0000}"/>
    <cellStyle name="Note 7 2 2 4 4" xfId="8992" xr:uid="{00000000-0005-0000-0000-0000B73E0000}"/>
    <cellStyle name="Note 7 2 2 4 4 2" xfId="19286" xr:uid="{00000000-0005-0000-0000-0000B83E0000}"/>
    <cellStyle name="Note 7 2 2 4 5" xfId="14006" xr:uid="{00000000-0005-0000-0000-0000B93E0000}"/>
    <cellStyle name="Note 7 2 2 5" xfId="3383" xr:uid="{00000000-0005-0000-0000-0000BA3E0000}"/>
    <cellStyle name="Note 7 2 2 5 2" xfId="7107" xr:uid="{00000000-0005-0000-0000-0000BB3E0000}"/>
    <cellStyle name="Note 7 2 2 5 2 2" xfId="11587" xr:uid="{00000000-0005-0000-0000-0000BC3E0000}"/>
    <cellStyle name="Note 7 2 2 5 2 2 2" xfId="21852" xr:uid="{00000000-0005-0000-0000-0000BD3E0000}"/>
    <cellStyle name="Note 7 2 2 5 2 3" xfId="11134" xr:uid="{00000000-0005-0000-0000-0000BE3E0000}"/>
    <cellStyle name="Note 7 2 2 5 2 3 2" xfId="21399" xr:uid="{00000000-0005-0000-0000-0000BF3E0000}"/>
    <cellStyle name="Note 7 2 2 5 2 4" xfId="17596" xr:uid="{00000000-0005-0000-0000-0000C03E0000}"/>
    <cellStyle name="Note 7 2 2 5 3" xfId="8994" xr:uid="{00000000-0005-0000-0000-0000C13E0000}"/>
    <cellStyle name="Note 7 2 2 5 3 2" xfId="19288" xr:uid="{00000000-0005-0000-0000-0000C23E0000}"/>
    <cellStyle name="Note 7 2 2 5 4" xfId="14008" xr:uid="{00000000-0005-0000-0000-0000C33E0000}"/>
    <cellStyle name="Note 7 2 2 6" xfId="5751" xr:uid="{00000000-0005-0000-0000-0000C43E0000}"/>
    <cellStyle name="Note 7 2 2 6 2" xfId="10521" xr:uid="{00000000-0005-0000-0000-0000C53E0000}"/>
    <cellStyle name="Note 7 2 2 6 2 2" xfId="20786" xr:uid="{00000000-0005-0000-0000-0000C63E0000}"/>
    <cellStyle name="Note 7 2 2 6 3" xfId="11873" xr:uid="{00000000-0005-0000-0000-0000C73E0000}"/>
    <cellStyle name="Note 7 2 2 6 3 2" xfId="22136" xr:uid="{00000000-0005-0000-0000-0000C83E0000}"/>
    <cellStyle name="Note 7 2 2 6 4" xfId="16242" xr:uid="{00000000-0005-0000-0000-0000C93E0000}"/>
    <cellStyle name="Note 7 2 2 7" xfId="8979" xr:uid="{00000000-0005-0000-0000-0000CA3E0000}"/>
    <cellStyle name="Note 7 2 2 7 2" xfId="19273" xr:uid="{00000000-0005-0000-0000-0000CB3E0000}"/>
    <cellStyle name="Note 7 2 2 8" xfId="13993" xr:uid="{00000000-0005-0000-0000-0000CC3E0000}"/>
    <cellStyle name="Note 7 2 3" xfId="3384" xr:uid="{00000000-0005-0000-0000-0000CD3E0000}"/>
    <cellStyle name="Note 7 2 3 2" xfId="3385" xr:uid="{00000000-0005-0000-0000-0000CE3E0000}"/>
    <cellStyle name="Note 7 2 3 2 2" xfId="3386" xr:uid="{00000000-0005-0000-0000-0000CF3E0000}"/>
    <cellStyle name="Note 7 2 3 2 2 2" xfId="7108" xr:uid="{00000000-0005-0000-0000-0000D03E0000}"/>
    <cellStyle name="Note 7 2 3 2 2 2 2" xfId="11588" xr:uid="{00000000-0005-0000-0000-0000D13E0000}"/>
    <cellStyle name="Note 7 2 3 2 2 2 2 2" xfId="21853" xr:uid="{00000000-0005-0000-0000-0000D23E0000}"/>
    <cellStyle name="Note 7 2 3 2 2 2 3" xfId="9927" xr:uid="{00000000-0005-0000-0000-0000D33E0000}"/>
    <cellStyle name="Note 7 2 3 2 2 2 3 2" xfId="20193" xr:uid="{00000000-0005-0000-0000-0000D43E0000}"/>
    <cellStyle name="Note 7 2 3 2 2 2 4" xfId="17597" xr:uid="{00000000-0005-0000-0000-0000D53E0000}"/>
    <cellStyle name="Note 7 2 3 2 2 3" xfId="8997" xr:uid="{00000000-0005-0000-0000-0000D63E0000}"/>
    <cellStyle name="Note 7 2 3 2 2 3 2" xfId="19291" xr:uid="{00000000-0005-0000-0000-0000D73E0000}"/>
    <cellStyle name="Note 7 2 3 2 2 4" xfId="14011" xr:uid="{00000000-0005-0000-0000-0000D83E0000}"/>
    <cellStyle name="Note 7 2 3 2 3" xfId="5760" xr:uid="{00000000-0005-0000-0000-0000D93E0000}"/>
    <cellStyle name="Note 7 2 3 2 3 2" xfId="10530" xr:uid="{00000000-0005-0000-0000-0000DA3E0000}"/>
    <cellStyle name="Note 7 2 3 2 3 2 2" xfId="20795" xr:uid="{00000000-0005-0000-0000-0000DB3E0000}"/>
    <cellStyle name="Note 7 2 3 2 3 3" xfId="10778" xr:uid="{00000000-0005-0000-0000-0000DC3E0000}"/>
    <cellStyle name="Note 7 2 3 2 3 3 2" xfId="21043" xr:uid="{00000000-0005-0000-0000-0000DD3E0000}"/>
    <cellStyle name="Note 7 2 3 2 3 4" xfId="16251" xr:uid="{00000000-0005-0000-0000-0000DE3E0000}"/>
    <cellStyle name="Note 7 2 3 2 4" xfId="8996" xr:uid="{00000000-0005-0000-0000-0000DF3E0000}"/>
    <cellStyle name="Note 7 2 3 2 4 2" xfId="19290" xr:uid="{00000000-0005-0000-0000-0000E03E0000}"/>
    <cellStyle name="Note 7 2 3 2 5" xfId="14010" xr:uid="{00000000-0005-0000-0000-0000E13E0000}"/>
    <cellStyle name="Note 7 2 3 3" xfId="3387" xr:uid="{00000000-0005-0000-0000-0000E23E0000}"/>
    <cellStyle name="Note 7 2 3 3 2" xfId="7109" xr:uid="{00000000-0005-0000-0000-0000E33E0000}"/>
    <cellStyle name="Note 7 2 3 3 2 2" xfId="11589" xr:uid="{00000000-0005-0000-0000-0000E43E0000}"/>
    <cellStyle name="Note 7 2 3 3 2 2 2" xfId="21854" xr:uid="{00000000-0005-0000-0000-0000E53E0000}"/>
    <cellStyle name="Note 7 2 3 3 2 3" xfId="11777" xr:uid="{00000000-0005-0000-0000-0000E63E0000}"/>
    <cellStyle name="Note 7 2 3 3 2 3 2" xfId="22041" xr:uid="{00000000-0005-0000-0000-0000E73E0000}"/>
    <cellStyle name="Note 7 2 3 3 2 4" xfId="17598" xr:uid="{00000000-0005-0000-0000-0000E83E0000}"/>
    <cellStyle name="Note 7 2 3 3 3" xfId="8998" xr:uid="{00000000-0005-0000-0000-0000E93E0000}"/>
    <cellStyle name="Note 7 2 3 3 3 2" xfId="19292" xr:uid="{00000000-0005-0000-0000-0000EA3E0000}"/>
    <cellStyle name="Note 7 2 3 3 4" xfId="14012" xr:uid="{00000000-0005-0000-0000-0000EB3E0000}"/>
    <cellStyle name="Note 7 2 3 4" xfId="5759" xr:uid="{00000000-0005-0000-0000-0000EC3E0000}"/>
    <cellStyle name="Note 7 2 3 4 2" xfId="10529" xr:uid="{00000000-0005-0000-0000-0000ED3E0000}"/>
    <cellStyle name="Note 7 2 3 4 2 2" xfId="20794" xr:uid="{00000000-0005-0000-0000-0000EE3E0000}"/>
    <cellStyle name="Note 7 2 3 4 3" xfId="11689" xr:uid="{00000000-0005-0000-0000-0000EF3E0000}"/>
    <cellStyle name="Note 7 2 3 4 3 2" xfId="21953" xr:uid="{00000000-0005-0000-0000-0000F03E0000}"/>
    <cellStyle name="Note 7 2 3 4 4" xfId="16250" xr:uid="{00000000-0005-0000-0000-0000F13E0000}"/>
    <cellStyle name="Note 7 2 3 5" xfId="8995" xr:uid="{00000000-0005-0000-0000-0000F23E0000}"/>
    <cellStyle name="Note 7 2 3 5 2" xfId="19289" xr:uid="{00000000-0005-0000-0000-0000F33E0000}"/>
    <cellStyle name="Note 7 2 3 6" xfId="14009" xr:uid="{00000000-0005-0000-0000-0000F43E0000}"/>
    <cellStyle name="Note 7 2 4" xfId="3388" xr:uid="{00000000-0005-0000-0000-0000F53E0000}"/>
    <cellStyle name="Note 7 2 4 2" xfId="3389" xr:uid="{00000000-0005-0000-0000-0000F63E0000}"/>
    <cellStyle name="Note 7 2 4 2 2" xfId="7110" xr:uid="{00000000-0005-0000-0000-0000F73E0000}"/>
    <cellStyle name="Note 7 2 4 2 2 2" xfId="11590" xr:uid="{00000000-0005-0000-0000-0000F83E0000}"/>
    <cellStyle name="Note 7 2 4 2 2 2 2" xfId="21855" xr:uid="{00000000-0005-0000-0000-0000F93E0000}"/>
    <cellStyle name="Note 7 2 4 2 2 3" xfId="11111" xr:uid="{00000000-0005-0000-0000-0000FA3E0000}"/>
    <cellStyle name="Note 7 2 4 2 2 3 2" xfId="21376" xr:uid="{00000000-0005-0000-0000-0000FB3E0000}"/>
    <cellStyle name="Note 7 2 4 2 2 4" xfId="17599" xr:uid="{00000000-0005-0000-0000-0000FC3E0000}"/>
    <cellStyle name="Note 7 2 4 2 3" xfId="9000" xr:uid="{00000000-0005-0000-0000-0000FD3E0000}"/>
    <cellStyle name="Note 7 2 4 2 3 2" xfId="19294" xr:uid="{00000000-0005-0000-0000-0000FE3E0000}"/>
    <cellStyle name="Note 7 2 4 2 4" xfId="14014" xr:uid="{00000000-0005-0000-0000-0000FF3E0000}"/>
    <cellStyle name="Note 7 2 4 3" xfId="5761" xr:uid="{00000000-0005-0000-0000-0000003F0000}"/>
    <cellStyle name="Note 7 2 4 3 2" xfId="10531" xr:uid="{00000000-0005-0000-0000-0000013F0000}"/>
    <cellStyle name="Note 7 2 4 3 2 2" xfId="20796" xr:uid="{00000000-0005-0000-0000-0000023F0000}"/>
    <cellStyle name="Note 7 2 4 3 3" xfId="9352" xr:uid="{00000000-0005-0000-0000-0000033F0000}"/>
    <cellStyle name="Note 7 2 4 3 3 2" xfId="19646" xr:uid="{00000000-0005-0000-0000-0000043F0000}"/>
    <cellStyle name="Note 7 2 4 3 4" xfId="16252" xr:uid="{00000000-0005-0000-0000-0000053F0000}"/>
    <cellStyle name="Note 7 2 4 4" xfId="8999" xr:uid="{00000000-0005-0000-0000-0000063F0000}"/>
    <cellStyle name="Note 7 2 4 4 2" xfId="19293" xr:uid="{00000000-0005-0000-0000-0000073F0000}"/>
    <cellStyle name="Note 7 2 4 5" xfId="14013" xr:uid="{00000000-0005-0000-0000-0000083F0000}"/>
    <cellStyle name="Note 7 2 5" xfId="3390" xr:uid="{00000000-0005-0000-0000-0000093F0000}"/>
    <cellStyle name="Note 7 2 5 2" xfId="7111" xr:uid="{00000000-0005-0000-0000-00000A3F0000}"/>
    <cellStyle name="Note 7 2 5 2 2" xfId="11591" xr:uid="{00000000-0005-0000-0000-00000B3F0000}"/>
    <cellStyle name="Note 7 2 5 2 2 2" xfId="21856" xr:uid="{00000000-0005-0000-0000-00000C3F0000}"/>
    <cellStyle name="Note 7 2 5 2 3" xfId="9928" xr:uid="{00000000-0005-0000-0000-00000D3F0000}"/>
    <cellStyle name="Note 7 2 5 2 3 2" xfId="20194" xr:uid="{00000000-0005-0000-0000-00000E3F0000}"/>
    <cellStyle name="Note 7 2 5 2 4" xfId="17600" xr:uid="{00000000-0005-0000-0000-00000F3F0000}"/>
    <cellStyle name="Note 7 2 5 3" xfId="9001" xr:uid="{00000000-0005-0000-0000-0000103F0000}"/>
    <cellStyle name="Note 7 2 5 3 2" xfId="19295" xr:uid="{00000000-0005-0000-0000-0000113F0000}"/>
    <cellStyle name="Note 7 2 5 4" xfId="14015" xr:uid="{00000000-0005-0000-0000-0000123F0000}"/>
    <cellStyle name="Note 7 2 6" xfId="5750" xr:uid="{00000000-0005-0000-0000-0000133F0000}"/>
    <cellStyle name="Note 7 2 6 2" xfId="10520" xr:uid="{00000000-0005-0000-0000-0000143F0000}"/>
    <cellStyle name="Note 7 2 6 2 2" xfId="20785" xr:uid="{00000000-0005-0000-0000-0000153F0000}"/>
    <cellStyle name="Note 7 2 6 3" xfId="7646" xr:uid="{00000000-0005-0000-0000-0000163F0000}"/>
    <cellStyle name="Note 7 2 6 3 2" xfId="18131" xr:uid="{00000000-0005-0000-0000-0000173F0000}"/>
    <cellStyle name="Note 7 2 6 4" xfId="16241" xr:uid="{00000000-0005-0000-0000-0000183F0000}"/>
    <cellStyle name="Note 7 2 7" xfId="8978" xr:uid="{00000000-0005-0000-0000-0000193F0000}"/>
    <cellStyle name="Note 7 2 7 2" xfId="19272" xr:uid="{00000000-0005-0000-0000-00001A3F0000}"/>
    <cellStyle name="Note 7 2 8" xfId="13992" xr:uid="{00000000-0005-0000-0000-00001B3F0000}"/>
    <cellStyle name="Note 7 3" xfId="3391" xr:uid="{00000000-0005-0000-0000-00001C3F0000}"/>
    <cellStyle name="Note 7 3 2" xfId="3392" xr:uid="{00000000-0005-0000-0000-00001D3F0000}"/>
    <cellStyle name="Note 7 3 2 2" xfId="3393" xr:uid="{00000000-0005-0000-0000-00001E3F0000}"/>
    <cellStyle name="Note 7 3 2 2 2" xfId="7112" xr:uid="{00000000-0005-0000-0000-00001F3F0000}"/>
    <cellStyle name="Note 7 3 2 2 2 2" xfId="11592" xr:uid="{00000000-0005-0000-0000-0000203F0000}"/>
    <cellStyle name="Note 7 3 2 2 2 2 2" xfId="21857" xr:uid="{00000000-0005-0000-0000-0000213F0000}"/>
    <cellStyle name="Note 7 3 2 2 2 3" xfId="9929" xr:uid="{00000000-0005-0000-0000-0000223F0000}"/>
    <cellStyle name="Note 7 3 2 2 2 3 2" xfId="20195" xr:uid="{00000000-0005-0000-0000-0000233F0000}"/>
    <cellStyle name="Note 7 3 2 2 2 4" xfId="17601" xr:uid="{00000000-0005-0000-0000-0000243F0000}"/>
    <cellStyle name="Note 7 3 2 2 3" xfId="9004" xr:uid="{00000000-0005-0000-0000-0000253F0000}"/>
    <cellStyle name="Note 7 3 2 2 3 2" xfId="19298" xr:uid="{00000000-0005-0000-0000-0000263F0000}"/>
    <cellStyle name="Note 7 3 2 2 4" xfId="14018" xr:uid="{00000000-0005-0000-0000-0000273F0000}"/>
    <cellStyle name="Note 7 3 2 3" xfId="5763" xr:uid="{00000000-0005-0000-0000-0000283F0000}"/>
    <cellStyle name="Note 7 3 2 3 2" xfId="10533" xr:uid="{00000000-0005-0000-0000-0000293F0000}"/>
    <cellStyle name="Note 7 3 2 3 2 2" xfId="20798" xr:uid="{00000000-0005-0000-0000-00002A3F0000}"/>
    <cellStyle name="Note 7 3 2 3 3" xfId="10783" xr:uid="{00000000-0005-0000-0000-00002B3F0000}"/>
    <cellStyle name="Note 7 3 2 3 3 2" xfId="21048" xr:uid="{00000000-0005-0000-0000-00002C3F0000}"/>
    <cellStyle name="Note 7 3 2 3 4" xfId="16254" xr:uid="{00000000-0005-0000-0000-00002D3F0000}"/>
    <cellStyle name="Note 7 3 2 4" xfId="9003" xr:uid="{00000000-0005-0000-0000-00002E3F0000}"/>
    <cellStyle name="Note 7 3 2 4 2" xfId="19297" xr:uid="{00000000-0005-0000-0000-00002F3F0000}"/>
    <cellStyle name="Note 7 3 2 5" xfId="14017" xr:uid="{00000000-0005-0000-0000-0000303F0000}"/>
    <cellStyle name="Note 7 3 3" xfId="3394" xr:uid="{00000000-0005-0000-0000-0000313F0000}"/>
    <cellStyle name="Note 7 3 3 2" xfId="7113" xr:uid="{00000000-0005-0000-0000-0000323F0000}"/>
    <cellStyle name="Note 7 3 3 2 2" xfId="11593" xr:uid="{00000000-0005-0000-0000-0000333F0000}"/>
    <cellStyle name="Note 7 3 3 2 2 2" xfId="21858" xr:uid="{00000000-0005-0000-0000-0000343F0000}"/>
    <cellStyle name="Note 7 3 3 2 3" xfId="9930" xr:uid="{00000000-0005-0000-0000-0000353F0000}"/>
    <cellStyle name="Note 7 3 3 2 3 2" xfId="20196" xr:uid="{00000000-0005-0000-0000-0000363F0000}"/>
    <cellStyle name="Note 7 3 3 2 4" xfId="17602" xr:uid="{00000000-0005-0000-0000-0000373F0000}"/>
    <cellStyle name="Note 7 3 3 3" xfId="9005" xr:uid="{00000000-0005-0000-0000-0000383F0000}"/>
    <cellStyle name="Note 7 3 3 3 2" xfId="19299" xr:uid="{00000000-0005-0000-0000-0000393F0000}"/>
    <cellStyle name="Note 7 3 3 4" xfId="14019" xr:uid="{00000000-0005-0000-0000-00003A3F0000}"/>
    <cellStyle name="Note 7 3 4" xfId="5762" xr:uid="{00000000-0005-0000-0000-00003B3F0000}"/>
    <cellStyle name="Note 7 3 4 2" xfId="10532" xr:uid="{00000000-0005-0000-0000-00003C3F0000}"/>
    <cellStyle name="Note 7 3 4 2 2" xfId="20797" xr:uid="{00000000-0005-0000-0000-00003D3F0000}"/>
    <cellStyle name="Note 7 3 4 3" xfId="9353" xr:uid="{00000000-0005-0000-0000-00003E3F0000}"/>
    <cellStyle name="Note 7 3 4 3 2" xfId="19647" xr:uid="{00000000-0005-0000-0000-00003F3F0000}"/>
    <cellStyle name="Note 7 3 4 4" xfId="16253" xr:uid="{00000000-0005-0000-0000-0000403F0000}"/>
    <cellStyle name="Note 7 3 5" xfId="9002" xr:uid="{00000000-0005-0000-0000-0000413F0000}"/>
    <cellStyle name="Note 7 3 5 2" xfId="19296" xr:uid="{00000000-0005-0000-0000-0000423F0000}"/>
    <cellStyle name="Note 7 3 6" xfId="14016" xr:uid="{00000000-0005-0000-0000-0000433F0000}"/>
    <cellStyle name="Note 7 4" xfId="3395" xr:uid="{00000000-0005-0000-0000-0000443F0000}"/>
    <cellStyle name="Note 7 4 2" xfId="3396" xr:uid="{00000000-0005-0000-0000-0000453F0000}"/>
    <cellStyle name="Note 7 4 2 2" xfId="3397" xr:uid="{00000000-0005-0000-0000-0000463F0000}"/>
    <cellStyle name="Note 7 4 2 2 2" xfId="3398" xr:uid="{00000000-0005-0000-0000-0000473F0000}"/>
    <cellStyle name="Note 7 4 2 2 2 2" xfId="7114" xr:uid="{00000000-0005-0000-0000-0000483F0000}"/>
    <cellStyle name="Note 7 4 2 2 2 2 2" xfId="11594" xr:uid="{00000000-0005-0000-0000-0000493F0000}"/>
    <cellStyle name="Note 7 4 2 2 2 2 2 2" xfId="21859" xr:uid="{00000000-0005-0000-0000-00004A3F0000}"/>
    <cellStyle name="Note 7 4 2 2 2 2 3" xfId="11137" xr:uid="{00000000-0005-0000-0000-00004B3F0000}"/>
    <cellStyle name="Note 7 4 2 2 2 2 3 2" xfId="21402" xr:uid="{00000000-0005-0000-0000-00004C3F0000}"/>
    <cellStyle name="Note 7 4 2 2 2 2 4" xfId="17603" xr:uid="{00000000-0005-0000-0000-00004D3F0000}"/>
    <cellStyle name="Note 7 4 2 2 2 3" xfId="9009" xr:uid="{00000000-0005-0000-0000-00004E3F0000}"/>
    <cellStyle name="Note 7 4 2 2 2 3 2" xfId="19303" xr:uid="{00000000-0005-0000-0000-00004F3F0000}"/>
    <cellStyle name="Note 7 4 2 2 2 4" xfId="14023" xr:uid="{00000000-0005-0000-0000-0000503F0000}"/>
    <cellStyle name="Note 7 4 2 2 3" xfId="5766" xr:uid="{00000000-0005-0000-0000-0000513F0000}"/>
    <cellStyle name="Note 7 4 2 2 3 2" xfId="10536" xr:uid="{00000000-0005-0000-0000-0000523F0000}"/>
    <cellStyle name="Note 7 4 2 2 3 2 2" xfId="20801" xr:uid="{00000000-0005-0000-0000-0000533F0000}"/>
    <cellStyle name="Note 7 4 2 2 3 3" xfId="10782" xr:uid="{00000000-0005-0000-0000-0000543F0000}"/>
    <cellStyle name="Note 7 4 2 2 3 3 2" xfId="21047" xr:uid="{00000000-0005-0000-0000-0000553F0000}"/>
    <cellStyle name="Note 7 4 2 2 3 4" xfId="16257" xr:uid="{00000000-0005-0000-0000-0000563F0000}"/>
    <cellStyle name="Note 7 4 2 2 4" xfId="9008" xr:uid="{00000000-0005-0000-0000-0000573F0000}"/>
    <cellStyle name="Note 7 4 2 2 4 2" xfId="19302" xr:uid="{00000000-0005-0000-0000-0000583F0000}"/>
    <cellStyle name="Note 7 4 2 2 5" xfId="14022" xr:uid="{00000000-0005-0000-0000-0000593F0000}"/>
    <cellStyle name="Note 7 4 2 3" xfId="5765" xr:uid="{00000000-0005-0000-0000-00005A3F0000}"/>
    <cellStyle name="Note 7 4 2 3 2" xfId="10535" xr:uid="{00000000-0005-0000-0000-00005B3F0000}"/>
    <cellStyle name="Note 7 4 2 3 2 2" xfId="20800" xr:uid="{00000000-0005-0000-0000-00005C3F0000}"/>
    <cellStyle name="Note 7 4 2 3 3" xfId="11872" xr:uid="{00000000-0005-0000-0000-00005D3F0000}"/>
    <cellStyle name="Note 7 4 2 3 3 2" xfId="22135" xr:uid="{00000000-0005-0000-0000-00005E3F0000}"/>
    <cellStyle name="Note 7 4 2 3 4" xfId="16256" xr:uid="{00000000-0005-0000-0000-00005F3F0000}"/>
    <cellStyle name="Note 7 4 2 4" xfId="9007" xr:uid="{00000000-0005-0000-0000-0000603F0000}"/>
    <cellStyle name="Note 7 4 2 4 2" xfId="19301" xr:uid="{00000000-0005-0000-0000-0000613F0000}"/>
    <cellStyle name="Note 7 4 2 5" xfId="14021" xr:uid="{00000000-0005-0000-0000-0000623F0000}"/>
    <cellStyle name="Note 7 4 3" xfId="3399" xr:uid="{00000000-0005-0000-0000-0000633F0000}"/>
    <cellStyle name="Note 7 4 3 2" xfId="3400" xr:uid="{00000000-0005-0000-0000-0000643F0000}"/>
    <cellStyle name="Note 7 4 3 2 2" xfId="7115" xr:uid="{00000000-0005-0000-0000-0000653F0000}"/>
    <cellStyle name="Note 7 4 3 2 2 2" xfId="11595" xr:uid="{00000000-0005-0000-0000-0000663F0000}"/>
    <cellStyle name="Note 7 4 3 2 2 2 2" xfId="21860" xr:uid="{00000000-0005-0000-0000-0000673F0000}"/>
    <cellStyle name="Note 7 4 3 2 2 3" xfId="11136" xr:uid="{00000000-0005-0000-0000-0000683F0000}"/>
    <cellStyle name="Note 7 4 3 2 2 3 2" xfId="21401" xr:uid="{00000000-0005-0000-0000-0000693F0000}"/>
    <cellStyle name="Note 7 4 3 2 2 4" xfId="17604" xr:uid="{00000000-0005-0000-0000-00006A3F0000}"/>
    <cellStyle name="Note 7 4 3 2 3" xfId="9011" xr:uid="{00000000-0005-0000-0000-00006B3F0000}"/>
    <cellStyle name="Note 7 4 3 2 3 2" xfId="19305" xr:uid="{00000000-0005-0000-0000-00006C3F0000}"/>
    <cellStyle name="Note 7 4 3 2 4" xfId="14025" xr:uid="{00000000-0005-0000-0000-00006D3F0000}"/>
    <cellStyle name="Note 7 4 3 3" xfId="5767" xr:uid="{00000000-0005-0000-0000-00006E3F0000}"/>
    <cellStyle name="Note 7 4 3 3 2" xfId="10537" xr:uid="{00000000-0005-0000-0000-00006F3F0000}"/>
    <cellStyle name="Note 7 4 3 3 2 2" xfId="20802" xr:uid="{00000000-0005-0000-0000-0000703F0000}"/>
    <cellStyle name="Note 7 4 3 3 3" xfId="7651" xr:uid="{00000000-0005-0000-0000-0000713F0000}"/>
    <cellStyle name="Note 7 4 3 3 3 2" xfId="18136" xr:uid="{00000000-0005-0000-0000-0000723F0000}"/>
    <cellStyle name="Note 7 4 3 3 4" xfId="16258" xr:uid="{00000000-0005-0000-0000-0000733F0000}"/>
    <cellStyle name="Note 7 4 3 4" xfId="9010" xr:uid="{00000000-0005-0000-0000-0000743F0000}"/>
    <cellStyle name="Note 7 4 3 4 2" xfId="19304" xr:uid="{00000000-0005-0000-0000-0000753F0000}"/>
    <cellStyle name="Note 7 4 3 5" xfId="14024" xr:uid="{00000000-0005-0000-0000-0000763F0000}"/>
    <cellStyle name="Note 7 4 4" xfId="3401" xr:uid="{00000000-0005-0000-0000-0000773F0000}"/>
    <cellStyle name="Note 7 4 4 2" xfId="7116" xr:uid="{00000000-0005-0000-0000-0000783F0000}"/>
    <cellStyle name="Note 7 4 4 2 2" xfId="11596" xr:uid="{00000000-0005-0000-0000-0000793F0000}"/>
    <cellStyle name="Note 7 4 4 2 2 2" xfId="21861" xr:uid="{00000000-0005-0000-0000-00007A3F0000}"/>
    <cellStyle name="Note 7 4 4 2 3" xfId="9931" xr:uid="{00000000-0005-0000-0000-00007B3F0000}"/>
    <cellStyle name="Note 7 4 4 2 3 2" xfId="20197" xr:uid="{00000000-0005-0000-0000-00007C3F0000}"/>
    <cellStyle name="Note 7 4 4 2 4" xfId="17605" xr:uid="{00000000-0005-0000-0000-00007D3F0000}"/>
    <cellStyle name="Note 7 4 4 3" xfId="9012" xr:uid="{00000000-0005-0000-0000-00007E3F0000}"/>
    <cellStyle name="Note 7 4 4 3 2" xfId="19306" xr:uid="{00000000-0005-0000-0000-00007F3F0000}"/>
    <cellStyle name="Note 7 4 4 4" xfId="14026" xr:uid="{00000000-0005-0000-0000-0000803F0000}"/>
    <cellStyle name="Note 7 4 5" xfId="5764" xr:uid="{00000000-0005-0000-0000-0000813F0000}"/>
    <cellStyle name="Note 7 4 5 2" xfId="10534" xr:uid="{00000000-0005-0000-0000-0000823F0000}"/>
    <cellStyle name="Note 7 4 5 2 2" xfId="20799" xr:uid="{00000000-0005-0000-0000-0000833F0000}"/>
    <cellStyle name="Note 7 4 5 3" xfId="7682" xr:uid="{00000000-0005-0000-0000-0000843F0000}"/>
    <cellStyle name="Note 7 4 5 3 2" xfId="18167" xr:uid="{00000000-0005-0000-0000-0000853F0000}"/>
    <cellStyle name="Note 7 4 5 4" xfId="16255" xr:uid="{00000000-0005-0000-0000-0000863F0000}"/>
    <cellStyle name="Note 7 4 6" xfId="9006" xr:uid="{00000000-0005-0000-0000-0000873F0000}"/>
    <cellStyle name="Note 7 4 6 2" xfId="19300" xr:uid="{00000000-0005-0000-0000-0000883F0000}"/>
    <cellStyle name="Note 7 4 7" xfId="14020" xr:uid="{00000000-0005-0000-0000-0000893F0000}"/>
    <cellStyle name="Note 7 5" xfId="3402" xr:uid="{00000000-0005-0000-0000-00008A3F0000}"/>
    <cellStyle name="Note 7 5 2" xfId="3403" xr:uid="{00000000-0005-0000-0000-00008B3F0000}"/>
    <cellStyle name="Note 7 5 2 2" xfId="3404" xr:uid="{00000000-0005-0000-0000-00008C3F0000}"/>
    <cellStyle name="Note 7 5 2 2 2" xfId="3405" xr:uid="{00000000-0005-0000-0000-00008D3F0000}"/>
    <cellStyle name="Note 7 5 2 2 2 2" xfId="7117" xr:uid="{00000000-0005-0000-0000-00008E3F0000}"/>
    <cellStyle name="Note 7 5 2 2 2 2 2" xfId="11597" xr:uid="{00000000-0005-0000-0000-00008F3F0000}"/>
    <cellStyle name="Note 7 5 2 2 2 2 2 2" xfId="21862" xr:uid="{00000000-0005-0000-0000-0000903F0000}"/>
    <cellStyle name="Note 7 5 2 2 2 2 3" xfId="11138" xr:uid="{00000000-0005-0000-0000-0000913F0000}"/>
    <cellStyle name="Note 7 5 2 2 2 2 3 2" xfId="21403" xr:uid="{00000000-0005-0000-0000-0000923F0000}"/>
    <cellStyle name="Note 7 5 2 2 2 2 4" xfId="17606" xr:uid="{00000000-0005-0000-0000-0000933F0000}"/>
    <cellStyle name="Note 7 5 2 2 2 3" xfId="9016" xr:uid="{00000000-0005-0000-0000-0000943F0000}"/>
    <cellStyle name="Note 7 5 2 2 2 3 2" xfId="19310" xr:uid="{00000000-0005-0000-0000-0000953F0000}"/>
    <cellStyle name="Note 7 5 2 2 2 4" xfId="14030" xr:uid="{00000000-0005-0000-0000-0000963F0000}"/>
    <cellStyle name="Note 7 5 2 2 3" xfId="5770" xr:uid="{00000000-0005-0000-0000-0000973F0000}"/>
    <cellStyle name="Note 7 5 2 2 3 2" xfId="10540" xr:uid="{00000000-0005-0000-0000-0000983F0000}"/>
    <cellStyle name="Note 7 5 2 2 3 2 2" xfId="20805" xr:uid="{00000000-0005-0000-0000-0000993F0000}"/>
    <cellStyle name="Note 7 5 2 2 3 3" xfId="7652" xr:uid="{00000000-0005-0000-0000-00009A3F0000}"/>
    <cellStyle name="Note 7 5 2 2 3 3 2" xfId="18137" xr:uid="{00000000-0005-0000-0000-00009B3F0000}"/>
    <cellStyle name="Note 7 5 2 2 3 4" xfId="16261" xr:uid="{00000000-0005-0000-0000-00009C3F0000}"/>
    <cellStyle name="Note 7 5 2 2 4" xfId="9015" xr:uid="{00000000-0005-0000-0000-00009D3F0000}"/>
    <cellStyle name="Note 7 5 2 2 4 2" xfId="19309" xr:uid="{00000000-0005-0000-0000-00009E3F0000}"/>
    <cellStyle name="Note 7 5 2 2 5" xfId="14029" xr:uid="{00000000-0005-0000-0000-00009F3F0000}"/>
    <cellStyle name="Note 7 5 2 3" xfId="5769" xr:uid="{00000000-0005-0000-0000-0000A03F0000}"/>
    <cellStyle name="Note 7 5 2 3 2" xfId="10539" xr:uid="{00000000-0005-0000-0000-0000A13F0000}"/>
    <cellStyle name="Note 7 5 2 3 2 2" xfId="20804" xr:uid="{00000000-0005-0000-0000-0000A23F0000}"/>
    <cellStyle name="Note 7 5 2 3 3" xfId="7653" xr:uid="{00000000-0005-0000-0000-0000A33F0000}"/>
    <cellStyle name="Note 7 5 2 3 3 2" xfId="18138" xr:uid="{00000000-0005-0000-0000-0000A43F0000}"/>
    <cellStyle name="Note 7 5 2 3 4" xfId="16260" xr:uid="{00000000-0005-0000-0000-0000A53F0000}"/>
    <cellStyle name="Note 7 5 2 4" xfId="9014" xr:uid="{00000000-0005-0000-0000-0000A63F0000}"/>
    <cellStyle name="Note 7 5 2 4 2" xfId="19308" xr:uid="{00000000-0005-0000-0000-0000A73F0000}"/>
    <cellStyle name="Note 7 5 2 5" xfId="14028" xr:uid="{00000000-0005-0000-0000-0000A83F0000}"/>
    <cellStyle name="Note 7 5 3" xfId="3406" xr:uid="{00000000-0005-0000-0000-0000A93F0000}"/>
    <cellStyle name="Note 7 5 3 2" xfId="3407" xr:uid="{00000000-0005-0000-0000-0000AA3F0000}"/>
    <cellStyle name="Note 7 5 3 2 2" xfId="7118" xr:uid="{00000000-0005-0000-0000-0000AB3F0000}"/>
    <cellStyle name="Note 7 5 3 2 2 2" xfId="11598" xr:uid="{00000000-0005-0000-0000-0000AC3F0000}"/>
    <cellStyle name="Note 7 5 3 2 2 2 2" xfId="21863" xr:uid="{00000000-0005-0000-0000-0000AD3F0000}"/>
    <cellStyle name="Note 7 5 3 2 2 3" xfId="9932" xr:uid="{00000000-0005-0000-0000-0000AE3F0000}"/>
    <cellStyle name="Note 7 5 3 2 2 3 2" xfId="20198" xr:uid="{00000000-0005-0000-0000-0000AF3F0000}"/>
    <cellStyle name="Note 7 5 3 2 2 4" xfId="17607" xr:uid="{00000000-0005-0000-0000-0000B03F0000}"/>
    <cellStyle name="Note 7 5 3 2 3" xfId="9018" xr:uid="{00000000-0005-0000-0000-0000B13F0000}"/>
    <cellStyle name="Note 7 5 3 2 3 2" xfId="19312" xr:uid="{00000000-0005-0000-0000-0000B23F0000}"/>
    <cellStyle name="Note 7 5 3 2 4" xfId="14032" xr:uid="{00000000-0005-0000-0000-0000B33F0000}"/>
    <cellStyle name="Note 7 5 3 3" xfId="5771" xr:uid="{00000000-0005-0000-0000-0000B43F0000}"/>
    <cellStyle name="Note 7 5 3 3 2" xfId="10541" xr:uid="{00000000-0005-0000-0000-0000B53F0000}"/>
    <cellStyle name="Note 7 5 3 3 2 2" xfId="20806" xr:uid="{00000000-0005-0000-0000-0000B63F0000}"/>
    <cellStyle name="Note 7 5 3 3 3" xfId="10784" xr:uid="{00000000-0005-0000-0000-0000B73F0000}"/>
    <cellStyle name="Note 7 5 3 3 3 2" xfId="21049" xr:uid="{00000000-0005-0000-0000-0000B83F0000}"/>
    <cellStyle name="Note 7 5 3 3 4" xfId="16262" xr:uid="{00000000-0005-0000-0000-0000B93F0000}"/>
    <cellStyle name="Note 7 5 3 4" xfId="9017" xr:uid="{00000000-0005-0000-0000-0000BA3F0000}"/>
    <cellStyle name="Note 7 5 3 4 2" xfId="19311" xr:uid="{00000000-0005-0000-0000-0000BB3F0000}"/>
    <cellStyle name="Note 7 5 3 5" xfId="14031" xr:uid="{00000000-0005-0000-0000-0000BC3F0000}"/>
    <cellStyle name="Note 7 5 4" xfId="5768" xr:uid="{00000000-0005-0000-0000-0000BD3F0000}"/>
    <cellStyle name="Note 7 5 4 2" xfId="10538" xr:uid="{00000000-0005-0000-0000-0000BE3F0000}"/>
    <cellStyle name="Note 7 5 4 2 2" xfId="20803" xr:uid="{00000000-0005-0000-0000-0000BF3F0000}"/>
    <cellStyle name="Note 7 5 4 3" xfId="9354" xr:uid="{00000000-0005-0000-0000-0000C03F0000}"/>
    <cellStyle name="Note 7 5 4 3 2" xfId="19648" xr:uid="{00000000-0005-0000-0000-0000C13F0000}"/>
    <cellStyle name="Note 7 5 4 4" xfId="16259" xr:uid="{00000000-0005-0000-0000-0000C23F0000}"/>
    <cellStyle name="Note 7 5 5" xfId="9013" xr:uid="{00000000-0005-0000-0000-0000C33F0000}"/>
    <cellStyle name="Note 7 5 5 2" xfId="19307" xr:uid="{00000000-0005-0000-0000-0000C43F0000}"/>
    <cellStyle name="Note 7 5 6" xfId="14027" xr:uid="{00000000-0005-0000-0000-0000C53F0000}"/>
    <cellStyle name="Note 7 6" xfId="3408" xr:uid="{00000000-0005-0000-0000-0000C63F0000}"/>
    <cellStyle name="Note 7 6 2" xfId="3409" xr:uid="{00000000-0005-0000-0000-0000C73F0000}"/>
    <cellStyle name="Note 7 6 2 2" xfId="7119" xr:uid="{00000000-0005-0000-0000-0000C83F0000}"/>
    <cellStyle name="Note 7 6 2 2 2" xfId="11599" xr:uid="{00000000-0005-0000-0000-0000C93F0000}"/>
    <cellStyle name="Note 7 6 2 2 2 2" xfId="21864" xr:uid="{00000000-0005-0000-0000-0000CA3F0000}"/>
    <cellStyle name="Note 7 6 2 2 3" xfId="11778" xr:uid="{00000000-0005-0000-0000-0000CB3F0000}"/>
    <cellStyle name="Note 7 6 2 2 3 2" xfId="22042" xr:uid="{00000000-0005-0000-0000-0000CC3F0000}"/>
    <cellStyle name="Note 7 6 2 2 4" xfId="17608" xr:uid="{00000000-0005-0000-0000-0000CD3F0000}"/>
    <cellStyle name="Note 7 6 2 3" xfId="9020" xr:uid="{00000000-0005-0000-0000-0000CE3F0000}"/>
    <cellStyle name="Note 7 6 2 3 2" xfId="19314" xr:uid="{00000000-0005-0000-0000-0000CF3F0000}"/>
    <cellStyle name="Note 7 6 2 4" xfId="14034" xr:uid="{00000000-0005-0000-0000-0000D03F0000}"/>
    <cellStyle name="Note 7 6 3" xfId="5772" xr:uid="{00000000-0005-0000-0000-0000D13F0000}"/>
    <cellStyle name="Note 7 6 3 2" xfId="10542" xr:uid="{00000000-0005-0000-0000-0000D23F0000}"/>
    <cellStyle name="Note 7 6 3 2 2" xfId="20807" xr:uid="{00000000-0005-0000-0000-0000D33F0000}"/>
    <cellStyle name="Note 7 6 3 3" xfId="9355" xr:uid="{00000000-0005-0000-0000-0000D43F0000}"/>
    <cellStyle name="Note 7 6 3 3 2" xfId="19649" xr:uid="{00000000-0005-0000-0000-0000D53F0000}"/>
    <cellStyle name="Note 7 6 3 4" xfId="16263" xr:uid="{00000000-0005-0000-0000-0000D63F0000}"/>
    <cellStyle name="Note 7 6 4" xfId="9019" xr:uid="{00000000-0005-0000-0000-0000D73F0000}"/>
    <cellStyle name="Note 7 6 4 2" xfId="19313" xr:uid="{00000000-0005-0000-0000-0000D83F0000}"/>
    <cellStyle name="Note 7 6 5" xfId="14033" xr:uid="{00000000-0005-0000-0000-0000D93F0000}"/>
    <cellStyle name="Note 7 7" xfId="3410" xr:uid="{00000000-0005-0000-0000-0000DA3F0000}"/>
    <cellStyle name="Note 7 7 2" xfId="7120" xr:uid="{00000000-0005-0000-0000-0000DB3F0000}"/>
    <cellStyle name="Note 7 7 2 2" xfId="11600" xr:uid="{00000000-0005-0000-0000-0000DC3F0000}"/>
    <cellStyle name="Note 7 7 2 2 2" xfId="21865" xr:uid="{00000000-0005-0000-0000-0000DD3F0000}"/>
    <cellStyle name="Note 7 7 2 3" xfId="11135" xr:uid="{00000000-0005-0000-0000-0000DE3F0000}"/>
    <cellStyle name="Note 7 7 2 3 2" xfId="21400" xr:uid="{00000000-0005-0000-0000-0000DF3F0000}"/>
    <cellStyle name="Note 7 7 2 4" xfId="17609" xr:uid="{00000000-0005-0000-0000-0000E03F0000}"/>
    <cellStyle name="Note 7 7 3" xfId="9021" xr:uid="{00000000-0005-0000-0000-0000E13F0000}"/>
    <cellStyle name="Note 7 7 3 2" xfId="19315" xr:uid="{00000000-0005-0000-0000-0000E23F0000}"/>
    <cellStyle name="Note 7 7 4" xfId="14035" xr:uid="{00000000-0005-0000-0000-0000E33F0000}"/>
    <cellStyle name="Note 7 8" xfId="5749" xr:uid="{00000000-0005-0000-0000-0000E43F0000}"/>
    <cellStyle name="Note 7 8 2" xfId="10519" xr:uid="{00000000-0005-0000-0000-0000E53F0000}"/>
    <cellStyle name="Note 7 8 2 2" xfId="20784" xr:uid="{00000000-0005-0000-0000-0000E63F0000}"/>
    <cellStyle name="Note 7 8 3" xfId="10780" xr:uid="{00000000-0005-0000-0000-0000E73F0000}"/>
    <cellStyle name="Note 7 8 3 2" xfId="21045" xr:uid="{00000000-0005-0000-0000-0000E83F0000}"/>
    <cellStyle name="Note 7 8 4" xfId="16240" xr:uid="{00000000-0005-0000-0000-0000E93F0000}"/>
    <cellStyle name="Note 7 9" xfId="8977" xr:uid="{00000000-0005-0000-0000-0000EA3F0000}"/>
    <cellStyle name="Note 7 9 2" xfId="19271" xr:uid="{00000000-0005-0000-0000-0000EB3F0000}"/>
    <cellStyle name="Note 8" xfId="3411" xr:uid="{00000000-0005-0000-0000-0000EC3F0000}"/>
    <cellStyle name="Note 8 10" xfId="14036" xr:uid="{00000000-0005-0000-0000-0000ED3F0000}"/>
    <cellStyle name="Note 8 2" xfId="3412" xr:uid="{00000000-0005-0000-0000-0000EE3F0000}"/>
    <cellStyle name="Note 8 2 2" xfId="3413" xr:uid="{00000000-0005-0000-0000-0000EF3F0000}"/>
    <cellStyle name="Note 8 2 2 2" xfId="3414" xr:uid="{00000000-0005-0000-0000-0000F03F0000}"/>
    <cellStyle name="Note 8 2 2 2 2" xfId="3415" xr:uid="{00000000-0005-0000-0000-0000F13F0000}"/>
    <cellStyle name="Note 8 2 2 2 2 2" xfId="3416" xr:uid="{00000000-0005-0000-0000-0000F23F0000}"/>
    <cellStyle name="Note 8 2 2 2 2 2 2" xfId="3417" xr:uid="{00000000-0005-0000-0000-0000F33F0000}"/>
    <cellStyle name="Note 8 2 2 2 2 2 2 2" xfId="7121" xr:uid="{00000000-0005-0000-0000-0000F43F0000}"/>
    <cellStyle name="Note 8 2 2 2 2 2 2 2 2" xfId="11601" xr:uid="{00000000-0005-0000-0000-0000F53F0000}"/>
    <cellStyle name="Note 8 2 2 2 2 2 2 2 2 2" xfId="21866" xr:uid="{00000000-0005-0000-0000-0000F63F0000}"/>
    <cellStyle name="Note 8 2 2 2 2 2 2 2 3" xfId="9933" xr:uid="{00000000-0005-0000-0000-0000F73F0000}"/>
    <cellStyle name="Note 8 2 2 2 2 2 2 2 3 2" xfId="20199" xr:uid="{00000000-0005-0000-0000-0000F83F0000}"/>
    <cellStyle name="Note 8 2 2 2 2 2 2 2 4" xfId="17610" xr:uid="{00000000-0005-0000-0000-0000F93F0000}"/>
    <cellStyle name="Note 8 2 2 2 2 2 2 3" xfId="9028" xr:uid="{00000000-0005-0000-0000-0000FA3F0000}"/>
    <cellStyle name="Note 8 2 2 2 2 2 2 3 2" xfId="19322" xr:uid="{00000000-0005-0000-0000-0000FB3F0000}"/>
    <cellStyle name="Note 8 2 2 2 2 2 2 4" xfId="14042" xr:uid="{00000000-0005-0000-0000-0000FC3F0000}"/>
    <cellStyle name="Note 8 2 2 2 2 2 3" xfId="5778" xr:uid="{00000000-0005-0000-0000-0000FD3F0000}"/>
    <cellStyle name="Note 8 2 2 2 2 2 3 2" xfId="10548" xr:uid="{00000000-0005-0000-0000-0000FE3F0000}"/>
    <cellStyle name="Note 8 2 2 2 2 2 3 2 2" xfId="20813" xr:uid="{00000000-0005-0000-0000-0000FF3F0000}"/>
    <cellStyle name="Note 8 2 2 2 2 2 3 3" xfId="7656" xr:uid="{00000000-0005-0000-0000-000000400000}"/>
    <cellStyle name="Note 8 2 2 2 2 2 3 3 2" xfId="18141" xr:uid="{00000000-0005-0000-0000-000001400000}"/>
    <cellStyle name="Note 8 2 2 2 2 2 3 4" xfId="16269" xr:uid="{00000000-0005-0000-0000-000002400000}"/>
    <cellStyle name="Note 8 2 2 2 2 2 4" xfId="9027" xr:uid="{00000000-0005-0000-0000-000003400000}"/>
    <cellStyle name="Note 8 2 2 2 2 2 4 2" xfId="19321" xr:uid="{00000000-0005-0000-0000-000004400000}"/>
    <cellStyle name="Note 8 2 2 2 2 2 5" xfId="14041" xr:uid="{00000000-0005-0000-0000-000005400000}"/>
    <cellStyle name="Note 8 2 2 2 2 3" xfId="3418" xr:uid="{00000000-0005-0000-0000-000006400000}"/>
    <cellStyle name="Note 8 2 2 2 2 3 2" xfId="7122" xr:uid="{00000000-0005-0000-0000-000007400000}"/>
    <cellStyle name="Note 8 2 2 2 2 3 2 2" xfId="11602" xr:uid="{00000000-0005-0000-0000-000008400000}"/>
    <cellStyle name="Note 8 2 2 2 2 3 2 2 2" xfId="21867" xr:uid="{00000000-0005-0000-0000-000009400000}"/>
    <cellStyle name="Note 8 2 2 2 2 3 2 3" xfId="9934" xr:uid="{00000000-0005-0000-0000-00000A400000}"/>
    <cellStyle name="Note 8 2 2 2 2 3 2 3 2" xfId="20200" xr:uid="{00000000-0005-0000-0000-00000B400000}"/>
    <cellStyle name="Note 8 2 2 2 2 3 2 4" xfId="17611" xr:uid="{00000000-0005-0000-0000-00000C400000}"/>
    <cellStyle name="Note 8 2 2 2 2 3 3" xfId="9029" xr:uid="{00000000-0005-0000-0000-00000D400000}"/>
    <cellStyle name="Note 8 2 2 2 2 3 3 2" xfId="19323" xr:uid="{00000000-0005-0000-0000-00000E400000}"/>
    <cellStyle name="Note 8 2 2 2 2 3 4" xfId="14043" xr:uid="{00000000-0005-0000-0000-00000F400000}"/>
    <cellStyle name="Note 8 2 2 2 2 4" xfId="5777" xr:uid="{00000000-0005-0000-0000-000010400000}"/>
    <cellStyle name="Note 8 2 2 2 2 4 2" xfId="10547" xr:uid="{00000000-0005-0000-0000-000011400000}"/>
    <cellStyle name="Note 8 2 2 2 2 4 2 2" xfId="20812" xr:uid="{00000000-0005-0000-0000-000012400000}"/>
    <cellStyle name="Note 8 2 2 2 2 4 3" xfId="10777" xr:uid="{00000000-0005-0000-0000-000013400000}"/>
    <cellStyle name="Note 8 2 2 2 2 4 3 2" xfId="21042" xr:uid="{00000000-0005-0000-0000-000014400000}"/>
    <cellStyle name="Note 8 2 2 2 2 4 4" xfId="16268" xr:uid="{00000000-0005-0000-0000-000015400000}"/>
    <cellStyle name="Note 8 2 2 2 2 5" xfId="9026" xr:uid="{00000000-0005-0000-0000-000016400000}"/>
    <cellStyle name="Note 8 2 2 2 2 5 2" xfId="19320" xr:uid="{00000000-0005-0000-0000-000017400000}"/>
    <cellStyle name="Note 8 2 2 2 2 6" xfId="14040" xr:uid="{00000000-0005-0000-0000-000018400000}"/>
    <cellStyle name="Note 8 2 2 2 3" xfId="3419" xr:uid="{00000000-0005-0000-0000-000019400000}"/>
    <cellStyle name="Note 8 2 2 2 3 2" xfId="3420" xr:uid="{00000000-0005-0000-0000-00001A400000}"/>
    <cellStyle name="Note 8 2 2 2 3 2 2" xfId="7123" xr:uid="{00000000-0005-0000-0000-00001B400000}"/>
    <cellStyle name="Note 8 2 2 2 3 2 2 2" xfId="11603" xr:uid="{00000000-0005-0000-0000-00001C400000}"/>
    <cellStyle name="Note 8 2 2 2 3 2 2 2 2" xfId="21868" xr:uid="{00000000-0005-0000-0000-00001D400000}"/>
    <cellStyle name="Note 8 2 2 2 3 2 2 3" xfId="11140" xr:uid="{00000000-0005-0000-0000-00001E400000}"/>
    <cellStyle name="Note 8 2 2 2 3 2 2 3 2" xfId="21405" xr:uid="{00000000-0005-0000-0000-00001F400000}"/>
    <cellStyle name="Note 8 2 2 2 3 2 2 4" xfId="17612" xr:uid="{00000000-0005-0000-0000-000020400000}"/>
    <cellStyle name="Note 8 2 2 2 3 2 3" xfId="9031" xr:uid="{00000000-0005-0000-0000-000021400000}"/>
    <cellStyle name="Note 8 2 2 2 3 2 3 2" xfId="19325" xr:uid="{00000000-0005-0000-0000-000022400000}"/>
    <cellStyle name="Note 8 2 2 2 3 2 4" xfId="14045" xr:uid="{00000000-0005-0000-0000-000023400000}"/>
    <cellStyle name="Note 8 2 2 2 3 3" xfId="5779" xr:uid="{00000000-0005-0000-0000-000024400000}"/>
    <cellStyle name="Note 8 2 2 2 3 3 2" xfId="10549" xr:uid="{00000000-0005-0000-0000-000025400000}"/>
    <cellStyle name="Note 8 2 2 2 3 3 2 2" xfId="20814" xr:uid="{00000000-0005-0000-0000-000026400000}"/>
    <cellStyle name="Note 8 2 2 2 3 3 3" xfId="7655" xr:uid="{00000000-0005-0000-0000-000027400000}"/>
    <cellStyle name="Note 8 2 2 2 3 3 3 2" xfId="18140" xr:uid="{00000000-0005-0000-0000-000028400000}"/>
    <cellStyle name="Note 8 2 2 2 3 3 4" xfId="16270" xr:uid="{00000000-0005-0000-0000-000029400000}"/>
    <cellStyle name="Note 8 2 2 2 3 4" xfId="9030" xr:uid="{00000000-0005-0000-0000-00002A400000}"/>
    <cellStyle name="Note 8 2 2 2 3 4 2" xfId="19324" xr:uid="{00000000-0005-0000-0000-00002B400000}"/>
    <cellStyle name="Note 8 2 2 2 3 5" xfId="14044" xr:uid="{00000000-0005-0000-0000-00002C400000}"/>
    <cellStyle name="Note 8 2 2 2 4" xfId="3421" xr:uid="{00000000-0005-0000-0000-00002D400000}"/>
    <cellStyle name="Note 8 2 2 2 4 2" xfId="7124" xr:uid="{00000000-0005-0000-0000-00002E400000}"/>
    <cellStyle name="Note 8 2 2 2 4 2 2" xfId="11604" xr:uid="{00000000-0005-0000-0000-00002F400000}"/>
    <cellStyle name="Note 8 2 2 2 4 2 2 2" xfId="21869" xr:uid="{00000000-0005-0000-0000-000030400000}"/>
    <cellStyle name="Note 8 2 2 2 4 2 3" xfId="11139" xr:uid="{00000000-0005-0000-0000-000031400000}"/>
    <cellStyle name="Note 8 2 2 2 4 2 3 2" xfId="21404" xr:uid="{00000000-0005-0000-0000-000032400000}"/>
    <cellStyle name="Note 8 2 2 2 4 2 4" xfId="17613" xr:uid="{00000000-0005-0000-0000-000033400000}"/>
    <cellStyle name="Note 8 2 2 2 4 3" xfId="9032" xr:uid="{00000000-0005-0000-0000-000034400000}"/>
    <cellStyle name="Note 8 2 2 2 4 3 2" xfId="19326" xr:uid="{00000000-0005-0000-0000-000035400000}"/>
    <cellStyle name="Note 8 2 2 2 4 4" xfId="14046" xr:uid="{00000000-0005-0000-0000-000036400000}"/>
    <cellStyle name="Note 8 2 2 2 5" xfId="5776" xr:uid="{00000000-0005-0000-0000-000037400000}"/>
    <cellStyle name="Note 8 2 2 2 5 2" xfId="10546" xr:uid="{00000000-0005-0000-0000-000038400000}"/>
    <cellStyle name="Note 8 2 2 2 5 2 2" xfId="20811" xr:uid="{00000000-0005-0000-0000-000039400000}"/>
    <cellStyle name="Note 8 2 2 2 5 3" xfId="7654" xr:uid="{00000000-0005-0000-0000-00003A400000}"/>
    <cellStyle name="Note 8 2 2 2 5 3 2" xfId="18139" xr:uid="{00000000-0005-0000-0000-00003B400000}"/>
    <cellStyle name="Note 8 2 2 2 5 4" xfId="16267" xr:uid="{00000000-0005-0000-0000-00003C400000}"/>
    <cellStyle name="Note 8 2 2 2 6" xfId="9025" xr:uid="{00000000-0005-0000-0000-00003D400000}"/>
    <cellStyle name="Note 8 2 2 2 6 2" xfId="19319" xr:uid="{00000000-0005-0000-0000-00003E400000}"/>
    <cellStyle name="Note 8 2 2 2 7" xfId="14039" xr:uid="{00000000-0005-0000-0000-00003F400000}"/>
    <cellStyle name="Note 8 2 2 3" xfId="3422" xr:uid="{00000000-0005-0000-0000-000040400000}"/>
    <cellStyle name="Note 8 2 2 3 2" xfId="3423" xr:uid="{00000000-0005-0000-0000-000041400000}"/>
    <cellStyle name="Note 8 2 2 3 2 2" xfId="3424" xr:uid="{00000000-0005-0000-0000-000042400000}"/>
    <cellStyle name="Note 8 2 2 3 2 2 2" xfId="7125" xr:uid="{00000000-0005-0000-0000-000043400000}"/>
    <cellStyle name="Note 8 2 2 3 2 2 2 2" xfId="11605" xr:uid="{00000000-0005-0000-0000-000044400000}"/>
    <cellStyle name="Note 8 2 2 3 2 2 2 2 2" xfId="21870" xr:uid="{00000000-0005-0000-0000-000045400000}"/>
    <cellStyle name="Note 8 2 2 3 2 2 2 3" xfId="9935" xr:uid="{00000000-0005-0000-0000-000046400000}"/>
    <cellStyle name="Note 8 2 2 3 2 2 2 3 2" xfId="20201" xr:uid="{00000000-0005-0000-0000-000047400000}"/>
    <cellStyle name="Note 8 2 2 3 2 2 2 4" xfId="17614" xr:uid="{00000000-0005-0000-0000-000048400000}"/>
    <cellStyle name="Note 8 2 2 3 2 2 3" xfId="9035" xr:uid="{00000000-0005-0000-0000-000049400000}"/>
    <cellStyle name="Note 8 2 2 3 2 2 3 2" xfId="19329" xr:uid="{00000000-0005-0000-0000-00004A400000}"/>
    <cellStyle name="Note 8 2 2 3 2 2 4" xfId="14049" xr:uid="{00000000-0005-0000-0000-00004B400000}"/>
    <cellStyle name="Note 8 2 2 3 2 3" xfId="5781" xr:uid="{00000000-0005-0000-0000-00004C400000}"/>
    <cellStyle name="Note 8 2 2 3 2 3 2" xfId="10551" xr:uid="{00000000-0005-0000-0000-00004D400000}"/>
    <cellStyle name="Note 8 2 2 3 2 3 2 2" xfId="20816" xr:uid="{00000000-0005-0000-0000-00004E400000}"/>
    <cellStyle name="Note 8 2 2 3 2 3 3" xfId="9357" xr:uid="{00000000-0005-0000-0000-00004F400000}"/>
    <cellStyle name="Note 8 2 2 3 2 3 3 2" xfId="19651" xr:uid="{00000000-0005-0000-0000-000050400000}"/>
    <cellStyle name="Note 8 2 2 3 2 3 4" xfId="16272" xr:uid="{00000000-0005-0000-0000-000051400000}"/>
    <cellStyle name="Note 8 2 2 3 2 4" xfId="9034" xr:uid="{00000000-0005-0000-0000-000052400000}"/>
    <cellStyle name="Note 8 2 2 3 2 4 2" xfId="19328" xr:uid="{00000000-0005-0000-0000-000053400000}"/>
    <cellStyle name="Note 8 2 2 3 2 5" xfId="14048" xr:uid="{00000000-0005-0000-0000-000054400000}"/>
    <cellStyle name="Note 8 2 2 3 3" xfId="3425" xr:uid="{00000000-0005-0000-0000-000055400000}"/>
    <cellStyle name="Note 8 2 2 3 3 2" xfId="7126" xr:uid="{00000000-0005-0000-0000-000056400000}"/>
    <cellStyle name="Note 8 2 2 3 3 2 2" xfId="11606" xr:uid="{00000000-0005-0000-0000-000057400000}"/>
    <cellStyle name="Note 8 2 2 3 3 2 2 2" xfId="21871" xr:uid="{00000000-0005-0000-0000-000058400000}"/>
    <cellStyle name="Note 8 2 2 3 3 2 3" xfId="11141" xr:uid="{00000000-0005-0000-0000-000059400000}"/>
    <cellStyle name="Note 8 2 2 3 3 2 3 2" xfId="21406" xr:uid="{00000000-0005-0000-0000-00005A400000}"/>
    <cellStyle name="Note 8 2 2 3 3 2 4" xfId="17615" xr:uid="{00000000-0005-0000-0000-00005B400000}"/>
    <cellStyle name="Note 8 2 2 3 3 3" xfId="9036" xr:uid="{00000000-0005-0000-0000-00005C400000}"/>
    <cellStyle name="Note 8 2 2 3 3 3 2" xfId="19330" xr:uid="{00000000-0005-0000-0000-00005D400000}"/>
    <cellStyle name="Note 8 2 2 3 3 4" xfId="14050" xr:uid="{00000000-0005-0000-0000-00005E400000}"/>
    <cellStyle name="Note 8 2 2 3 4" xfId="5780" xr:uid="{00000000-0005-0000-0000-00005F400000}"/>
    <cellStyle name="Note 8 2 2 3 4 2" xfId="10550" xr:uid="{00000000-0005-0000-0000-000060400000}"/>
    <cellStyle name="Note 8 2 2 3 4 2 2" xfId="20815" xr:uid="{00000000-0005-0000-0000-000061400000}"/>
    <cellStyle name="Note 8 2 2 3 4 3" xfId="9356" xr:uid="{00000000-0005-0000-0000-000062400000}"/>
    <cellStyle name="Note 8 2 2 3 4 3 2" xfId="19650" xr:uid="{00000000-0005-0000-0000-000063400000}"/>
    <cellStyle name="Note 8 2 2 3 4 4" xfId="16271" xr:uid="{00000000-0005-0000-0000-000064400000}"/>
    <cellStyle name="Note 8 2 2 3 5" xfId="9033" xr:uid="{00000000-0005-0000-0000-000065400000}"/>
    <cellStyle name="Note 8 2 2 3 5 2" xfId="19327" xr:uid="{00000000-0005-0000-0000-000066400000}"/>
    <cellStyle name="Note 8 2 2 3 6" xfId="14047" xr:uid="{00000000-0005-0000-0000-000067400000}"/>
    <cellStyle name="Note 8 2 2 4" xfId="3426" xr:uid="{00000000-0005-0000-0000-000068400000}"/>
    <cellStyle name="Note 8 2 2 4 2" xfId="3427" xr:uid="{00000000-0005-0000-0000-000069400000}"/>
    <cellStyle name="Note 8 2 2 4 2 2" xfId="7127" xr:uid="{00000000-0005-0000-0000-00006A400000}"/>
    <cellStyle name="Note 8 2 2 4 2 2 2" xfId="11607" xr:uid="{00000000-0005-0000-0000-00006B400000}"/>
    <cellStyle name="Note 8 2 2 4 2 2 2 2" xfId="21872" xr:uid="{00000000-0005-0000-0000-00006C400000}"/>
    <cellStyle name="Note 8 2 2 4 2 2 3" xfId="9936" xr:uid="{00000000-0005-0000-0000-00006D400000}"/>
    <cellStyle name="Note 8 2 2 4 2 2 3 2" xfId="20202" xr:uid="{00000000-0005-0000-0000-00006E400000}"/>
    <cellStyle name="Note 8 2 2 4 2 2 4" xfId="17616" xr:uid="{00000000-0005-0000-0000-00006F400000}"/>
    <cellStyle name="Note 8 2 2 4 2 3" xfId="9038" xr:uid="{00000000-0005-0000-0000-000070400000}"/>
    <cellStyle name="Note 8 2 2 4 2 3 2" xfId="19332" xr:uid="{00000000-0005-0000-0000-000071400000}"/>
    <cellStyle name="Note 8 2 2 4 2 4" xfId="14052" xr:uid="{00000000-0005-0000-0000-000072400000}"/>
    <cellStyle name="Note 8 2 2 4 3" xfId="5782" xr:uid="{00000000-0005-0000-0000-000073400000}"/>
    <cellStyle name="Note 8 2 2 4 3 2" xfId="10552" xr:uid="{00000000-0005-0000-0000-000074400000}"/>
    <cellStyle name="Note 8 2 2 4 3 2 2" xfId="20817" xr:uid="{00000000-0005-0000-0000-000075400000}"/>
    <cellStyle name="Note 8 2 2 4 3 3" xfId="9358" xr:uid="{00000000-0005-0000-0000-000076400000}"/>
    <cellStyle name="Note 8 2 2 4 3 3 2" xfId="19652" xr:uid="{00000000-0005-0000-0000-000077400000}"/>
    <cellStyle name="Note 8 2 2 4 3 4" xfId="16273" xr:uid="{00000000-0005-0000-0000-000078400000}"/>
    <cellStyle name="Note 8 2 2 4 4" xfId="9037" xr:uid="{00000000-0005-0000-0000-000079400000}"/>
    <cellStyle name="Note 8 2 2 4 4 2" xfId="19331" xr:uid="{00000000-0005-0000-0000-00007A400000}"/>
    <cellStyle name="Note 8 2 2 4 5" xfId="14051" xr:uid="{00000000-0005-0000-0000-00007B400000}"/>
    <cellStyle name="Note 8 2 2 5" xfId="3428" xr:uid="{00000000-0005-0000-0000-00007C400000}"/>
    <cellStyle name="Note 8 2 2 5 2" xfId="7128" xr:uid="{00000000-0005-0000-0000-00007D400000}"/>
    <cellStyle name="Note 8 2 2 5 2 2" xfId="11608" xr:uid="{00000000-0005-0000-0000-00007E400000}"/>
    <cellStyle name="Note 8 2 2 5 2 2 2" xfId="21873" xr:uid="{00000000-0005-0000-0000-00007F400000}"/>
    <cellStyle name="Note 8 2 2 5 2 3" xfId="11779" xr:uid="{00000000-0005-0000-0000-000080400000}"/>
    <cellStyle name="Note 8 2 2 5 2 3 2" xfId="22043" xr:uid="{00000000-0005-0000-0000-000081400000}"/>
    <cellStyle name="Note 8 2 2 5 2 4" xfId="17617" xr:uid="{00000000-0005-0000-0000-000082400000}"/>
    <cellStyle name="Note 8 2 2 5 3" xfId="9039" xr:uid="{00000000-0005-0000-0000-000083400000}"/>
    <cellStyle name="Note 8 2 2 5 3 2" xfId="19333" xr:uid="{00000000-0005-0000-0000-000084400000}"/>
    <cellStyle name="Note 8 2 2 5 4" xfId="14053" xr:uid="{00000000-0005-0000-0000-000085400000}"/>
    <cellStyle name="Note 8 2 2 6" xfId="5775" xr:uid="{00000000-0005-0000-0000-000086400000}"/>
    <cellStyle name="Note 8 2 2 6 2" xfId="10545" xr:uid="{00000000-0005-0000-0000-000087400000}"/>
    <cellStyle name="Note 8 2 2 6 2 2" xfId="20810" xr:uid="{00000000-0005-0000-0000-000088400000}"/>
    <cellStyle name="Note 8 2 2 6 3" xfId="11690" xr:uid="{00000000-0005-0000-0000-000089400000}"/>
    <cellStyle name="Note 8 2 2 6 3 2" xfId="21954" xr:uid="{00000000-0005-0000-0000-00008A400000}"/>
    <cellStyle name="Note 8 2 2 6 4" xfId="16266" xr:uid="{00000000-0005-0000-0000-00008B400000}"/>
    <cellStyle name="Note 8 2 2 7" xfId="9024" xr:uid="{00000000-0005-0000-0000-00008C400000}"/>
    <cellStyle name="Note 8 2 2 7 2" xfId="19318" xr:uid="{00000000-0005-0000-0000-00008D400000}"/>
    <cellStyle name="Note 8 2 2 8" xfId="14038" xr:uid="{00000000-0005-0000-0000-00008E400000}"/>
    <cellStyle name="Note 8 2 3" xfId="3429" xr:uid="{00000000-0005-0000-0000-00008F400000}"/>
    <cellStyle name="Note 8 2 3 2" xfId="3430" xr:uid="{00000000-0005-0000-0000-000090400000}"/>
    <cellStyle name="Note 8 2 3 2 2" xfId="3431" xr:uid="{00000000-0005-0000-0000-000091400000}"/>
    <cellStyle name="Note 8 2 3 2 2 2" xfId="7129" xr:uid="{00000000-0005-0000-0000-000092400000}"/>
    <cellStyle name="Note 8 2 3 2 2 2 2" xfId="11609" xr:uid="{00000000-0005-0000-0000-000093400000}"/>
    <cellStyle name="Note 8 2 3 2 2 2 2 2" xfId="21874" xr:uid="{00000000-0005-0000-0000-000094400000}"/>
    <cellStyle name="Note 8 2 3 2 2 2 3" xfId="11110" xr:uid="{00000000-0005-0000-0000-000095400000}"/>
    <cellStyle name="Note 8 2 3 2 2 2 3 2" xfId="21375" xr:uid="{00000000-0005-0000-0000-000096400000}"/>
    <cellStyle name="Note 8 2 3 2 2 2 4" xfId="17618" xr:uid="{00000000-0005-0000-0000-000097400000}"/>
    <cellStyle name="Note 8 2 3 2 2 3" xfId="9042" xr:uid="{00000000-0005-0000-0000-000098400000}"/>
    <cellStyle name="Note 8 2 3 2 2 3 2" xfId="19336" xr:uid="{00000000-0005-0000-0000-000099400000}"/>
    <cellStyle name="Note 8 2 3 2 2 4" xfId="14056" xr:uid="{00000000-0005-0000-0000-00009A400000}"/>
    <cellStyle name="Note 8 2 3 2 3" xfId="5784" xr:uid="{00000000-0005-0000-0000-00009B400000}"/>
    <cellStyle name="Note 8 2 3 2 3 2" xfId="10554" xr:uid="{00000000-0005-0000-0000-00009C400000}"/>
    <cellStyle name="Note 8 2 3 2 3 2 2" xfId="20819" xr:uid="{00000000-0005-0000-0000-00009D400000}"/>
    <cellStyle name="Note 8 2 3 2 3 3" xfId="11870" xr:uid="{00000000-0005-0000-0000-00009E400000}"/>
    <cellStyle name="Note 8 2 3 2 3 3 2" xfId="22133" xr:uid="{00000000-0005-0000-0000-00009F400000}"/>
    <cellStyle name="Note 8 2 3 2 3 4" xfId="16275" xr:uid="{00000000-0005-0000-0000-0000A0400000}"/>
    <cellStyle name="Note 8 2 3 2 4" xfId="9041" xr:uid="{00000000-0005-0000-0000-0000A1400000}"/>
    <cellStyle name="Note 8 2 3 2 4 2" xfId="19335" xr:uid="{00000000-0005-0000-0000-0000A2400000}"/>
    <cellStyle name="Note 8 2 3 2 5" xfId="14055" xr:uid="{00000000-0005-0000-0000-0000A3400000}"/>
    <cellStyle name="Note 8 2 3 3" xfId="3432" xr:uid="{00000000-0005-0000-0000-0000A4400000}"/>
    <cellStyle name="Note 8 2 3 3 2" xfId="7130" xr:uid="{00000000-0005-0000-0000-0000A5400000}"/>
    <cellStyle name="Note 8 2 3 3 2 2" xfId="11610" xr:uid="{00000000-0005-0000-0000-0000A6400000}"/>
    <cellStyle name="Note 8 2 3 3 2 2 2" xfId="21875" xr:uid="{00000000-0005-0000-0000-0000A7400000}"/>
    <cellStyle name="Note 8 2 3 3 2 3" xfId="9937" xr:uid="{00000000-0005-0000-0000-0000A8400000}"/>
    <cellStyle name="Note 8 2 3 3 2 3 2" xfId="20203" xr:uid="{00000000-0005-0000-0000-0000A9400000}"/>
    <cellStyle name="Note 8 2 3 3 2 4" xfId="17619" xr:uid="{00000000-0005-0000-0000-0000AA400000}"/>
    <cellStyle name="Note 8 2 3 3 3" xfId="9043" xr:uid="{00000000-0005-0000-0000-0000AB400000}"/>
    <cellStyle name="Note 8 2 3 3 3 2" xfId="19337" xr:uid="{00000000-0005-0000-0000-0000AC400000}"/>
    <cellStyle name="Note 8 2 3 3 4" xfId="14057" xr:uid="{00000000-0005-0000-0000-0000AD400000}"/>
    <cellStyle name="Note 8 2 3 4" xfId="5783" xr:uid="{00000000-0005-0000-0000-0000AE400000}"/>
    <cellStyle name="Note 8 2 3 4 2" xfId="10553" xr:uid="{00000000-0005-0000-0000-0000AF400000}"/>
    <cellStyle name="Note 8 2 3 4 2 2" xfId="20818" xr:uid="{00000000-0005-0000-0000-0000B0400000}"/>
    <cellStyle name="Note 8 2 3 4 3" xfId="7681" xr:uid="{00000000-0005-0000-0000-0000B1400000}"/>
    <cellStyle name="Note 8 2 3 4 3 2" xfId="18166" xr:uid="{00000000-0005-0000-0000-0000B2400000}"/>
    <cellStyle name="Note 8 2 3 4 4" xfId="16274" xr:uid="{00000000-0005-0000-0000-0000B3400000}"/>
    <cellStyle name="Note 8 2 3 5" xfId="9040" xr:uid="{00000000-0005-0000-0000-0000B4400000}"/>
    <cellStyle name="Note 8 2 3 5 2" xfId="19334" xr:uid="{00000000-0005-0000-0000-0000B5400000}"/>
    <cellStyle name="Note 8 2 3 6" xfId="14054" xr:uid="{00000000-0005-0000-0000-0000B6400000}"/>
    <cellStyle name="Note 8 2 4" xfId="3433" xr:uid="{00000000-0005-0000-0000-0000B7400000}"/>
    <cellStyle name="Note 8 2 4 2" xfId="3434" xr:uid="{00000000-0005-0000-0000-0000B8400000}"/>
    <cellStyle name="Note 8 2 4 2 2" xfId="7131" xr:uid="{00000000-0005-0000-0000-0000B9400000}"/>
    <cellStyle name="Note 8 2 4 2 2 2" xfId="11611" xr:uid="{00000000-0005-0000-0000-0000BA400000}"/>
    <cellStyle name="Note 8 2 4 2 2 2 2" xfId="21876" xr:uid="{00000000-0005-0000-0000-0000BB400000}"/>
    <cellStyle name="Note 8 2 4 2 2 3" xfId="9938" xr:uid="{00000000-0005-0000-0000-0000BC400000}"/>
    <cellStyle name="Note 8 2 4 2 2 3 2" xfId="20204" xr:uid="{00000000-0005-0000-0000-0000BD400000}"/>
    <cellStyle name="Note 8 2 4 2 2 4" xfId="17620" xr:uid="{00000000-0005-0000-0000-0000BE400000}"/>
    <cellStyle name="Note 8 2 4 2 3" xfId="9045" xr:uid="{00000000-0005-0000-0000-0000BF400000}"/>
    <cellStyle name="Note 8 2 4 2 3 2" xfId="19339" xr:uid="{00000000-0005-0000-0000-0000C0400000}"/>
    <cellStyle name="Note 8 2 4 2 4" xfId="14059" xr:uid="{00000000-0005-0000-0000-0000C1400000}"/>
    <cellStyle name="Note 8 2 4 3" xfId="5785" xr:uid="{00000000-0005-0000-0000-0000C2400000}"/>
    <cellStyle name="Note 8 2 4 3 2" xfId="10555" xr:uid="{00000000-0005-0000-0000-0000C3400000}"/>
    <cellStyle name="Note 8 2 4 3 2 2" xfId="20820" xr:uid="{00000000-0005-0000-0000-0000C4400000}"/>
    <cellStyle name="Note 8 2 4 3 3" xfId="10787" xr:uid="{00000000-0005-0000-0000-0000C5400000}"/>
    <cellStyle name="Note 8 2 4 3 3 2" xfId="21052" xr:uid="{00000000-0005-0000-0000-0000C6400000}"/>
    <cellStyle name="Note 8 2 4 3 4" xfId="16276" xr:uid="{00000000-0005-0000-0000-0000C7400000}"/>
    <cellStyle name="Note 8 2 4 4" xfId="9044" xr:uid="{00000000-0005-0000-0000-0000C8400000}"/>
    <cellStyle name="Note 8 2 4 4 2" xfId="19338" xr:uid="{00000000-0005-0000-0000-0000C9400000}"/>
    <cellStyle name="Note 8 2 4 5" xfId="14058" xr:uid="{00000000-0005-0000-0000-0000CA400000}"/>
    <cellStyle name="Note 8 2 5" xfId="3435" xr:uid="{00000000-0005-0000-0000-0000CB400000}"/>
    <cellStyle name="Note 8 2 5 2" xfId="7132" xr:uid="{00000000-0005-0000-0000-0000CC400000}"/>
    <cellStyle name="Note 8 2 5 2 2" xfId="11612" xr:uid="{00000000-0005-0000-0000-0000CD400000}"/>
    <cellStyle name="Note 8 2 5 2 2 2" xfId="21877" xr:uid="{00000000-0005-0000-0000-0000CE400000}"/>
    <cellStyle name="Note 8 2 5 2 3" xfId="9939" xr:uid="{00000000-0005-0000-0000-0000CF400000}"/>
    <cellStyle name="Note 8 2 5 2 3 2" xfId="20205" xr:uid="{00000000-0005-0000-0000-0000D0400000}"/>
    <cellStyle name="Note 8 2 5 2 4" xfId="17621" xr:uid="{00000000-0005-0000-0000-0000D1400000}"/>
    <cellStyle name="Note 8 2 5 3" xfId="9046" xr:uid="{00000000-0005-0000-0000-0000D2400000}"/>
    <cellStyle name="Note 8 2 5 3 2" xfId="19340" xr:uid="{00000000-0005-0000-0000-0000D3400000}"/>
    <cellStyle name="Note 8 2 5 4" xfId="14060" xr:uid="{00000000-0005-0000-0000-0000D4400000}"/>
    <cellStyle name="Note 8 2 6" xfId="5774" xr:uid="{00000000-0005-0000-0000-0000D5400000}"/>
    <cellStyle name="Note 8 2 6 2" xfId="10544" xr:uid="{00000000-0005-0000-0000-0000D6400000}"/>
    <cellStyle name="Note 8 2 6 2 2" xfId="20809" xr:uid="{00000000-0005-0000-0000-0000D7400000}"/>
    <cellStyle name="Note 8 2 6 3" xfId="11871" xr:uid="{00000000-0005-0000-0000-0000D8400000}"/>
    <cellStyle name="Note 8 2 6 3 2" xfId="22134" xr:uid="{00000000-0005-0000-0000-0000D9400000}"/>
    <cellStyle name="Note 8 2 6 4" xfId="16265" xr:uid="{00000000-0005-0000-0000-0000DA400000}"/>
    <cellStyle name="Note 8 2 7" xfId="9023" xr:uid="{00000000-0005-0000-0000-0000DB400000}"/>
    <cellStyle name="Note 8 2 7 2" xfId="19317" xr:uid="{00000000-0005-0000-0000-0000DC400000}"/>
    <cellStyle name="Note 8 2 8" xfId="14037" xr:uid="{00000000-0005-0000-0000-0000DD400000}"/>
    <cellStyle name="Note 8 3" xfId="3436" xr:uid="{00000000-0005-0000-0000-0000DE400000}"/>
    <cellStyle name="Note 8 3 2" xfId="3437" xr:uid="{00000000-0005-0000-0000-0000DF400000}"/>
    <cellStyle name="Note 8 3 2 2" xfId="3438" xr:uid="{00000000-0005-0000-0000-0000E0400000}"/>
    <cellStyle name="Note 8 3 2 2 2" xfId="7133" xr:uid="{00000000-0005-0000-0000-0000E1400000}"/>
    <cellStyle name="Note 8 3 2 2 2 2" xfId="11613" xr:uid="{00000000-0005-0000-0000-0000E2400000}"/>
    <cellStyle name="Note 8 3 2 2 2 2 2" xfId="21878" xr:uid="{00000000-0005-0000-0000-0000E3400000}"/>
    <cellStyle name="Note 8 3 2 2 2 3" xfId="9940" xr:uid="{00000000-0005-0000-0000-0000E4400000}"/>
    <cellStyle name="Note 8 3 2 2 2 3 2" xfId="20206" xr:uid="{00000000-0005-0000-0000-0000E5400000}"/>
    <cellStyle name="Note 8 3 2 2 2 4" xfId="17622" xr:uid="{00000000-0005-0000-0000-0000E6400000}"/>
    <cellStyle name="Note 8 3 2 2 3" xfId="9049" xr:uid="{00000000-0005-0000-0000-0000E7400000}"/>
    <cellStyle name="Note 8 3 2 2 3 2" xfId="19343" xr:uid="{00000000-0005-0000-0000-0000E8400000}"/>
    <cellStyle name="Note 8 3 2 2 4" xfId="14063" xr:uid="{00000000-0005-0000-0000-0000E9400000}"/>
    <cellStyle name="Note 8 3 2 3" xfId="5787" xr:uid="{00000000-0005-0000-0000-0000EA400000}"/>
    <cellStyle name="Note 8 3 2 3 2" xfId="10557" xr:uid="{00000000-0005-0000-0000-0000EB400000}"/>
    <cellStyle name="Note 8 3 2 3 2 2" xfId="20822" xr:uid="{00000000-0005-0000-0000-0000EC400000}"/>
    <cellStyle name="Note 8 3 2 3 3" xfId="10786" xr:uid="{00000000-0005-0000-0000-0000ED400000}"/>
    <cellStyle name="Note 8 3 2 3 3 2" xfId="21051" xr:uid="{00000000-0005-0000-0000-0000EE400000}"/>
    <cellStyle name="Note 8 3 2 3 4" xfId="16278" xr:uid="{00000000-0005-0000-0000-0000EF400000}"/>
    <cellStyle name="Note 8 3 2 4" xfId="9048" xr:uid="{00000000-0005-0000-0000-0000F0400000}"/>
    <cellStyle name="Note 8 3 2 4 2" xfId="19342" xr:uid="{00000000-0005-0000-0000-0000F1400000}"/>
    <cellStyle name="Note 8 3 2 5" xfId="14062" xr:uid="{00000000-0005-0000-0000-0000F2400000}"/>
    <cellStyle name="Note 8 3 3" xfId="3439" xr:uid="{00000000-0005-0000-0000-0000F3400000}"/>
    <cellStyle name="Note 8 3 3 2" xfId="7134" xr:uid="{00000000-0005-0000-0000-0000F4400000}"/>
    <cellStyle name="Note 8 3 3 2 2" xfId="11614" xr:uid="{00000000-0005-0000-0000-0000F5400000}"/>
    <cellStyle name="Note 8 3 3 2 2 2" xfId="21879" xr:uid="{00000000-0005-0000-0000-0000F6400000}"/>
    <cellStyle name="Note 8 3 3 2 3" xfId="9941" xr:uid="{00000000-0005-0000-0000-0000F7400000}"/>
    <cellStyle name="Note 8 3 3 2 3 2" xfId="20207" xr:uid="{00000000-0005-0000-0000-0000F8400000}"/>
    <cellStyle name="Note 8 3 3 2 4" xfId="17623" xr:uid="{00000000-0005-0000-0000-0000F9400000}"/>
    <cellStyle name="Note 8 3 3 3" xfId="9050" xr:uid="{00000000-0005-0000-0000-0000FA400000}"/>
    <cellStyle name="Note 8 3 3 3 2" xfId="19344" xr:uid="{00000000-0005-0000-0000-0000FB400000}"/>
    <cellStyle name="Note 8 3 3 4" xfId="14064" xr:uid="{00000000-0005-0000-0000-0000FC400000}"/>
    <cellStyle name="Note 8 3 4" xfId="5786" xr:uid="{00000000-0005-0000-0000-0000FD400000}"/>
    <cellStyle name="Note 8 3 4 2" xfId="10556" xr:uid="{00000000-0005-0000-0000-0000FE400000}"/>
    <cellStyle name="Note 8 3 4 2 2" xfId="20821" xr:uid="{00000000-0005-0000-0000-0000FF400000}"/>
    <cellStyle name="Note 8 3 4 3" xfId="7658" xr:uid="{00000000-0005-0000-0000-000000410000}"/>
    <cellStyle name="Note 8 3 4 3 2" xfId="18143" xr:uid="{00000000-0005-0000-0000-000001410000}"/>
    <cellStyle name="Note 8 3 4 4" xfId="16277" xr:uid="{00000000-0005-0000-0000-000002410000}"/>
    <cellStyle name="Note 8 3 5" xfId="9047" xr:uid="{00000000-0005-0000-0000-000003410000}"/>
    <cellStyle name="Note 8 3 5 2" xfId="19341" xr:uid="{00000000-0005-0000-0000-000004410000}"/>
    <cellStyle name="Note 8 3 6" xfId="14061" xr:uid="{00000000-0005-0000-0000-000005410000}"/>
    <cellStyle name="Note 8 4" xfId="3440" xr:uid="{00000000-0005-0000-0000-000006410000}"/>
    <cellStyle name="Note 8 4 2" xfId="3441" xr:uid="{00000000-0005-0000-0000-000007410000}"/>
    <cellStyle name="Note 8 4 2 2" xfId="3442" xr:uid="{00000000-0005-0000-0000-000008410000}"/>
    <cellStyle name="Note 8 4 2 2 2" xfId="3443" xr:uid="{00000000-0005-0000-0000-000009410000}"/>
    <cellStyle name="Note 8 4 2 2 2 2" xfId="7135" xr:uid="{00000000-0005-0000-0000-00000A410000}"/>
    <cellStyle name="Note 8 4 2 2 2 2 2" xfId="11615" xr:uid="{00000000-0005-0000-0000-00000B410000}"/>
    <cellStyle name="Note 8 4 2 2 2 2 2 2" xfId="21880" xr:uid="{00000000-0005-0000-0000-00000C410000}"/>
    <cellStyle name="Note 8 4 2 2 2 2 3" xfId="9942" xr:uid="{00000000-0005-0000-0000-00000D410000}"/>
    <cellStyle name="Note 8 4 2 2 2 2 3 2" xfId="20208" xr:uid="{00000000-0005-0000-0000-00000E410000}"/>
    <cellStyle name="Note 8 4 2 2 2 2 4" xfId="17624" xr:uid="{00000000-0005-0000-0000-00000F410000}"/>
    <cellStyle name="Note 8 4 2 2 2 3" xfId="9054" xr:uid="{00000000-0005-0000-0000-000010410000}"/>
    <cellStyle name="Note 8 4 2 2 2 3 2" xfId="19348" xr:uid="{00000000-0005-0000-0000-000011410000}"/>
    <cellStyle name="Note 8 4 2 2 2 4" xfId="14068" xr:uid="{00000000-0005-0000-0000-000012410000}"/>
    <cellStyle name="Note 8 4 2 2 3" xfId="5790" xr:uid="{00000000-0005-0000-0000-000013410000}"/>
    <cellStyle name="Note 8 4 2 2 3 2" xfId="10560" xr:uid="{00000000-0005-0000-0000-000014410000}"/>
    <cellStyle name="Note 8 4 2 2 3 2 2" xfId="20825" xr:uid="{00000000-0005-0000-0000-000015410000}"/>
    <cellStyle name="Note 8 4 2 2 3 3" xfId="9359" xr:uid="{00000000-0005-0000-0000-000016410000}"/>
    <cellStyle name="Note 8 4 2 2 3 3 2" xfId="19653" xr:uid="{00000000-0005-0000-0000-000017410000}"/>
    <cellStyle name="Note 8 4 2 2 3 4" xfId="16281" xr:uid="{00000000-0005-0000-0000-000018410000}"/>
    <cellStyle name="Note 8 4 2 2 4" xfId="9053" xr:uid="{00000000-0005-0000-0000-000019410000}"/>
    <cellStyle name="Note 8 4 2 2 4 2" xfId="19347" xr:uid="{00000000-0005-0000-0000-00001A410000}"/>
    <cellStyle name="Note 8 4 2 2 5" xfId="14067" xr:uid="{00000000-0005-0000-0000-00001B410000}"/>
    <cellStyle name="Note 8 4 2 3" xfId="5789" xr:uid="{00000000-0005-0000-0000-00001C410000}"/>
    <cellStyle name="Note 8 4 2 3 2" xfId="10559" xr:uid="{00000000-0005-0000-0000-00001D410000}"/>
    <cellStyle name="Note 8 4 2 3 2 2" xfId="20824" xr:uid="{00000000-0005-0000-0000-00001E410000}"/>
    <cellStyle name="Note 8 4 2 3 3" xfId="7659" xr:uid="{00000000-0005-0000-0000-00001F410000}"/>
    <cellStyle name="Note 8 4 2 3 3 2" xfId="18144" xr:uid="{00000000-0005-0000-0000-000020410000}"/>
    <cellStyle name="Note 8 4 2 3 4" xfId="16280" xr:uid="{00000000-0005-0000-0000-000021410000}"/>
    <cellStyle name="Note 8 4 2 4" xfId="9052" xr:uid="{00000000-0005-0000-0000-000022410000}"/>
    <cellStyle name="Note 8 4 2 4 2" xfId="19346" xr:uid="{00000000-0005-0000-0000-000023410000}"/>
    <cellStyle name="Note 8 4 2 5" xfId="14066" xr:uid="{00000000-0005-0000-0000-000024410000}"/>
    <cellStyle name="Note 8 4 3" xfId="3444" xr:uid="{00000000-0005-0000-0000-000025410000}"/>
    <cellStyle name="Note 8 4 3 2" xfId="3445" xr:uid="{00000000-0005-0000-0000-000026410000}"/>
    <cellStyle name="Note 8 4 3 2 2" xfId="7136" xr:uid="{00000000-0005-0000-0000-000027410000}"/>
    <cellStyle name="Note 8 4 3 2 2 2" xfId="11616" xr:uid="{00000000-0005-0000-0000-000028410000}"/>
    <cellStyle name="Note 8 4 3 2 2 2 2" xfId="21881" xr:uid="{00000000-0005-0000-0000-000029410000}"/>
    <cellStyle name="Note 8 4 3 2 2 3" xfId="9943" xr:uid="{00000000-0005-0000-0000-00002A410000}"/>
    <cellStyle name="Note 8 4 3 2 2 3 2" xfId="20209" xr:uid="{00000000-0005-0000-0000-00002B410000}"/>
    <cellStyle name="Note 8 4 3 2 2 4" xfId="17625" xr:uid="{00000000-0005-0000-0000-00002C410000}"/>
    <cellStyle name="Note 8 4 3 2 3" xfId="9056" xr:uid="{00000000-0005-0000-0000-00002D410000}"/>
    <cellStyle name="Note 8 4 3 2 3 2" xfId="19350" xr:uid="{00000000-0005-0000-0000-00002E410000}"/>
    <cellStyle name="Note 8 4 3 2 4" xfId="14070" xr:uid="{00000000-0005-0000-0000-00002F410000}"/>
    <cellStyle name="Note 8 4 3 3" xfId="5791" xr:uid="{00000000-0005-0000-0000-000030410000}"/>
    <cellStyle name="Note 8 4 3 3 2" xfId="10561" xr:uid="{00000000-0005-0000-0000-000031410000}"/>
    <cellStyle name="Note 8 4 3 3 2 2" xfId="20826" xr:uid="{00000000-0005-0000-0000-000032410000}"/>
    <cellStyle name="Note 8 4 3 3 3" xfId="10788" xr:uid="{00000000-0005-0000-0000-000033410000}"/>
    <cellStyle name="Note 8 4 3 3 3 2" xfId="21053" xr:uid="{00000000-0005-0000-0000-000034410000}"/>
    <cellStyle name="Note 8 4 3 3 4" xfId="16282" xr:uid="{00000000-0005-0000-0000-000035410000}"/>
    <cellStyle name="Note 8 4 3 4" xfId="9055" xr:uid="{00000000-0005-0000-0000-000036410000}"/>
    <cellStyle name="Note 8 4 3 4 2" xfId="19349" xr:uid="{00000000-0005-0000-0000-000037410000}"/>
    <cellStyle name="Note 8 4 3 5" xfId="14069" xr:uid="{00000000-0005-0000-0000-000038410000}"/>
    <cellStyle name="Note 8 4 4" xfId="3446" xr:uid="{00000000-0005-0000-0000-000039410000}"/>
    <cellStyle name="Note 8 4 4 2" xfId="7137" xr:uid="{00000000-0005-0000-0000-00003A410000}"/>
    <cellStyle name="Note 8 4 4 2 2" xfId="11617" xr:uid="{00000000-0005-0000-0000-00003B410000}"/>
    <cellStyle name="Note 8 4 4 2 2 2" xfId="21882" xr:uid="{00000000-0005-0000-0000-00003C410000}"/>
    <cellStyle name="Note 8 4 4 2 3" xfId="11148" xr:uid="{00000000-0005-0000-0000-00003D410000}"/>
    <cellStyle name="Note 8 4 4 2 3 2" xfId="21413" xr:uid="{00000000-0005-0000-0000-00003E410000}"/>
    <cellStyle name="Note 8 4 4 2 4" xfId="17626" xr:uid="{00000000-0005-0000-0000-00003F410000}"/>
    <cellStyle name="Note 8 4 4 3" xfId="9057" xr:uid="{00000000-0005-0000-0000-000040410000}"/>
    <cellStyle name="Note 8 4 4 3 2" xfId="19351" xr:uid="{00000000-0005-0000-0000-000041410000}"/>
    <cellStyle name="Note 8 4 4 4" xfId="14071" xr:uid="{00000000-0005-0000-0000-000042410000}"/>
    <cellStyle name="Note 8 4 5" xfId="5788" xr:uid="{00000000-0005-0000-0000-000043410000}"/>
    <cellStyle name="Note 8 4 5 2" xfId="10558" xr:uid="{00000000-0005-0000-0000-000044410000}"/>
    <cellStyle name="Note 8 4 5 2 2" xfId="20823" xr:uid="{00000000-0005-0000-0000-000045410000}"/>
    <cellStyle name="Note 8 4 5 3" xfId="7660" xr:uid="{00000000-0005-0000-0000-000046410000}"/>
    <cellStyle name="Note 8 4 5 3 2" xfId="18145" xr:uid="{00000000-0005-0000-0000-000047410000}"/>
    <cellStyle name="Note 8 4 5 4" xfId="16279" xr:uid="{00000000-0005-0000-0000-000048410000}"/>
    <cellStyle name="Note 8 4 6" xfId="9051" xr:uid="{00000000-0005-0000-0000-000049410000}"/>
    <cellStyle name="Note 8 4 6 2" xfId="19345" xr:uid="{00000000-0005-0000-0000-00004A410000}"/>
    <cellStyle name="Note 8 4 7" xfId="14065" xr:uid="{00000000-0005-0000-0000-00004B410000}"/>
    <cellStyle name="Note 8 5" xfId="3447" xr:uid="{00000000-0005-0000-0000-00004C410000}"/>
    <cellStyle name="Note 8 5 2" xfId="3448" xr:uid="{00000000-0005-0000-0000-00004D410000}"/>
    <cellStyle name="Note 8 5 2 2" xfId="3449" xr:uid="{00000000-0005-0000-0000-00004E410000}"/>
    <cellStyle name="Note 8 5 2 2 2" xfId="3450" xr:uid="{00000000-0005-0000-0000-00004F410000}"/>
    <cellStyle name="Note 8 5 2 2 2 2" xfId="7138" xr:uid="{00000000-0005-0000-0000-000050410000}"/>
    <cellStyle name="Note 8 5 2 2 2 2 2" xfId="11618" xr:uid="{00000000-0005-0000-0000-000051410000}"/>
    <cellStyle name="Note 8 5 2 2 2 2 2 2" xfId="21883" xr:uid="{00000000-0005-0000-0000-000052410000}"/>
    <cellStyle name="Note 8 5 2 2 2 2 3" xfId="11147" xr:uid="{00000000-0005-0000-0000-000053410000}"/>
    <cellStyle name="Note 8 5 2 2 2 2 3 2" xfId="21412" xr:uid="{00000000-0005-0000-0000-000054410000}"/>
    <cellStyle name="Note 8 5 2 2 2 2 4" xfId="17627" xr:uid="{00000000-0005-0000-0000-000055410000}"/>
    <cellStyle name="Note 8 5 2 2 2 3" xfId="9061" xr:uid="{00000000-0005-0000-0000-000056410000}"/>
    <cellStyle name="Note 8 5 2 2 2 3 2" xfId="19355" xr:uid="{00000000-0005-0000-0000-000057410000}"/>
    <cellStyle name="Note 8 5 2 2 2 4" xfId="14075" xr:uid="{00000000-0005-0000-0000-000058410000}"/>
    <cellStyle name="Note 8 5 2 2 3" xfId="5794" xr:uid="{00000000-0005-0000-0000-000059410000}"/>
    <cellStyle name="Note 8 5 2 2 3 2" xfId="10564" xr:uid="{00000000-0005-0000-0000-00005A410000}"/>
    <cellStyle name="Note 8 5 2 2 3 2 2" xfId="20829" xr:uid="{00000000-0005-0000-0000-00005B410000}"/>
    <cellStyle name="Note 8 5 2 2 3 3" xfId="9360" xr:uid="{00000000-0005-0000-0000-00005C410000}"/>
    <cellStyle name="Note 8 5 2 2 3 3 2" xfId="19654" xr:uid="{00000000-0005-0000-0000-00005D410000}"/>
    <cellStyle name="Note 8 5 2 2 3 4" xfId="16285" xr:uid="{00000000-0005-0000-0000-00005E410000}"/>
    <cellStyle name="Note 8 5 2 2 4" xfId="9060" xr:uid="{00000000-0005-0000-0000-00005F410000}"/>
    <cellStyle name="Note 8 5 2 2 4 2" xfId="19354" xr:uid="{00000000-0005-0000-0000-000060410000}"/>
    <cellStyle name="Note 8 5 2 2 5" xfId="14074" xr:uid="{00000000-0005-0000-0000-000061410000}"/>
    <cellStyle name="Note 8 5 2 3" xfId="5793" xr:uid="{00000000-0005-0000-0000-000062410000}"/>
    <cellStyle name="Note 8 5 2 3 2" xfId="10563" xr:uid="{00000000-0005-0000-0000-000063410000}"/>
    <cellStyle name="Note 8 5 2 3 2 2" xfId="20828" xr:uid="{00000000-0005-0000-0000-000064410000}"/>
    <cellStyle name="Note 8 5 2 3 3" xfId="11869" xr:uid="{00000000-0005-0000-0000-000065410000}"/>
    <cellStyle name="Note 8 5 2 3 3 2" xfId="22132" xr:uid="{00000000-0005-0000-0000-000066410000}"/>
    <cellStyle name="Note 8 5 2 3 4" xfId="16284" xr:uid="{00000000-0005-0000-0000-000067410000}"/>
    <cellStyle name="Note 8 5 2 4" xfId="9059" xr:uid="{00000000-0005-0000-0000-000068410000}"/>
    <cellStyle name="Note 8 5 2 4 2" xfId="19353" xr:uid="{00000000-0005-0000-0000-000069410000}"/>
    <cellStyle name="Note 8 5 2 5" xfId="14073" xr:uid="{00000000-0005-0000-0000-00006A410000}"/>
    <cellStyle name="Note 8 5 3" xfId="3451" xr:uid="{00000000-0005-0000-0000-00006B410000}"/>
    <cellStyle name="Note 8 5 3 2" xfId="3452" xr:uid="{00000000-0005-0000-0000-00006C410000}"/>
    <cellStyle name="Note 8 5 3 2 2" xfId="7139" xr:uid="{00000000-0005-0000-0000-00006D410000}"/>
    <cellStyle name="Note 8 5 3 2 2 2" xfId="11619" xr:uid="{00000000-0005-0000-0000-00006E410000}"/>
    <cellStyle name="Note 8 5 3 2 2 2 2" xfId="21884" xr:uid="{00000000-0005-0000-0000-00006F410000}"/>
    <cellStyle name="Note 8 5 3 2 2 3" xfId="9944" xr:uid="{00000000-0005-0000-0000-000070410000}"/>
    <cellStyle name="Note 8 5 3 2 2 3 2" xfId="20210" xr:uid="{00000000-0005-0000-0000-000071410000}"/>
    <cellStyle name="Note 8 5 3 2 2 4" xfId="17628" xr:uid="{00000000-0005-0000-0000-000072410000}"/>
    <cellStyle name="Note 8 5 3 2 3" xfId="9063" xr:uid="{00000000-0005-0000-0000-000073410000}"/>
    <cellStyle name="Note 8 5 3 2 3 2" xfId="19357" xr:uid="{00000000-0005-0000-0000-000074410000}"/>
    <cellStyle name="Note 8 5 3 2 4" xfId="14077" xr:uid="{00000000-0005-0000-0000-000075410000}"/>
    <cellStyle name="Note 8 5 3 3" xfId="5795" xr:uid="{00000000-0005-0000-0000-000076410000}"/>
    <cellStyle name="Note 8 5 3 3 2" xfId="10565" xr:uid="{00000000-0005-0000-0000-000077410000}"/>
    <cellStyle name="Note 8 5 3 3 2 2" xfId="20830" xr:uid="{00000000-0005-0000-0000-000078410000}"/>
    <cellStyle name="Note 8 5 3 3 3" xfId="7661" xr:uid="{00000000-0005-0000-0000-000079410000}"/>
    <cellStyle name="Note 8 5 3 3 3 2" xfId="18146" xr:uid="{00000000-0005-0000-0000-00007A410000}"/>
    <cellStyle name="Note 8 5 3 3 4" xfId="16286" xr:uid="{00000000-0005-0000-0000-00007B410000}"/>
    <cellStyle name="Note 8 5 3 4" xfId="9062" xr:uid="{00000000-0005-0000-0000-00007C410000}"/>
    <cellStyle name="Note 8 5 3 4 2" xfId="19356" xr:uid="{00000000-0005-0000-0000-00007D410000}"/>
    <cellStyle name="Note 8 5 3 5" xfId="14076" xr:uid="{00000000-0005-0000-0000-00007E410000}"/>
    <cellStyle name="Note 8 5 4" xfId="5792" xr:uid="{00000000-0005-0000-0000-00007F410000}"/>
    <cellStyle name="Note 8 5 4 2" xfId="10562" xr:uid="{00000000-0005-0000-0000-000080410000}"/>
    <cellStyle name="Note 8 5 4 2 2" xfId="20827" xr:uid="{00000000-0005-0000-0000-000081410000}"/>
    <cellStyle name="Note 8 5 4 3" xfId="7664" xr:uid="{00000000-0005-0000-0000-000082410000}"/>
    <cellStyle name="Note 8 5 4 3 2" xfId="18149" xr:uid="{00000000-0005-0000-0000-000083410000}"/>
    <cellStyle name="Note 8 5 4 4" xfId="16283" xr:uid="{00000000-0005-0000-0000-000084410000}"/>
    <cellStyle name="Note 8 5 5" xfId="9058" xr:uid="{00000000-0005-0000-0000-000085410000}"/>
    <cellStyle name="Note 8 5 5 2" xfId="19352" xr:uid="{00000000-0005-0000-0000-000086410000}"/>
    <cellStyle name="Note 8 5 6" xfId="14072" xr:uid="{00000000-0005-0000-0000-000087410000}"/>
    <cellStyle name="Note 8 6" xfId="3453" xr:uid="{00000000-0005-0000-0000-000088410000}"/>
    <cellStyle name="Note 8 6 2" xfId="3454" xr:uid="{00000000-0005-0000-0000-000089410000}"/>
    <cellStyle name="Note 8 6 2 2" xfId="7140" xr:uid="{00000000-0005-0000-0000-00008A410000}"/>
    <cellStyle name="Note 8 6 2 2 2" xfId="11620" xr:uid="{00000000-0005-0000-0000-00008B410000}"/>
    <cellStyle name="Note 8 6 2 2 2 2" xfId="21885" xr:uid="{00000000-0005-0000-0000-00008C410000}"/>
    <cellStyle name="Note 8 6 2 2 3" xfId="11149" xr:uid="{00000000-0005-0000-0000-00008D410000}"/>
    <cellStyle name="Note 8 6 2 2 3 2" xfId="21414" xr:uid="{00000000-0005-0000-0000-00008E410000}"/>
    <cellStyle name="Note 8 6 2 2 4" xfId="17629" xr:uid="{00000000-0005-0000-0000-00008F410000}"/>
    <cellStyle name="Note 8 6 2 3" xfId="9065" xr:uid="{00000000-0005-0000-0000-000090410000}"/>
    <cellStyle name="Note 8 6 2 3 2" xfId="19359" xr:uid="{00000000-0005-0000-0000-000091410000}"/>
    <cellStyle name="Note 8 6 2 4" xfId="14079" xr:uid="{00000000-0005-0000-0000-000092410000}"/>
    <cellStyle name="Note 8 6 3" xfId="5796" xr:uid="{00000000-0005-0000-0000-000093410000}"/>
    <cellStyle name="Note 8 6 3 2" xfId="10566" xr:uid="{00000000-0005-0000-0000-000094410000}"/>
    <cellStyle name="Note 8 6 3 2 2" xfId="20831" xr:uid="{00000000-0005-0000-0000-000095410000}"/>
    <cellStyle name="Note 8 6 3 3" xfId="11691" xr:uid="{00000000-0005-0000-0000-000096410000}"/>
    <cellStyle name="Note 8 6 3 3 2" xfId="21955" xr:uid="{00000000-0005-0000-0000-000097410000}"/>
    <cellStyle name="Note 8 6 3 4" xfId="16287" xr:uid="{00000000-0005-0000-0000-000098410000}"/>
    <cellStyle name="Note 8 6 4" xfId="9064" xr:uid="{00000000-0005-0000-0000-000099410000}"/>
    <cellStyle name="Note 8 6 4 2" xfId="19358" xr:uid="{00000000-0005-0000-0000-00009A410000}"/>
    <cellStyle name="Note 8 6 5" xfId="14078" xr:uid="{00000000-0005-0000-0000-00009B410000}"/>
    <cellStyle name="Note 8 7" xfId="3455" xr:uid="{00000000-0005-0000-0000-00009C410000}"/>
    <cellStyle name="Note 8 7 2" xfId="7141" xr:uid="{00000000-0005-0000-0000-00009D410000}"/>
    <cellStyle name="Note 8 7 2 2" xfId="11621" xr:uid="{00000000-0005-0000-0000-00009E410000}"/>
    <cellStyle name="Note 8 7 2 2 2" xfId="21886" xr:uid="{00000000-0005-0000-0000-00009F410000}"/>
    <cellStyle name="Note 8 7 2 3" xfId="9945" xr:uid="{00000000-0005-0000-0000-0000A0410000}"/>
    <cellStyle name="Note 8 7 2 3 2" xfId="20211" xr:uid="{00000000-0005-0000-0000-0000A1410000}"/>
    <cellStyle name="Note 8 7 2 4" xfId="17630" xr:uid="{00000000-0005-0000-0000-0000A2410000}"/>
    <cellStyle name="Note 8 7 3" xfId="9066" xr:uid="{00000000-0005-0000-0000-0000A3410000}"/>
    <cellStyle name="Note 8 7 3 2" xfId="19360" xr:uid="{00000000-0005-0000-0000-0000A4410000}"/>
    <cellStyle name="Note 8 7 4" xfId="14080" xr:uid="{00000000-0005-0000-0000-0000A5410000}"/>
    <cellStyle name="Note 8 8" xfId="5773" xr:uid="{00000000-0005-0000-0000-0000A6410000}"/>
    <cellStyle name="Note 8 8 2" xfId="10543" xr:uid="{00000000-0005-0000-0000-0000A7410000}"/>
    <cellStyle name="Note 8 8 2 2" xfId="20808" xr:uid="{00000000-0005-0000-0000-0000A8410000}"/>
    <cellStyle name="Note 8 8 3" xfId="7657" xr:uid="{00000000-0005-0000-0000-0000A9410000}"/>
    <cellStyle name="Note 8 8 3 2" xfId="18142" xr:uid="{00000000-0005-0000-0000-0000AA410000}"/>
    <cellStyle name="Note 8 8 4" xfId="16264" xr:uid="{00000000-0005-0000-0000-0000AB410000}"/>
    <cellStyle name="Note 8 9" xfId="9022" xr:uid="{00000000-0005-0000-0000-0000AC410000}"/>
    <cellStyle name="Note 8 9 2" xfId="19316" xr:uid="{00000000-0005-0000-0000-0000AD410000}"/>
    <cellStyle name="Note 9" xfId="3456" xr:uid="{00000000-0005-0000-0000-0000AE410000}"/>
    <cellStyle name="Note 9 10" xfId="14081" xr:uid="{00000000-0005-0000-0000-0000AF410000}"/>
    <cellStyle name="Note 9 2" xfId="3457" xr:uid="{00000000-0005-0000-0000-0000B0410000}"/>
    <cellStyle name="Note 9 2 2" xfId="3458" xr:uid="{00000000-0005-0000-0000-0000B1410000}"/>
    <cellStyle name="Note 9 2 2 2" xfId="3459" xr:uid="{00000000-0005-0000-0000-0000B2410000}"/>
    <cellStyle name="Note 9 2 2 2 2" xfId="3460" xr:uid="{00000000-0005-0000-0000-0000B3410000}"/>
    <cellStyle name="Note 9 2 2 2 2 2" xfId="3461" xr:uid="{00000000-0005-0000-0000-0000B4410000}"/>
    <cellStyle name="Note 9 2 2 2 2 2 2" xfId="3462" xr:uid="{00000000-0005-0000-0000-0000B5410000}"/>
    <cellStyle name="Note 9 2 2 2 2 2 2 2" xfId="7142" xr:uid="{00000000-0005-0000-0000-0000B6410000}"/>
    <cellStyle name="Note 9 2 2 2 2 2 2 2 2" xfId="11622" xr:uid="{00000000-0005-0000-0000-0000B7410000}"/>
    <cellStyle name="Note 9 2 2 2 2 2 2 2 2 2" xfId="21887" xr:uid="{00000000-0005-0000-0000-0000B8410000}"/>
    <cellStyle name="Note 9 2 2 2 2 2 2 2 3" xfId="11780" xr:uid="{00000000-0005-0000-0000-0000B9410000}"/>
    <cellStyle name="Note 9 2 2 2 2 2 2 2 3 2" xfId="22044" xr:uid="{00000000-0005-0000-0000-0000BA410000}"/>
    <cellStyle name="Note 9 2 2 2 2 2 2 2 4" xfId="17631" xr:uid="{00000000-0005-0000-0000-0000BB410000}"/>
    <cellStyle name="Note 9 2 2 2 2 2 2 3" xfId="9073" xr:uid="{00000000-0005-0000-0000-0000BC410000}"/>
    <cellStyle name="Note 9 2 2 2 2 2 2 3 2" xfId="19367" xr:uid="{00000000-0005-0000-0000-0000BD410000}"/>
    <cellStyle name="Note 9 2 2 2 2 2 2 4" xfId="14087" xr:uid="{00000000-0005-0000-0000-0000BE410000}"/>
    <cellStyle name="Note 9 2 2 2 2 2 3" xfId="5802" xr:uid="{00000000-0005-0000-0000-0000BF410000}"/>
    <cellStyle name="Note 9 2 2 2 2 2 3 2" xfId="10572" xr:uid="{00000000-0005-0000-0000-0000C0410000}"/>
    <cellStyle name="Note 9 2 2 2 2 2 3 2 2" xfId="20837" xr:uid="{00000000-0005-0000-0000-0000C1410000}"/>
    <cellStyle name="Note 9 2 2 2 2 2 3 3" xfId="7680" xr:uid="{00000000-0005-0000-0000-0000C2410000}"/>
    <cellStyle name="Note 9 2 2 2 2 2 3 3 2" xfId="18165" xr:uid="{00000000-0005-0000-0000-0000C3410000}"/>
    <cellStyle name="Note 9 2 2 2 2 2 3 4" xfId="16293" xr:uid="{00000000-0005-0000-0000-0000C4410000}"/>
    <cellStyle name="Note 9 2 2 2 2 2 4" xfId="9072" xr:uid="{00000000-0005-0000-0000-0000C5410000}"/>
    <cellStyle name="Note 9 2 2 2 2 2 4 2" xfId="19366" xr:uid="{00000000-0005-0000-0000-0000C6410000}"/>
    <cellStyle name="Note 9 2 2 2 2 2 5" xfId="14086" xr:uid="{00000000-0005-0000-0000-0000C7410000}"/>
    <cellStyle name="Note 9 2 2 2 2 3" xfId="3463" xr:uid="{00000000-0005-0000-0000-0000C8410000}"/>
    <cellStyle name="Note 9 2 2 2 2 3 2" xfId="7143" xr:uid="{00000000-0005-0000-0000-0000C9410000}"/>
    <cellStyle name="Note 9 2 2 2 2 3 2 2" xfId="11623" xr:uid="{00000000-0005-0000-0000-0000CA410000}"/>
    <cellStyle name="Note 9 2 2 2 2 3 2 2 2" xfId="21888" xr:uid="{00000000-0005-0000-0000-0000CB410000}"/>
    <cellStyle name="Note 9 2 2 2 2 3 2 3" xfId="11146" xr:uid="{00000000-0005-0000-0000-0000CC410000}"/>
    <cellStyle name="Note 9 2 2 2 2 3 2 3 2" xfId="21411" xr:uid="{00000000-0005-0000-0000-0000CD410000}"/>
    <cellStyle name="Note 9 2 2 2 2 3 2 4" xfId="17632" xr:uid="{00000000-0005-0000-0000-0000CE410000}"/>
    <cellStyle name="Note 9 2 2 2 2 3 3" xfId="9074" xr:uid="{00000000-0005-0000-0000-0000CF410000}"/>
    <cellStyle name="Note 9 2 2 2 2 3 3 2" xfId="19368" xr:uid="{00000000-0005-0000-0000-0000D0410000}"/>
    <cellStyle name="Note 9 2 2 2 2 3 4" xfId="14088" xr:uid="{00000000-0005-0000-0000-0000D1410000}"/>
    <cellStyle name="Note 9 2 2 2 2 4" xfId="5801" xr:uid="{00000000-0005-0000-0000-0000D2410000}"/>
    <cellStyle name="Note 9 2 2 2 2 4 2" xfId="10571" xr:uid="{00000000-0005-0000-0000-0000D3410000}"/>
    <cellStyle name="Note 9 2 2 2 2 4 2 2" xfId="20836" xr:uid="{00000000-0005-0000-0000-0000D4410000}"/>
    <cellStyle name="Note 9 2 2 2 2 4 3" xfId="9362" xr:uid="{00000000-0005-0000-0000-0000D5410000}"/>
    <cellStyle name="Note 9 2 2 2 2 4 3 2" xfId="19656" xr:uid="{00000000-0005-0000-0000-0000D6410000}"/>
    <cellStyle name="Note 9 2 2 2 2 4 4" xfId="16292" xr:uid="{00000000-0005-0000-0000-0000D7410000}"/>
    <cellStyle name="Note 9 2 2 2 2 5" xfId="9071" xr:uid="{00000000-0005-0000-0000-0000D8410000}"/>
    <cellStyle name="Note 9 2 2 2 2 5 2" xfId="19365" xr:uid="{00000000-0005-0000-0000-0000D9410000}"/>
    <cellStyle name="Note 9 2 2 2 2 6" xfId="14085" xr:uid="{00000000-0005-0000-0000-0000DA410000}"/>
    <cellStyle name="Note 9 2 2 2 3" xfId="3464" xr:uid="{00000000-0005-0000-0000-0000DB410000}"/>
    <cellStyle name="Note 9 2 2 2 3 2" xfId="3465" xr:uid="{00000000-0005-0000-0000-0000DC410000}"/>
    <cellStyle name="Note 9 2 2 2 3 2 2" xfId="7144" xr:uid="{00000000-0005-0000-0000-0000DD410000}"/>
    <cellStyle name="Note 9 2 2 2 3 2 2 2" xfId="11624" xr:uid="{00000000-0005-0000-0000-0000DE410000}"/>
    <cellStyle name="Note 9 2 2 2 3 2 2 2 2" xfId="21889" xr:uid="{00000000-0005-0000-0000-0000DF410000}"/>
    <cellStyle name="Note 9 2 2 2 3 2 2 3" xfId="9946" xr:uid="{00000000-0005-0000-0000-0000E0410000}"/>
    <cellStyle name="Note 9 2 2 2 3 2 2 3 2" xfId="20212" xr:uid="{00000000-0005-0000-0000-0000E1410000}"/>
    <cellStyle name="Note 9 2 2 2 3 2 2 4" xfId="17633" xr:uid="{00000000-0005-0000-0000-0000E2410000}"/>
    <cellStyle name="Note 9 2 2 2 3 2 3" xfId="9076" xr:uid="{00000000-0005-0000-0000-0000E3410000}"/>
    <cellStyle name="Note 9 2 2 2 3 2 3 2" xfId="19370" xr:uid="{00000000-0005-0000-0000-0000E4410000}"/>
    <cellStyle name="Note 9 2 2 2 3 2 4" xfId="14090" xr:uid="{00000000-0005-0000-0000-0000E5410000}"/>
    <cellStyle name="Note 9 2 2 2 3 3" xfId="5803" xr:uid="{00000000-0005-0000-0000-0000E6410000}"/>
    <cellStyle name="Note 9 2 2 2 3 3 2" xfId="10573" xr:uid="{00000000-0005-0000-0000-0000E7410000}"/>
    <cellStyle name="Note 9 2 2 2 3 3 2 2" xfId="20838" xr:uid="{00000000-0005-0000-0000-0000E8410000}"/>
    <cellStyle name="Note 9 2 2 2 3 3 3" xfId="11868" xr:uid="{00000000-0005-0000-0000-0000E9410000}"/>
    <cellStyle name="Note 9 2 2 2 3 3 3 2" xfId="22131" xr:uid="{00000000-0005-0000-0000-0000EA410000}"/>
    <cellStyle name="Note 9 2 2 2 3 3 4" xfId="16294" xr:uid="{00000000-0005-0000-0000-0000EB410000}"/>
    <cellStyle name="Note 9 2 2 2 3 4" xfId="9075" xr:uid="{00000000-0005-0000-0000-0000EC410000}"/>
    <cellStyle name="Note 9 2 2 2 3 4 2" xfId="19369" xr:uid="{00000000-0005-0000-0000-0000ED410000}"/>
    <cellStyle name="Note 9 2 2 2 3 5" xfId="14089" xr:uid="{00000000-0005-0000-0000-0000EE410000}"/>
    <cellStyle name="Note 9 2 2 2 4" xfId="3466" xr:uid="{00000000-0005-0000-0000-0000EF410000}"/>
    <cellStyle name="Note 9 2 2 2 4 2" xfId="7145" xr:uid="{00000000-0005-0000-0000-0000F0410000}"/>
    <cellStyle name="Note 9 2 2 2 4 2 2" xfId="11625" xr:uid="{00000000-0005-0000-0000-0000F1410000}"/>
    <cellStyle name="Note 9 2 2 2 4 2 2 2" xfId="21890" xr:uid="{00000000-0005-0000-0000-0000F2410000}"/>
    <cellStyle name="Note 9 2 2 2 4 2 3" xfId="9947" xr:uid="{00000000-0005-0000-0000-0000F3410000}"/>
    <cellStyle name="Note 9 2 2 2 4 2 3 2" xfId="20213" xr:uid="{00000000-0005-0000-0000-0000F4410000}"/>
    <cellStyle name="Note 9 2 2 2 4 2 4" xfId="17634" xr:uid="{00000000-0005-0000-0000-0000F5410000}"/>
    <cellStyle name="Note 9 2 2 2 4 3" xfId="9077" xr:uid="{00000000-0005-0000-0000-0000F6410000}"/>
    <cellStyle name="Note 9 2 2 2 4 3 2" xfId="19371" xr:uid="{00000000-0005-0000-0000-0000F7410000}"/>
    <cellStyle name="Note 9 2 2 2 4 4" xfId="14091" xr:uid="{00000000-0005-0000-0000-0000F8410000}"/>
    <cellStyle name="Note 9 2 2 2 5" xfId="5800" xr:uid="{00000000-0005-0000-0000-0000F9410000}"/>
    <cellStyle name="Note 9 2 2 2 5 2" xfId="10570" xr:uid="{00000000-0005-0000-0000-0000FA410000}"/>
    <cellStyle name="Note 9 2 2 2 5 2 2" xfId="20835" xr:uid="{00000000-0005-0000-0000-0000FB410000}"/>
    <cellStyle name="Note 9 2 2 2 5 3" xfId="9361" xr:uid="{00000000-0005-0000-0000-0000FC410000}"/>
    <cellStyle name="Note 9 2 2 2 5 3 2" xfId="19655" xr:uid="{00000000-0005-0000-0000-0000FD410000}"/>
    <cellStyle name="Note 9 2 2 2 5 4" xfId="16291" xr:uid="{00000000-0005-0000-0000-0000FE410000}"/>
    <cellStyle name="Note 9 2 2 2 6" xfId="9070" xr:uid="{00000000-0005-0000-0000-0000FF410000}"/>
    <cellStyle name="Note 9 2 2 2 6 2" xfId="19364" xr:uid="{00000000-0005-0000-0000-000000420000}"/>
    <cellStyle name="Note 9 2 2 2 7" xfId="14084" xr:uid="{00000000-0005-0000-0000-000001420000}"/>
    <cellStyle name="Note 9 2 2 3" xfId="3467" xr:uid="{00000000-0005-0000-0000-000002420000}"/>
    <cellStyle name="Note 9 2 2 3 2" xfId="3468" xr:uid="{00000000-0005-0000-0000-000003420000}"/>
    <cellStyle name="Note 9 2 2 3 2 2" xfId="3469" xr:uid="{00000000-0005-0000-0000-000004420000}"/>
    <cellStyle name="Note 9 2 2 3 2 2 2" xfId="7146" xr:uid="{00000000-0005-0000-0000-000005420000}"/>
    <cellStyle name="Note 9 2 2 3 2 2 2 2" xfId="11626" xr:uid="{00000000-0005-0000-0000-000006420000}"/>
    <cellStyle name="Note 9 2 2 3 2 2 2 2 2" xfId="21891" xr:uid="{00000000-0005-0000-0000-000007420000}"/>
    <cellStyle name="Note 9 2 2 3 2 2 2 3" xfId="11151" xr:uid="{00000000-0005-0000-0000-000008420000}"/>
    <cellStyle name="Note 9 2 2 3 2 2 2 3 2" xfId="21416" xr:uid="{00000000-0005-0000-0000-000009420000}"/>
    <cellStyle name="Note 9 2 2 3 2 2 2 4" xfId="17635" xr:uid="{00000000-0005-0000-0000-00000A420000}"/>
    <cellStyle name="Note 9 2 2 3 2 2 3" xfId="9080" xr:uid="{00000000-0005-0000-0000-00000B420000}"/>
    <cellStyle name="Note 9 2 2 3 2 2 3 2" xfId="19374" xr:uid="{00000000-0005-0000-0000-00000C420000}"/>
    <cellStyle name="Note 9 2 2 3 2 2 4" xfId="14094" xr:uid="{00000000-0005-0000-0000-00000D420000}"/>
    <cellStyle name="Note 9 2 2 3 2 3" xfId="5805" xr:uid="{00000000-0005-0000-0000-00000E420000}"/>
    <cellStyle name="Note 9 2 2 3 2 3 2" xfId="10575" xr:uid="{00000000-0005-0000-0000-00000F420000}"/>
    <cellStyle name="Note 9 2 2 3 2 3 2 2" xfId="20840" xr:uid="{00000000-0005-0000-0000-000010420000}"/>
    <cellStyle name="Note 9 2 2 3 2 3 3" xfId="7665" xr:uid="{00000000-0005-0000-0000-000011420000}"/>
    <cellStyle name="Note 9 2 2 3 2 3 3 2" xfId="18150" xr:uid="{00000000-0005-0000-0000-000012420000}"/>
    <cellStyle name="Note 9 2 2 3 2 3 4" xfId="16296" xr:uid="{00000000-0005-0000-0000-000013420000}"/>
    <cellStyle name="Note 9 2 2 3 2 4" xfId="9079" xr:uid="{00000000-0005-0000-0000-000014420000}"/>
    <cellStyle name="Note 9 2 2 3 2 4 2" xfId="19373" xr:uid="{00000000-0005-0000-0000-000015420000}"/>
    <cellStyle name="Note 9 2 2 3 2 5" xfId="14093" xr:uid="{00000000-0005-0000-0000-000016420000}"/>
    <cellStyle name="Note 9 2 2 3 3" xfId="3470" xr:uid="{00000000-0005-0000-0000-000017420000}"/>
    <cellStyle name="Note 9 2 2 3 3 2" xfId="7147" xr:uid="{00000000-0005-0000-0000-000018420000}"/>
    <cellStyle name="Note 9 2 2 3 3 2 2" xfId="11627" xr:uid="{00000000-0005-0000-0000-000019420000}"/>
    <cellStyle name="Note 9 2 2 3 3 2 2 2" xfId="21892" xr:uid="{00000000-0005-0000-0000-00001A420000}"/>
    <cellStyle name="Note 9 2 2 3 3 2 3" xfId="11150" xr:uid="{00000000-0005-0000-0000-00001B420000}"/>
    <cellStyle name="Note 9 2 2 3 3 2 3 2" xfId="21415" xr:uid="{00000000-0005-0000-0000-00001C420000}"/>
    <cellStyle name="Note 9 2 2 3 3 2 4" xfId="17636" xr:uid="{00000000-0005-0000-0000-00001D420000}"/>
    <cellStyle name="Note 9 2 2 3 3 3" xfId="9081" xr:uid="{00000000-0005-0000-0000-00001E420000}"/>
    <cellStyle name="Note 9 2 2 3 3 3 2" xfId="19375" xr:uid="{00000000-0005-0000-0000-00001F420000}"/>
    <cellStyle name="Note 9 2 2 3 3 4" xfId="14095" xr:uid="{00000000-0005-0000-0000-000020420000}"/>
    <cellStyle name="Note 9 2 2 3 4" xfId="5804" xr:uid="{00000000-0005-0000-0000-000021420000}"/>
    <cellStyle name="Note 9 2 2 3 4 2" xfId="10574" xr:uid="{00000000-0005-0000-0000-000022420000}"/>
    <cellStyle name="Note 9 2 2 3 4 2 2" xfId="20839" xr:uid="{00000000-0005-0000-0000-000023420000}"/>
    <cellStyle name="Note 9 2 2 3 4 3" xfId="10790" xr:uid="{00000000-0005-0000-0000-000024420000}"/>
    <cellStyle name="Note 9 2 2 3 4 3 2" xfId="21055" xr:uid="{00000000-0005-0000-0000-000025420000}"/>
    <cellStyle name="Note 9 2 2 3 4 4" xfId="16295" xr:uid="{00000000-0005-0000-0000-000026420000}"/>
    <cellStyle name="Note 9 2 2 3 5" xfId="9078" xr:uid="{00000000-0005-0000-0000-000027420000}"/>
    <cellStyle name="Note 9 2 2 3 5 2" xfId="19372" xr:uid="{00000000-0005-0000-0000-000028420000}"/>
    <cellStyle name="Note 9 2 2 3 6" xfId="14092" xr:uid="{00000000-0005-0000-0000-000029420000}"/>
    <cellStyle name="Note 9 2 2 4" xfId="3471" xr:uid="{00000000-0005-0000-0000-00002A420000}"/>
    <cellStyle name="Note 9 2 2 4 2" xfId="3472" xr:uid="{00000000-0005-0000-0000-00002B420000}"/>
    <cellStyle name="Note 9 2 2 4 2 2" xfId="7148" xr:uid="{00000000-0005-0000-0000-00002C420000}"/>
    <cellStyle name="Note 9 2 2 4 2 2 2" xfId="11628" xr:uid="{00000000-0005-0000-0000-00002D420000}"/>
    <cellStyle name="Note 9 2 2 4 2 2 2 2" xfId="21893" xr:uid="{00000000-0005-0000-0000-00002E420000}"/>
    <cellStyle name="Note 9 2 2 4 2 2 3" xfId="9948" xr:uid="{00000000-0005-0000-0000-00002F420000}"/>
    <cellStyle name="Note 9 2 2 4 2 2 3 2" xfId="20214" xr:uid="{00000000-0005-0000-0000-000030420000}"/>
    <cellStyle name="Note 9 2 2 4 2 2 4" xfId="17637" xr:uid="{00000000-0005-0000-0000-000031420000}"/>
    <cellStyle name="Note 9 2 2 4 2 3" xfId="9083" xr:uid="{00000000-0005-0000-0000-000032420000}"/>
    <cellStyle name="Note 9 2 2 4 2 3 2" xfId="19377" xr:uid="{00000000-0005-0000-0000-000033420000}"/>
    <cellStyle name="Note 9 2 2 4 2 4" xfId="14097" xr:uid="{00000000-0005-0000-0000-000034420000}"/>
    <cellStyle name="Note 9 2 2 4 3" xfId="5806" xr:uid="{00000000-0005-0000-0000-000035420000}"/>
    <cellStyle name="Note 9 2 2 4 3 2" xfId="10576" xr:uid="{00000000-0005-0000-0000-000036420000}"/>
    <cellStyle name="Note 9 2 2 4 3 2 2" xfId="20841" xr:uid="{00000000-0005-0000-0000-000037420000}"/>
    <cellStyle name="Note 9 2 2 4 3 3" xfId="10789" xr:uid="{00000000-0005-0000-0000-000038420000}"/>
    <cellStyle name="Note 9 2 2 4 3 3 2" xfId="21054" xr:uid="{00000000-0005-0000-0000-000039420000}"/>
    <cellStyle name="Note 9 2 2 4 3 4" xfId="16297" xr:uid="{00000000-0005-0000-0000-00003A420000}"/>
    <cellStyle name="Note 9 2 2 4 4" xfId="9082" xr:uid="{00000000-0005-0000-0000-00003B420000}"/>
    <cellStyle name="Note 9 2 2 4 4 2" xfId="19376" xr:uid="{00000000-0005-0000-0000-00003C420000}"/>
    <cellStyle name="Note 9 2 2 4 5" xfId="14096" xr:uid="{00000000-0005-0000-0000-00003D420000}"/>
    <cellStyle name="Note 9 2 2 5" xfId="3473" xr:uid="{00000000-0005-0000-0000-00003E420000}"/>
    <cellStyle name="Note 9 2 2 5 2" xfId="7149" xr:uid="{00000000-0005-0000-0000-00003F420000}"/>
    <cellStyle name="Note 9 2 2 5 2 2" xfId="11629" xr:uid="{00000000-0005-0000-0000-000040420000}"/>
    <cellStyle name="Note 9 2 2 5 2 2 2" xfId="21894" xr:uid="{00000000-0005-0000-0000-000041420000}"/>
    <cellStyle name="Note 9 2 2 5 2 3" xfId="11152" xr:uid="{00000000-0005-0000-0000-000042420000}"/>
    <cellStyle name="Note 9 2 2 5 2 3 2" xfId="21417" xr:uid="{00000000-0005-0000-0000-000043420000}"/>
    <cellStyle name="Note 9 2 2 5 2 4" xfId="17638" xr:uid="{00000000-0005-0000-0000-000044420000}"/>
    <cellStyle name="Note 9 2 2 5 3" xfId="9084" xr:uid="{00000000-0005-0000-0000-000045420000}"/>
    <cellStyle name="Note 9 2 2 5 3 2" xfId="19378" xr:uid="{00000000-0005-0000-0000-000046420000}"/>
    <cellStyle name="Note 9 2 2 5 4" xfId="14098" xr:uid="{00000000-0005-0000-0000-000047420000}"/>
    <cellStyle name="Note 9 2 2 6" xfId="5799" xr:uid="{00000000-0005-0000-0000-000048420000}"/>
    <cellStyle name="Note 9 2 2 6 2" xfId="10569" xr:uid="{00000000-0005-0000-0000-000049420000}"/>
    <cellStyle name="Note 9 2 2 6 2 2" xfId="20834" xr:uid="{00000000-0005-0000-0000-00004A420000}"/>
    <cellStyle name="Note 9 2 2 6 3" xfId="10785" xr:uid="{00000000-0005-0000-0000-00004B420000}"/>
    <cellStyle name="Note 9 2 2 6 3 2" xfId="21050" xr:uid="{00000000-0005-0000-0000-00004C420000}"/>
    <cellStyle name="Note 9 2 2 6 4" xfId="16290" xr:uid="{00000000-0005-0000-0000-00004D420000}"/>
    <cellStyle name="Note 9 2 2 7" xfId="9069" xr:uid="{00000000-0005-0000-0000-00004E420000}"/>
    <cellStyle name="Note 9 2 2 7 2" xfId="19363" xr:uid="{00000000-0005-0000-0000-00004F420000}"/>
    <cellStyle name="Note 9 2 2 8" xfId="14083" xr:uid="{00000000-0005-0000-0000-000050420000}"/>
    <cellStyle name="Note 9 2 3" xfId="3474" xr:uid="{00000000-0005-0000-0000-000051420000}"/>
    <cellStyle name="Note 9 2 3 2" xfId="3475" xr:uid="{00000000-0005-0000-0000-000052420000}"/>
    <cellStyle name="Note 9 2 3 2 2" xfId="3476" xr:uid="{00000000-0005-0000-0000-000053420000}"/>
    <cellStyle name="Note 9 2 3 2 2 2" xfId="7150" xr:uid="{00000000-0005-0000-0000-000054420000}"/>
    <cellStyle name="Note 9 2 3 2 2 2 2" xfId="11630" xr:uid="{00000000-0005-0000-0000-000055420000}"/>
    <cellStyle name="Note 9 2 3 2 2 2 2 2" xfId="21895" xr:uid="{00000000-0005-0000-0000-000056420000}"/>
    <cellStyle name="Note 9 2 3 2 2 2 3" xfId="9949" xr:uid="{00000000-0005-0000-0000-000057420000}"/>
    <cellStyle name="Note 9 2 3 2 2 2 3 2" xfId="20215" xr:uid="{00000000-0005-0000-0000-000058420000}"/>
    <cellStyle name="Note 9 2 3 2 2 2 4" xfId="17639" xr:uid="{00000000-0005-0000-0000-000059420000}"/>
    <cellStyle name="Note 9 2 3 2 2 3" xfId="9087" xr:uid="{00000000-0005-0000-0000-00005A420000}"/>
    <cellStyle name="Note 9 2 3 2 2 3 2" xfId="19381" xr:uid="{00000000-0005-0000-0000-00005B420000}"/>
    <cellStyle name="Note 9 2 3 2 2 4" xfId="14101" xr:uid="{00000000-0005-0000-0000-00005C420000}"/>
    <cellStyle name="Note 9 2 3 2 3" xfId="5808" xr:uid="{00000000-0005-0000-0000-00005D420000}"/>
    <cellStyle name="Note 9 2 3 2 3 2" xfId="10578" xr:uid="{00000000-0005-0000-0000-00005E420000}"/>
    <cellStyle name="Note 9 2 3 2 3 2 2" xfId="20843" xr:uid="{00000000-0005-0000-0000-00005F420000}"/>
    <cellStyle name="Note 9 2 3 2 3 3" xfId="7666" xr:uid="{00000000-0005-0000-0000-000060420000}"/>
    <cellStyle name="Note 9 2 3 2 3 3 2" xfId="18151" xr:uid="{00000000-0005-0000-0000-000061420000}"/>
    <cellStyle name="Note 9 2 3 2 3 4" xfId="16299" xr:uid="{00000000-0005-0000-0000-000062420000}"/>
    <cellStyle name="Note 9 2 3 2 4" xfId="9086" xr:uid="{00000000-0005-0000-0000-000063420000}"/>
    <cellStyle name="Note 9 2 3 2 4 2" xfId="19380" xr:uid="{00000000-0005-0000-0000-000064420000}"/>
    <cellStyle name="Note 9 2 3 2 5" xfId="14100" xr:uid="{00000000-0005-0000-0000-000065420000}"/>
    <cellStyle name="Note 9 2 3 3" xfId="3477" xr:uid="{00000000-0005-0000-0000-000066420000}"/>
    <cellStyle name="Note 9 2 3 3 2" xfId="7151" xr:uid="{00000000-0005-0000-0000-000067420000}"/>
    <cellStyle name="Note 9 2 3 3 2 2" xfId="11631" xr:uid="{00000000-0005-0000-0000-000068420000}"/>
    <cellStyle name="Note 9 2 3 3 2 2 2" xfId="21896" xr:uid="{00000000-0005-0000-0000-000069420000}"/>
    <cellStyle name="Note 9 2 3 3 2 3" xfId="11781" xr:uid="{00000000-0005-0000-0000-00006A420000}"/>
    <cellStyle name="Note 9 2 3 3 2 3 2" xfId="22045" xr:uid="{00000000-0005-0000-0000-00006B420000}"/>
    <cellStyle name="Note 9 2 3 3 2 4" xfId="17640" xr:uid="{00000000-0005-0000-0000-00006C420000}"/>
    <cellStyle name="Note 9 2 3 3 3" xfId="9088" xr:uid="{00000000-0005-0000-0000-00006D420000}"/>
    <cellStyle name="Note 9 2 3 3 3 2" xfId="19382" xr:uid="{00000000-0005-0000-0000-00006E420000}"/>
    <cellStyle name="Note 9 2 3 3 4" xfId="14102" xr:uid="{00000000-0005-0000-0000-00006F420000}"/>
    <cellStyle name="Note 9 2 3 4" xfId="5807" xr:uid="{00000000-0005-0000-0000-000070420000}"/>
    <cellStyle name="Note 9 2 3 4 2" xfId="10577" xr:uid="{00000000-0005-0000-0000-000071420000}"/>
    <cellStyle name="Note 9 2 3 4 2 2" xfId="20842" xr:uid="{00000000-0005-0000-0000-000072420000}"/>
    <cellStyle name="Note 9 2 3 4 3" xfId="7667" xr:uid="{00000000-0005-0000-0000-000073420000}"/>
    <cellStyle name="Note 9 2 3 4 3 2" xfId="18152" xr:uid="{00000000-0005-0000-0000-000074420000}"/>
    <cellStyle name="Note 9 2 3 4 4" xfId="16298" xr:uid="{00000000-0005-0000-0000-000075420000}"/>
    <cellStyle name="Note 9 2 3 5" xfId="9085" xr:uid="{00000000-0005-0000-0000-000076420000}"/>
    <cellStyle name="Note 9 2 3 5 2" xfId="19379" xr:uid="{00000000-0005-0000-0000-000077420000}"/>
    <cellStyle name="Note 9 2 3 6" xfId="14099" xr:uid="{00000000-0005-0000-0000-000078420000}"/>
    <cellStyle name="Note 9 2 4" xfId="3478" xr:uid="{00000000-0005-0000-0000-000079420000}"/>
    <cellStyle name="Note 9 2 4 2" xfId="3479" xr:uid="{00000000-0005-0000-0000-00007A420000}"/>
    <cellStyle name="Note 9 2 4 2 2" xfId="7152" xr:uid="{00000000-0005-0000-0000-00007B420000}"/>
    <cellStyle name="Note 9 2 4 2 2 2" xfId="11632" xr:uid="{00000000-0005-0000-0000-00007C420000}"/>
    <cellStyle name="Note 9 2 4 2 2 2 2" xfId="21897" xr:uid="{00000000-0005-0000-0000-00007D420000}"/>
    <cellStyle name="Note 9 2 4 2 2 3" xfId="11145" xr:uid="{00000000-0005-0000-0000-00007E420000}"/>
    <cellStyle name="Note 9 2 4 2 2 3 2" xfId="21410" xr:uid="{00000000-0005-0000-0000-00007F420000}"/>
    <cellStyle name="Note 9 2 4 2 2 4" xfId="17641" xr:uid="{00000000-0005-0000-0000-000080420000}"/>
    <cellStyle name="Note 9 2 4 2 3" xfId="9090" xr:uid="{00000000-0005-0000-0000-000081420000}"/>
    <cellStyle name="Note 9 2 4 2 3 2" xfId="19384" xr:uid="{00000000-0005-0000-0000-000082420000}"/>
    <cellStyle name="Note 9 2 4 2 4" xfId="14104" xr:uid="{00000000-0005-0000-0000-000083420000}"/>
    <cellStyle name="Note 9 2 4 3" xfId="5809" xr:uid="{00000000-0005-0000-0000-000084420000}"/>
    <cellStyle name="Note 9 2 4 3 2" xfId="10579" xr:uid="{00000000-0005-0000-0000-000085420000}"/>
    <cellStyle name="Note 9 2 4 3 2 2" xfId="20844" xr:uid="{00000000-0005-0000-0000-000086420000}"/>
    <cellStyle name="Note 9 2 4 3 3" xfId="9363" xr:uid="{00000000-0005-0000-0000-000087420000}"/>
    <cellStyle name="Note 9 2 4 3 3 2" xfId="19657" xr:uid="{00000000-0005-0000-0000-000088420000}"/>
    <cellStyle name="Note 9 2 4 3 4" xfId="16300" xr:uid="{00000000-0005-0000-0000-000089420000}"/>
    <cellStyle name="Note 9 2 4 4" xfId="9089" xr:uid="{00000000-0005-0000-0000-00008A420000}"/>
    <cellStyle name="Note 9 2 4 4 2" xfId="19383" xr:uid="{00000000-0005-0000-0000-00008B420000}"/>
    <cellStyle name="Note 9 2 4 5" xfId="14103" xr:uid="{00000000-0005-0000-0000-00008C420000}"/>
    <cellStyle name="Note 9 2 5" xfId="3480" xr:uid="{00000000-0005-0000-0000-00008D420000}"/>
    <cellStyle name="Note 9 2 5 2" xfId="7153" xr:uid="{00000000-0005-0000-0000-00008E420000}"/>
    <cellStyle name="Note 9 2 5 2 2" xfId="11633" xr:uid="{00000000-0005-0000-0000-00008F420000}"/>
    <cellStyle name="Note 9 2 5 2 2 2" xfId="21898" xr:uid="{00000000-0005-0000-0000-000090420000}"/>
    <cellStyle name="Note 9 2 5 2 3" xfId="9950" xr:uid="{00000000-0005-0000-0000-000091420000}"/>
    <cellStyle name="Note 9 2 5 2 3 2" xfId="20216" xr:uid="{00000000-0005-0000-0000-000092420000}"/>
    <cellStyle name="Note 9 2 5 2 4" xfId="17642" xr:uid="{00000000-0005-0000-0000-000093420000}"/>
    <cellStyle name="Note 9 2 5 3" xfId="9091" xr:uid="{00000000-0005-0000-0000-000094420000}"/>
    <cellStyle name="Note 9 2 5 3 2" xfId="19385" xr:uid="{00000000-0005-0000-0000-000095420000}"/>
    <cellStyle name="Note 9 2 5 4" xfId="14105" xr:uid="{00000000-0005-0000-0000-000096420000}"/>
    <cellStyle name="Note 9 2 6" xfId="5798" xr:uid="{00000000-0005-0000-0000-000097420000}"/>
    <cellStyle name="Note 9 2 6 2" xfId="10568" xr:uid="{00000000-0005-0000-0000-000098420000}"/>
    <cellStyle name="Note 9 2 6 2 2" xfId="20833" xr:uid="{00000000-0005-0000-0000-000099420000}"/>
    <cellStyle name="Note 9 2 6 3" xfId="7662" xr:uid="{00000000-0005-0000-0000-00009A420000}"/>
    <cellStyle name="Note 9 2 6 3 2" xfId="18147" xr:uid="{00000000-0005-0000-0000-00009B420000}"/>
    <cellStyle name="Note 9 2 6 4" xfId="16289" xr:uid="{00000000-0005-0000-0000-00009C420000}"/>
    <cellStyle name="Note 9 2 7" xfId="9068" xr:uid="{00000000-0005-0000-0000-00009D420000}"/>
    <cellStyle name="Note 9 2 7 2" xfId="19362" xr:uid="{00000000-0005-0000-0000-00009E420000}"/>
    <cellStyle name="Note 9 2 8" xfId="14082" xr:uid="{00000000-0005-0000-0000-00009F420000}"/>
    <cellStyle name="Note 9 3" xfId="3481" xr:uid="{00000000-0005-0000-0000-0000A0420000}"/>
    <cellStyle name="Note 9 3 2" xfId="3482" xr:uid="{00000000-0005-0000-0000-0000A1420000}"/>
    <cellStyle name="Note 9 3 2 2" xfId="3483" xr:uid="{00000000-0005-0000-0000-0000A2420000}"/>
    <cellStyle name="Note 9 3 2 2 2" xfId="7154" xr:uid="{00000000-0005-0000-0000-0000A3420000}"/>
    <cellStyle name="Note 9 3 2 2 2 2" xfId="11634" xr:uid="{00000000-0005-0000-0000-0000A4420000}"/>
    <cellStyle name="Note 9 3 2 2 2 2 2" xfId="21899" xr:uid="{00000000-0005-0000-0000-0000A5420000}"/>
    <cellStyle name="Note 9 3 2 2 2 3" xfId="9951" xr:uid="{00000000-0005-0000-0000-0000A6420000}"/>
    <cellStyle name="Note 9 3 2 2 2 3 2" xfId="20217" xr:uid="{00000000-0005-0000-0000-0000A7420000}"/>
    <cellStyle name="Note 9 3 2 2 2 4" xfId="17643" xr:uid="{00000000-0005-0000-0000-0000A8420000}"/>
    <cellStyle name="Note 9 3 2 2 3" xfId="9094" xr:uid="{00000000-0005-0000-0000-0000A9420000}"/>
    <cellStyle name="Note 9 3 2 2 3 2" xfId="19388" xr:uid="{00000000-0005-0000-0000-0000AA420000}"/>
    <cellStyle name="Note 9 3 2 2 4" xfId="14108" xr:uid="{00000000-0005-0000-0000-0000AB420000}"/>
    <cellStyle name="Note 9 3 2 3" xfId="5811" xr:uid="{00000000-0005-0000-0000-0000AC420000}"/>
    <cellStyle name="Note 9 3 2 3 2" xfId="10581" xr:uid="{00000000-0005-0000-0000-0000AD420000}"/>
    <cellStyle name="Note 9 3 2 3 2 2" xfId="20846" xr:uid="{00000000-0005-0000-0000-0000AE420000}"/>
    <cellStyle name="Note 9 3 2 3 3" xfId="7671" xr:uid="{00000000-0005-0000-0000-0000AF420000}"/>
    <cellStyle name="Note 9 3 2 3 3 2" xfId="18156" xr:uid="{00000000-0005-0000-0000-0000B0420000}"/>
    <cellStyle name="Note 9 3 2 3 4" xfId="16302" xr:uid="{00000000-0005-0000-0000-0000B1420000}"/>
    <cellStyle name="Note 9 3 2 4" xfId="9093" xr:uid="{00000000-0005-0000-0000-0000B2420000}"/>
    <cellStyle name="Note 9 3 2 4 2" xfId="19387" xr:uid="{00000000-0005-0000-0000-0000B3420000}"/>
    <cellStyle name="Note 9 3 2 5" xfId="14107" xr:uid="{00000000-0005-0000-0000-0000B4420000}"/>
    <cellStyle name="Note 9 3 3" xfId="3484" xr:uid="{00000000-0005-0000-0000-0000B5420000}"/>
    <cellStyle name="Note 9 3 3 2" xfId="7155" xr:uid="{00000000-0005-0000-0000-0000B6420000}"/>
    <cellStyle name="Note 9 3 3 2 2" xfId="11635" xr:uid="{00000000-0005-0000-0000-0000B7420000}"/>
    <cellStyle name="Note 9 3 3 2 2 2" xfId="21900" xr:uid="{00000000-0005-0000-0000-0000B8420000}"/>
    <cellStyle name="Note 9 3 3 2 3" xfId="9952" xr:uid="{00000000-0005-0000-0000-0000B9420000}"/>
    <cellStyle name="Note 9 3 3 2 3 2" xfId="20218" xr:uid="{00000000-0005-0000-0000-0000BA420000}"/>
    <cellStyle name="Note 9 3 3 2 4" xfId="17644" xr:uid="{00000000-0005-0000-0000-0000BB420000}"/>
    <cellStyle name="Note 9 3 3 3" xfId="9095" xr:uid="{00000000-0005-0000-0000-0000BC420000}"/>
    <cellStyle name="Note 9 3 3 3 2" xfId="19389" xr:uid="{00000000-0005-0000-0000-0000BD420000}"/>
    <cellStyle name="Note 9 3 3 4" xfId="14109" xr:uid="{00000000-0005-0000-0000-0000BE420000}"/>
    <cellStyle name="Note 9 3 4" xfId="5810" xr:uid="{00000000-0005-0000-0000-0000BF420000}"/>
    <cellStyle name="Note 9 3 4 2" xfId="10580" xr:uid="{00000000-0005-0000-0000-0000C0420000}"/>
    <cellStyle name="Note 9 3 4 2 2" xfId="20845" xr:uid="{00000000-0005-0000-0000-0000C1420000}"/>
    <cellStyle name="Note 9 3 4 3" xfId="10791" xr:uid="{00000000-0005-0000-0000-0000C2420000}"/>
    <cellStyle name="Note 9 3 4 3 2" xfId="21056" xr:uid="{00000000-0005-0000-0000-0000C3420000}"/>
    <cellStyle name="Note 9 3 4 4" xfId="16301" xr:uid="{00000000-0005-0000-0000-0000C4420000}"/>
    <cellStyle name="Note 9 3 5" xfId="9092" xr:uid="{00000000-0005-0000-0000-0000C5420000}"/>
    <cellStyle name="Note 9 3 5 2" xfId="19386" xr:uid="{00000000-0005-0000-0000-0000C6420000}"/>
    <cellStyle name="Note 9 3 6" xfId="14106" xr:uid="{00000000-0005-0000-0000-0000C7420000}"/>
    <cellStyle name="Note 9 4" xfId="3485" xr:uid="{00000000-0005-0000-0000-0000C8420000}"/>
    <cellStyle name="Note 9 4 2" xfId="3486" xr:uid="{00000000-0005-0000-0000-0000C9420000}"/>
    <cellStyle name="Note 9 4 2 2" xfId="3487" xr:uid="{00000000-0005-0000-0000-0000CA420000}"/>
    <cellStyle name="Note 9 4 2 2 2" xfId="3488" xr:uid="{00000000-0005-0000-0000-0000CB420000}"/>
    <cellStyle name="Note 9 4 2 2 2 2" xfId="7156" xr:uid="{00000000-0005-0000-0000-0000CC420000}"/>
    <cellStyle name="Note 9 4 2 2 2 2 2" xfId="11636" xr:uid="{00000000-0005-0000-0000-0000CD420000}"/>
    <cellStyle name="Note 9 4 2 2 2 2 2 2" xfId="21901" xr:uid="{00000000-0005-0000-0000-0000CE420000}"/>
    <cellStyle name="Note 9 4 2 2 2 2 3" xfId="11155" xr:uid="{00000000-0005-0000-0000-0000CF420000}"/>
    <cellStyle name="Note 9 4 2 2 2 2 3 2" xfId="21420" xr:uid="{00000000-0005-0000-0000-0000D0420000}"/>
    <cellStyle name="Note 9 4 2 2 2 2 4" xfId="17645" xr:uid="{00000000-0005-0000-0000-0000D1420000}"/>
    <cellStyle name="Note 9 4 2 2 2 3" xfId="9099" xr:uid="{00000000-0005-0000-0000-0000D2420000}"/>
    <cellStyle name="Note 9 4 2 2 2 3 2" xfId="19393" xr:uid="{00000000-0005-0000-0000-0000D3420000}"/>
    <cellStyle name="Note 9 4 2 2 2 4" xfId="14113" xr:uid="{00000000-0005-0000-0000-0000D4420000}"/>
    <cellStyle name="Note 9 4 2 2 3" xfId="5814" xr:uid="{00000000-0005-0000-0000-0000D5420000}"/>
    <cellStyle name="Note 9 4 2 2 3 2" xfId="10584" xr:uid="{00000000-0005-0000-0000-0000D6420000}"/>
    <cellStyle name="Note 9 4 2 2 3 2 2" xfId="20849" xr:uid="{00000000-0005-0000-0000-0000D7420000}"/>
    <cellStyle name="Note 9 4 2 2 3 3" xfId="7668" xr:uid="{00000000-0005-0000-0000-0000D8420000}"/>
    <cellStyle name="Note 9 4 2 2 3 3 2" xfId="18153" xr:uid="{00000000-0005-0000-0000-0000D9420000}"/>
    <cellStyle name="Note 9 4 2 2 3 4" xfId="16305" xr:uid="{00000000-0005-0000-0000-0000DA420000}"/>
    <cellStyle name="Note 9 4 2 2 4" xfId="9098" xr:uid="{00000000-0005-0000-0000-0000DB420000}"/>
    <cellStyle name="Note 9 4 2 2 4 2" xfId="19392" xr:uid="{00000000-0005-0000-0000-0000DC420000}"/>
    <cellStyle name="Note 9 4 2 2 5" xfId="14112" xr:uid="{00000000-0005-0000-0000-0000DD420000}"/>
    <cellStyle name="Note 9 4 2 3" xfId="5813" xr:uid="{00000000-0005-0000-0000-0000DE420000}"/>
    <cellStyle name="Note 9 4 2 3 2" xfId="10583" xr:uid="{00000000-0005-0000-0000-0000DF420000}"/>
    <cellStyle name="Note 9 4 2 3 2 2" xfId="20848" xr:uid="{00000000-0005-0000-0000-0000E0420000}"/>
    <cellStyle name="Note 9 4 2 3 3" xfId="9364" xr:uid="{00000000-0005-0000-0000-0000E1420000}"/>
    <cellStyle name="Note 9 4 2 3 3 2" xfId="19658" xr:uid="{00000000-0005-0000-0000-0000E2420000}"/>
    <cellStyle name="Note 9 4 2 3 4" xfId="16304" xr:uid="{00000000-0005-0000-0000-0000E3420000}"/>
    <cellStyle name="Note 9 4 2 4" xfId="9097" xr:uid="{00000000-0005-0000-0000-0000E4420000}"/>
    <cellStyle name="Note 9 4 2 4 2" xfId="19391" xr:uid="{00000000-0005-0000-0000-0000E5420000}"/>
    <cellStyle name="Note 9 4 2 5" xfId="14111" xr:uid="{00000000-0005-0000-0000-0000E6420000}"/>
    <cellStyle name="Note 9 4 3" xfId="3489" xr:uid="{00000000-0005-0000-0000-0000E7420000}"/>
    <cellStyle name="Note 9 4 3 2" xfId="3490" xr:uid="{00000000-0005-0000-0000-0000E8420000}"/>
    <cellStyle name="Note 9 4 3 2 2" xfId="7157" xr:uid="{00000000-0005-0000-0000-0000E9420000}"/>
    <cellStyle name="Note 9 4 3 2 2 2" xfId="11637" xr:uid="{00000000-0005-0000-0000-0000EA420000}"/>
    <cellStyle name="Note 9 4 3 2 2 2 2" xfId="21902" xr:uid="{00000000-0005-0000-0000-0000EB420000}"/>
    <cellStyle name="Note 9 4 3 2 2 3" xfId="11154" xr:uid="{00000000-0005-0000-0000-0000EC420000}"/>
    <cellStyle name="Note 9 4 3 2 2 3 2" xfId="21419" xr:uid="{00000000-0005-0000-0000-0000ED420000}"/>
    <cellStyle name="Note 9 4 3 2 2 4" xfId="17646" xr:uid="{00000000-0005-0000-0000-0000EE420000}"/>
    <cellStyle name="Note 9 4 3 2 3" xfId="9101" xr:uid="{00000000-0005-0000-0000-0000EF420000}"/>
    <cellStyle name="Note 9 4 3 2 3 2" xfId="19395" xr:uid="{00000000-0005-0000-0000-0000F0420000}"/>
    <cellStyle name="Note 9 4 3 2 4" xfId="14115" xr:uid="{00000000-0005-0000-0000-0000F1420000}"/>
    <cellStyle name="Note 9 4 3 3" xfId="5815" xr:uid="{00000000-0005-0000-0000-0000F2420000}"/>
    <cellStyle name="Note 9 4 3 3 2" xfId="10585" xr:uid="{00000000-0005-0000-0000-0000F3420000}"/>
    <cellStyle name="Note 9 4 3 3 2 2" xfId="20850" xr:uid="{00000000-0005-0000-0000-0000F4420000}"/>
    <cellStyle name="Note 9 4 3 3 3" xfId="11692" xr:uid="{00000000-0005-0000-0000-0000F5420000}"/>
    <cellStyle name="Note 9 4 3 3 3 2" xfId="21956" xr:uid="{00000000-0005-0000-0000-0000F6420000}"/>
    <cellStyle name="Note 9 4 3 3 4" xfId="16306" xr:uid="{00000000-0005-0000-0000-0000F7420000}"/>
    <cellStyle name="Note 9 4 3 4" xfId="9100" xr:uid="{00000000-0005-0000-0000-0000F8420000}"/>
    <cellStyle name="Note 9 4 3 4 2" xfId="19394" xr:uid="{00000000-0005-0000-0000-0000F9420000}"/>
    <cellStyle name="Note 9 4 3 5" xfId="14114" xr:uid="{00000000-0005-0000-0000-0000FA420000}"/>
    <cellStyle name="Note 9 4 4" xfId="3491" xr:uid="{00000000-0005-0000-0000-0000FB420000}"/>
    <cellStyle name="Note 9 4 4 2" xfId="7158" xr:uid="{00000000-0005-0000-0000-0000FC420000}"/>
    <cellStyle name="Note 9 4 4 2 2" xfId="11638" xr:uid="{00000000-0005-0000-0000-0000FD420000}"/>
    <cellStyle name="Note 9 4 4 2 2 2" xfId="21903" xr:uid="{00000000-0005-0000-0000-0000FE420000}"/>
    <cellStyle name="Note 9 4 4 2 3" xfId="9953" xr:uid="{00000000-0005-0000-0000-0000FF420000}"/>
    <cellStyle name="Note 9 4 4 2 3 2" xfId="20219" xr:uid="{00000000-0005-0000-0000-000000430000}"/>
    <cellStyle name="Note 9 4 4 2 4" xfId="17647" xr:uid="{00000000-0005-0000-0000-000001430000}"/>
    <cellStyle name="Note 9 4 4 3" xfId="9102" xr:uid="{00000000-0005-0000-0000-000002430000}"/>
    <cellStyle name="Note 9 4 4 3 2" xfId="19396" xr:uid="{00000000-0005-0000-0000-000003430000}"/>
    <cellStyle name="Note 9 4 4 4" xfId="14116" xr:uid="{00000000-0005-0000-0000-000004430000}"/>
    <cellStyle name="Note 9 4 5" xfId="5812" xr:uid="{00000000-0005-0000-0000-000005430000}"/>
    <cellStyle name="Note 9 4 5 2" xfId="10582" xr:uid="{00000000-0005-0000-0000-000006430000}"/>
    <cellStyle name="Note 9 4 5 2 2" xfId="20847" xr:uid="{00000000-0005-0000-0000-000007430000}"/>
    <cellStyle name="Note 9 4 5 3" xfId="11867" xr:uid="{00000000-0005-0000-0000-000008430000}"/>
    <cellStyle name="Note 9 4 5 3 2" xfId="22130" xr:uid="{00000000-0005-0000-0000-000009430000}"/>
    <cellStyle name="Note 9 4 5 4" xfId="16303" xr:uid="{00000000-0005-0000-0000-00000A430000}"/>
    <cellStyle name="Note 9 4 6" xfId="9096" xr:uid="{00000000-0005-0000-0000-00000B430000}"/>
    <cellStyle name="Note 9 4 6 2" xfId="19390" xr:uid="{00000000-0005-0000-0000-00000C430000}"/>
    <cellStyle name="Note 9 4 7" xfId="14110" xr:uid="{00000000-0005-0000-0000-00000D430000}"/>
    <cellStyle name="Note 9 5" xfId="3492" xr:uid="{00000000-0005-0000-0000-00000E430000}"/>
    <cellStyle name="Note 9 5 2" xfId="3493" xr:uid="{00000000-0005-0000-0000-00000F430000}"/>
    <cellStyle name="Note 9 5 2 2" xfId="3494" xr:uid="{00000000-0005-0000-0000-000010430000}"/>
    <cellStyle name="Note 9 5 2 2 2" xfId="3495" xr:uid="{00000000-0005-0000-0000-000011430000}"/>
    <cellStyle name="Note 9 5 2 2 2 2" xfId="7159" xr:uid="{00000000-0005-0000-0000-000012430000}"/>
    <cellStyle name="Note 9 5 2 2 2 2 2" xfId="11639" xr:uid="{00000000-0005-0000-0000-000013430000}"/>
    <cellStyle name="Note 9 5 2 2 2 2 2 2" xfId="21904" xr:uid="{00000000-0005-0000-0000-000014430000}"/>
    <cellStyle name="Note 9 5 2 2 2 2 3" xfId="11156" xr:uid="{00000000-0005-0000-0000-000015430000}"/>
    <cellStyle name="Note 9 5 2 2 2 2 3 2" xfId="21421" xr:uid="{00000000-0005-0000-0000-000016430000}"/>
    <cellStyle name="Note 9 5 2 2 2 2 4" xfId="17648" xr:uid="{00000000-0005-0000-0000-000017430000}"/>
    <cellStyle name="Note 9 5 2 2 2 3" xfId="9106" xr:uid="{00000000-0005-0000-0000-000018430000}"/>
    <cellStyle name="Note 9 5 2 2 2 3 2" xfId="19400" xr:uid="{00000000-0005-0000-0000-000019430000}"/>
    <cellStyle name="Note 9 5 2 2 2 4" xfId="14120" xr:uid="{00000000-0005-0000-0000-00001A430000}"/>
    <cellStyle name="Note 9 5 2 2 3" xfId="5818" xr:uid="{00000000-0005-0000-0000-00001B430000}"/>
    <cellStyle name="Note 9 5 2 2 3 2" xfId="10588" xr:uid="{00000000-0005-0000-0000-00001C430000}"/>
    <cellStyle name="Note 9 5 2 2 3 2 2" xfId="20853" xr:uid="{00000000-0005-0000-0000-00001D430000}"/>
    <cellStyle name="Note 9 5 2 2 3 3" xfId="10776" xr:uid="{00000000-0005-0000-0000-00001E430000}"/>
    <cellStyle name="Note 9 5 2 2 3 3 2" xfId="21041" xr:uid="{00000000-0005-0000-0000-00001F430000}"/>
    <cellStyle name="Note 9 5 2 2 3 4" xfId="16309" xr:uid="{00000000-0005-0000-0000-000020430000}"/>
    <cellStyle name="Note 9 5 2 2 4" xfId="9105" xr:uid="{00000000-0005-0000-0000-000021430000}"/>
    <cellStyle name="Note 9 5 2 2 4 2" xfId="19399" xr:uid="{00000000-0005-0000-0000-000022430000}"/>
    <cellStyle name="Note 9 5 2 2 5" xfId="14119" xr:uid="{00000000-0005-0000-0000-000023430000}"/>
    <cellStyle name="Note 9 5 2 3" xfId="5817" xr:uid="{00000000-0005-0000-0000-000024430000}"/>
    <cellStyle name="Note 9 5 2 3 2" xfId="10587" xr:uid="{00000000-0005-0000-0000-000025430000}"/>
    <cellStyle name="Note 9 5 2 3 2 2" xfId="20852" xr:uid="{00000000-0005-0000-0000-000026430000}"/>
    <cellStyle name="Note 9 5 2 3 3" xfId="7669" xr:uid="{00000000-0005-0000-0000-000027430000}"/>
    <cellStyle name="Note 9 5 2 3 3 2" xfId="18154" xr:uid="{00000000-0005-0000-0000-000028430000}"/>
    <cellStyle name="Note 9 5 2 3 4" xfId="16308" xr:uid="{00000000-0005-0000-0000-000029430000}"/>
    <cellStyle name="Note 9 5 2 4" xfId="9104" xr:uid="{00000000-0005-0000-0000-00002A430000}"/>
    <cellStyle name="Note 9 5 2 4 2" xfId="19398" xr:uid="{00000000-0005-0000-0000-00002B430000}"/>
    <cellStyle name="Note 9 5 2 5" xfId="14118" xr:uid="{00000000-0005-0000-0000-00002C430000}"/>
    <cellStyle name="Note 9 5 3" xfId="3496" xr:uid="{00000000-0005-0000-0000-00002D430000}"/>
    <cellStyle name="Note 9 5 3 2" xfId="3497" xr:uid="{00000000-0005-0000-0000-00002E430000}"/>
    <cellStyle name="Note 9 5 3 2 2" xfId="7160" xr:uid="{00000000-0005-0000-0000-00002F430000}"/>
    <cellStyle name="Note 9 5 3 2 2 2" xfId="11640" xr:uid="{00000000-0005-0000-0000-000030430000}"/>
    <cellStyle name="Note 9 5 3 2 2 2 2" xfId="21905" xr:uid="{00000000-0005-0000-0000-000031430000}"/>
    <cellStyle name="Note 9 5 3 2 2 3" xfId="9954" xr:uid="{00000000-0005-0000-0000-000032430000}"/>
    <cellStyle name="Note 9 5 3 2 2 3 2" xfId="20220" xr:uid="{00000000-0005-0000-0000-000033430000}"/>
    <cellStyle name="Note 9 5 3 2 2 4" xfId="17649" xr:uid="{00000000-0005-0000-0000-000034430000}"/>
    <cellStyle name="Note 9 5 3 2 3" xfId="9108" xr:uid="{00000000-0005-0000-0000-000035430000}"/>
    <cellStyle name="Note 9 5 3 2 3 2" xfId="19402" xr:uid="{00000000-0005-0000-0000-000036430000}"/>
    <cellStyle name="Note 9 5 3 2 4" xfId="14122" xr:uid="{00000000-0005-0000-0000-000037430000}"/>
    <cellStyle name="Note 9 5 3 3" xfId="5819" xr:uid="{00000000-0005-0000-0000-000038430000}"/>
    <cellStyle name="Note 9 5 3 3 2" xfId="10589" xr:uid="{00000000-0005-0000-0000-000039430000}"/>
    <cellStyle name="Note 9 5 3 3 2 2" xfId="20854" xr:uid="{00000000-0005-0000-0000-00003A430000}"/>
    <cellStyle name="Note 9 5 3 3 3" xfId="9365" xr:uid="{00000000-0005-0000-0000-00003B430000}"/>
    <cellStyle name="Note 9 5 3 3 3 2" xfId="19659" xr:uid="{00000000-0005-0000-0000-00003C430000}"/>
    <cellStyle name="Note 9 5 3 3 4" xfId="16310" xr:uid="{00000000-0005-0000-0000-00003D430000}"/>
    <cellStyle name="Note 9 5 3 4" xfId="9107" xr:uid="{00000000-0005-0000-0000-00003E430000}"/>
    <cellStyle name="Note 9 5 3 4 2" xfId="19401" xr:uid="{00000000-0005-0000-0000-00003F430000}"/>
    <cellStyle name="Note 9 5 3 5" xfId="14121" xr:uid="{00000000-0005-0000-0000-000040430000}"/>
    <cellStyle name="Note 9 5 4" xfId="5816" xr:uid="{00000000-0005-0000-0000-000041430000}"/>
    <cellStyle name="Note 9 5 4 2" xfId="10586" xr:uid="{00000000-0005-0000-0000-000042430000}"/>
    <cellStyle name="Note 9 5 4 2 2" xfId="20851" xr:uid="{00000000-0005-0000-0000-000043430000}"/>
    <cellStyle name="Note 9 5 4 3" xfId="7670" xr:uid="{00000000-0005-0000-0000-000044430000}"/>
    <cellStyle name="Note 9 5 4 3 2" xfId="18155" xr:uid="{00000000-0005-0000-0000-000045430000}"/>
    <cellStyle name="Note 9 5 4 4" xfId="16307" xr:uid="{00000000-0005-0000-0000-000046430000}"/>
    <cellStyle name="Note 9 5 5" xfId="9103" xr:uid="{00000000-0005-0000-0000-000047430000}"/>
    <cellStyle name="Note 9 5 5 2" xfId="19397" xr:uid="{00000000-0005-0000-0000-000048430000}"/>
    <cellStyle name="Note 9 5 6" xfId="14117" xr:uid="{00000000-0005-0000-0000-000049430000}"/>
    <cellStyle name="Note 9 6" xfId="3498" xr:uid="{00000000-0005-0000-0000-00004A430000}"/>
    <cellStyle name="Note 9 6 2" xfId="3499" xr:uid="{00000000-0005-0000-0000-00004B430000}"/>
    <cellStyle name="Note 9 6 2 2" xfId="7161" xr:uid="{00000000-0005-0000-0000-00004C430000}"/>
    <cellStyle name="Note 9 6 2 2 2" xfId="11641" xr:uid="{00000000-0005-0000-0000-00004D430000}"/>
    <cellStyle name="Note 9 6 2 2 2 2" xfId="21906" xr:uid="{00000000-0005-0000-0000-00004E430000}"/>
    <cellStyle name="Note 9 6 2 2 3" xfId="11782" xr:uid="{00000000-0005-0000-0000-00004F430000}"/>
    <cellStyle name="Note 9 6 2 2 3 2" xfId="22046" xr:uid="{00000000-0005-0000-0000-000050430000}"/>
    <cellStyle name="Note 9 6 2 2 4" xfId="17650" xr:uid="{00000000-0005-0000-0000-000051430000}"/>
    <cellStyle name="Note 9 6 2 3" xfId="9110" xr:uid="{00000000-0005-0000-0000-000052430000}"/>
    <cellStyle name="Note 9 6 2 3 2" xfId="19404" xr:uid="{00000000-0005-0000-0000-000053430000}"/>
    <cellStyle name="Note 9 6 2 4" xfId="14124" xr:uid="{00000000-0005-0000-0000-000054430000}"/>
    <cellStyle name="Note 9 6 3" xfId="5820" xr:uid="{00000000-0005-0000-0000-000055430000}"/>
    <cellStyle name="Note 9 6 3 2" xfId="10590" xr:uid="{00000000-0005-0000-0000-000056430000}"/>
    <cellStyle name="Note 9 6 3 2 2" xfId="20855" xr:uid="{00000000-0005-0000-0000-000057430000}"/>
    <cellStyle name="Note 9 6 3 3" xfId="9366" xr:uid="{00000000-0005-0000-0000-000058430000}"/>
    <cellStyle name="Note 9 6 3 3 2" xfId="19660" xr:uid="{00000000-0005-0000-0000-000059430000}"/>
    <cellStyle name="Note 9 6 3 4" xfId="16311" xr:uid="{00000000-0005-0000-0000-00005A430000}"/>
    <cellStyle name="Note 9 6 4" xfId="9109" xr:uid="{00000000-0005-0000-0000-00005B430000}"/>
    <cellStyle name="Note 9 6 4 2" xfId="19403" xr:uid="{00000000-0005-0000-0000-00005C430000}"/>
    <cellStyle name="Note 9 6 5" xfId="14123" xr:uid="{00000000-0005-0000-0000-00005D430000}"/>
    <cellStyle name="Note 9 7" xfId="3500" xr:uid="{00000000-0005-0000-0000-00005E430000}"/>
    <cellStyle name="Note 9 7 2" xfId="7162" xr:uid="{00000000-0005-0000-0000-00005F430000}"/>
    <cellStyle name="Note 9 7 2 2" xfId="11642" xr:uid="{00000000-0005-0000-0000-000060430000}"/>
    <cellStyle name="Note 9 7 2 2 2" xfId="21907" xr:uid="{00000000-0005-0000-0000-000061430000}"/>
    <cellStyle name="Note 9 7 2 3" xfId="11153" xr:uid="{00000000-0005-0000-0000-000062430000}"/>
    <cellStyle name="Note 9 7 2 3 2" xfId="21418" xr:uid="{00000000-0005-0000-0000-000063430000}"/>
    <cellStyle name="Note 9 7 2 4" xfId="17651" xr:uid="{00000000-0005-0000-0000-000064430000}"/>
    <cellStyle name="Note 9 7 3" xfId="9111" xr:uid="{00000000-0005-0000-0000-000065430000}"/>
    <cellStyle name="Note 9 7 3 2" xfId="19405" xr:uid="{00000000-0005-0000-0000-000066430000}"/>
    <cellStyle name="Note 9 7 4" xfId="14125" xr:uid="{00000000-0005-0000-0000-000067430000}"/>
    <cellStyle name="Note 9 8" xfId="5797" xr:uid="{00000000-0005-0000-0000-000068430000}"/>
    <cellStyle name="Note 9 8 2" xfId="10567" xr:uid="{00000000-0005-0000-0000-000069430000}"/>
    <cellStyle name="Note 9 8 2 2" xfId="20832" xr:uid="{00000000-0005-0000-0000-00006A430000}"/>
    <cellStyle name="Note 9 8 3" xfId="7663" xr:uid="{00000000-0005-0000-0000-00006B430000}"/>
    <cellStyle name="Note 9 8 3 2" xfId="18148" xr:uid="{00000000-0005-0000-0000-00006C430000}"/>
    <cellStyle name="Note 9 8 4" xfId="16288" xr:uid="{00000000-0005-0000-0000-00006D430000}"/>
    <cellStyle name="Note 9 9" xfId="9067" xr:uid="{00000000-0005-0000-0000-00006E430000}"/>
    <cellStyle name="Note 9 9 2" xfId="19361" xr:uid="{00000000-0005-0000-0000-00006F430000}"/>
    <cellStyle name="Output 2" xfId="3501" xr:uid="{00000000-0005-0000-0000-000070430000}"/>
    <cellStyle name="Output 2 2" xfId="3502" xr:uid="{00000000-0005-0000-0000-000071430000}"/>
    <cellStyle name="Output 2 2 2" xfId="3503" xr:uid="{00000000-0005-0000-0000-000072430000}"/>
    <cellStyle name="Output 2 2 2 2" xfId="3504" xr:uid="{00000000-0005-0000-0000-000073430000}"/>
    <cellStyle name="Output 2 2 2 2 2" xfId="3505" xr:uid="{00000000-0005-0000-0000-000074430000}"/>
    <cellStyle name="Output 2 2 2 2 2 2" xfId="3506" xr:uid="{00000000-0005-0000-0000-000075430000}"/>
    <cellStyle name="Output 2 2 2 2 2 2 2" xfId="3507" xr:uid="{00000000-0005-0000-0000-000076430000}"/>
    <cellStyle name="Output 2 2 2 2 2 2 2 2" xfId="5827" xr:uid="{00000000-0005-0000-0000-000077430000}"/>
    <cellStyle name="Output 2 2 2 2 2 2 2 2 2" xfId="7673" xr:uid="{00000000-0005-0000-0000-000078430000}"/>
    <cellStyle name="Output 2 2 2 2 2 2 2 2 2 2" xfId="18158" xr:uid="{00000000-0005-0000-0000-000079430000}"/>
    <cellStyle name="Output 2 2 2 2 2 2 2 2 3" xfId="16318" xr:uid="{00000000-0005-0000-0000-00007A430000}"/>
    <cellStyle name="Output 2 2 2 2 2 2 2 3" xfId="14132" xr:uid="{00000000-0005-0000-0000-00007B430000}"/>
    <cellStyle name="Output 2 2 2 2 2 2 3" xfId="5826" xr:uid="{00000000-0005-0000-0000-00007C430000}"/>
    <cellStyle name="Output 2 2 2 2 2 2 3 2" xfId="7674" xr:uid="{00000000-0005-0000-0000-00007D430000}"/>
    <cellStyle name="Output 2 2 2 2 2 2 3 2 2" xfId="18159" xr:uid="{00000000-0005-0000-0000-00007E430000}"/>
    <cellStyle name="Output 2 2 2 2 2 2 3 3" xfId="16317" xr:uid="{00000000-0005-0000-0000-00007F430000}"/>
    <cellStyle name="Output 2 2 2 2 2 2 4" xfId="14131" xr:uid="{00000000-0005-0000-0000-000080430000}"/>
    <cellStyle name="Output 2 2 2 2 2 3" xfId="3508" xr:uid="{00000000-0005-0000-0000-000081430000}"/>
    <cellStyle name="Output 2 2 2 2 2 3 2" xfId="5828" xr:uid="{00000000-0005-0000-0000-000082430000}"/>
    <cellStyle name="Output 2 2 2 2 2 3 2 2" xfId="10793" xr:uid="{00000000-0005-0000-0000-000083430000}"/>
    <cellStyle name="Output 2 2 2 2 2 3 2 2 2" xfId="21058" xr:uid="{00000000-0005-0000-0000-000084430000}"/>
    <cellStyle name="Output 2 2 2 2 2 3 2 3" xfId="16319" xr:uid="{00000000-0005-0000-0000-000085430000}"/>
    <cellStyle name="Output 2 2 2 2 2 3 3" xfId="14133" xr:uid="{00000000-0005-0000-0000-000086430000}"/>
    <cellStyle name="Output 2 2 2 2 2 4" xfId="3509" xr:uid="{00000000-0005-0000-0000-000087430000}"/>
    <cellStyle name="Output 2 2 2 2 2 4 2" xfId="7163" xr:uid="{00000000-0005-0000-0000-000088430000}"/>
    <cellStyle name="Output 2 2 2 2 2 4 2 2" xfId="9955" xr:uid="{00000000-0005-0000-0000-000089430000}"/>
    <cellStyle name="Output 2 2 2 2 2 4 2 2 2" xfId="20221" xr:uid="{00000000-0005-0000-0000-00008A430000}"/>
    <cellStyle name="Output 2 2 2 2 2 4 2 3" xfId="17652" xr:uid="{00000000-0005-0000-0000-00008B430000}"/>
    <cellStyle name="Output 2 2 2 2 2 4 3" xfId="14134" xr:uid="{00000000-0005-0000-0000-00008C430000}"/>
    <cellStyle name="Output 2 2 2 2 2 5" xfId="5825" xr:uid="{00000000-0005-0000-0000-00008D430000}"/>
    <cellStyle name="Output 2 2 2 2 2 5 2" xfId="10794" xr:uid="{00000000-0005-0000-0000-00008E430000}"/>
    <cellStyle name="Output 2 2 2 2 2 5 2 2" xfId="21059" xr:uid="{00000000-0005-0000-0000-00008F430000}"/>
    <cellStyle name="Output 2 2 2 2 2 5 3" xfId="16316" xr:uid="{00000000-0005-0000-0000-000090430000}"/>
    <cellStyle name="Output 2 2 2 2 2 6" xfId="14130" xr:uid="{00000000-0005-0000-0000-000091430000}"/>
    <cellStyle name="Output 2 2 2 2 3" xfId="3510" xr:uid="{00000000-0005-0000-0000-000092430000}"/>
    <cellStyle name="Output 2 2 2 2 3 2" xfId="3511" xr:uid="{00000000-0005-0000-0000-000093430000}"/>
    <cellStyle name="Output 2 2 2 2 3 2 2" xfId="5830" xr:uid="{00000000-0005-0000-0000-000094430000}"/>
    <cellStyle name="Output 2 2 2 2 3 2 2 2" xfId="7678" xr:uid="{00000000-0005-0000-0000-000095430000}"/>
    <cellStyle name="Output 2 2 2 2 3 2 2 2 2" xfId="18163" xr:uid="{00000000-0005-0000-0000-000096430000}"/>
    <cellStyle name="Output 2 2 2 2 3 2 2 3" xfId="16321" xr:uid="{00000000-0005-0000-0000-000097430000}"/>
    <cellStyle name="Output 2 2 2 2 3 2 3" xfId="14136" xr:uid="{00000000-0005-0000-0000-000098430000}"/>
    <cellStyle name="Output 2 2 2 2 3 3" xfId="5829" xr:uid="{00000000-0005-0000-0000-000099430000}"/>
    <cellStyle name="Output 2 2 2 2 3 3 2" xfId="9368" xr:uid="{00000000-0005-0000-0000-00009A430000}"/>
    <cellStyle name="Output 2 2 2 2 3 3 2 2" xfId="19662" xr:uid="{00000000-0005-0000-0000-00009B430000}"/>
    <cellStyle name="Output 2 2 2 2 3 3 3" xfId="16320" xr:uid="{00000000-0005-0000-0000-00009C430000}"/>
    <cellStyle name="Output 2 2 2 2 3 4" xfId="14135" xr:uid="{00000000-0005-0000-0000-00009D430000}"/>
    <cellStyle name="Output 2 2 2 2 4" xfId="3512" xr:uid="{00000000-0005-0000-0000-00009E430000}"/>
    <cellStyle name="Output 2 2 2 2 4 2" xfId="5831" xr:uid="{00000000-0005-0000-0000-00009F430000}"/>
    <cellStyle name="Output 2 2 2 2 4 2 2" xfId="11865" xr:uid="{00000000-0005-0000-0000-0000A0430000}"/>
    <cellStyle name="Output 2 2 2 2 4 2 2 2" xfId="22128" xr:uid="{00000000-0005-0000-0000-0000A1430000}"/>
    <cellStyle name="Output 2 2 2 2 4 2 3" xfId="16322" xr:uid="{00000000-0005-0000-0000-0000A2430000}"/>
    <cellStyle name="Output 2 2 2 2 4 3" xfId="14137" xr:uid="{00000000-0005-0000-0000-0000A3430000}"/>
    <cellStyle name="Output 2 2 2 2 5" xfId="3513" xr:uid="{00000000-0005-0000-0000-0000A4430000}"/>
    <cellStyle name="Output 2 2 2 2 5 2" xfId="7164" xr:uid="{00000000-0005-0000-0000-0000A5430000}"/>
    <cellStyle name="Output 2 2 2 2 5 2 2" xfId="9956" xr:uid="{00000000-0005-0000-0000-0000A6430000}"/>
    <cellStyle name="Output 2 2 2 2 5 2 2 2" xfId="20222" xr:uid="{00000000-0005-0000-0000-0000A7430000}"/>
    <cellStyle name="Output 2 2 2 2 5 2 3" xfId="17653" xr:uid="{00000000-0005-0000-0000-0000A8430000}"/>
    <cellStyle name="Output 2 2 2 2 5 3" xfId="14138" xr:uid="{00000000-0005-0000-0000-0000A9430000}"/>
    <cellStyle name="Output 2 2 2 2 6" xfId="5824" xr:uid="{00000000-0005-0000-0000-0000AA430000}"/>
    <cellStyle name="Output 2 2 2 2 6 2" xfId="7672" xr:uid="{00000000-0005-0000-0000-0000AB430000}"/>
    <cellStyle name="Output 2 2 2 2 6 2 2" xfId="18157" xr:uid="{00000000-0005-0000-0000-0000AC430000}"/>
    <cellStyle name="Output 2 2 2 2 6 3" xfId="16315" xr:uid="{00000000-0005-0000-0000-0000AD430000}"/>
    <cellStyle name="Output 2 2 2 2 7" xfId="14129" xr:uid="{00000000-0005-0000-0000-0000AE430000}"/>
    <cellStyle name="Output 2 2 2 3" xfId="3514" xr:uid="{00000000-0005-0000-0000-0000AF430000}"/>
    <cellStyle name="Output 2 2 2 3 2" xfId="3515" xr:uid="{00000000-0005-0000-0000-0000B0430000}"/>
    <cellStyle name="Output 2 2 2 3 2 2" xfId="3516" xr:uid="{00000000-0005-0000-0000-0000B1430000}"/>
    <cellStyle name="Output 2 2 2 3 2 2 2" xfId="5834" xr:uid="{00000000-0005-0000-0000-0000B2430000}"/>
    <cellStyle name="Output 2 2 2 3 2 2 2 2" xfId="9369" xr:uid="{00000000-0005-0000-0000-0000B3430000}"/>
    <cellStyle name="Output 2 2 2 3 2 2 2 2 2" xfId="19663" xr:uid="{00000000-0005-0000-0000-0000B4430000}"/>
    <cellStyle name="Output 2 2 2 3 2 2 2 3" xfId="16325" xr:uid="{00000000-0005-0000-0000-0000B5430000}"/>
    <cellStyle name="Output 2 2 2 3 2 2 3" xfId="14141" xr:uid="{00000000-0005-0000-0000-0000B6430000}"/>
    <cellStyle name="Output 2 2 2 3 2 3" xfId="5833" xr:uid="{00000000-0005-0000-0000-0000B7430000}"/>
    <cellStyle name="Output 2 2 2 3 2 3 2" xfId="7675" xr:uid="{00000000-0005-0000-0000-0000B8430000}"/>
    <cellStyle name="Output 2 2 2 3 2 3 2 2" xfId="18160" xr:uid="{00000000-0005-0000-0000-0000B9430000}"/>
    <cellStyle name="Output 2 2 2 3 2 3 3" xfId="16324" xr:uid="{00000000-0005-0000-0000-0000BA430000}"/>
    <cellStyle name="Output 2 2 2 3 2 4" xfId="14140" xr:uid="{00000000-0005-0000-0000-0000BB430000}"/>
    <cellStyle name="Output 2 2 2 3 3" xfId="3517" xr:uid="{00000000-0005-0000-0000-0000BC430000}"/>
    <cellStyle name="Output 2 2 2 3 3 2" xfId="5835" xr:uid="{00000000-0005-0000-0000-0000BD430000}"/>
    <cellStyle name="Output 2 2 2 3 3 2 2" xfId="7677" xr:uid="{00000000-0005-0000-0000-0000BE430000}"/>
    <cellStyle name="Output 2 2 2 3 3 2 2 2" xfId="18162" xr:uid="{00000000-0005-0000-0000-0000BF430000}"/>
    <cellStyle name="Output 2 2 2 3 3 2 3" xfId="16326" xr:uid="{00000000-0005-0000-0000-0000C0430000}"/>
    <cellStyle name="Output 2 2 2 3 3 3" xfId="14142" xr:uid="{00000000-0005-0000-0000-0000C1430000}"/>
    <cellStyle name="Output 2 2 2 3 4" xfId="3518" xr:uid="{00000000-0005-0000-0000-0000C2430000}"/>
    <cellStyle name="Output 2 2 2 3 4 2" xfId="7165" xr:uid="{00000000-0005-0000-0000-0000C3430000}"/>
    <cellStyle name="Output 2 2 2 3 4 2 2" xfId="11158" xr:uid="{00000000-0005-0000-0000-0000C4430000}"/>
    <cellStyle name="Output 2 2 2 3 4 2 2 2" xfId="21423" xr:uid="{00000000-0005-0000-0000-0000C5430000}"/>
    <cellStyle name="Output 2 2 2 3 4 2 3" xfId="17654" xr:uid="{00000000-0005-0000-0000-0000C6430000}"/>
    <cellStyle name="Output 2 2 2 3 4 3" xfId="14143" xr:uid="{00000000-0005-0000-0000-0000C7430000}"/>
    <cellStyle name="Output 2 2 2 3 5" xfId="5832" xr:uid="{00000000-0005-0000-0000-0000C8430000}"/>
    <cellStyle name="Output 2 2 2 3 5 2" xfId="10795" xr:uid="{00000000-0005-0000-0000-0000C9430000}"/>
    <cellStyle name="Output 2 2 2 3 5 2 2" xfId="21060" xr:uid="{00000000-0005-0000-0000-0000CA430000}"/>
    <cellStyle name="Output 2 2 2 3 5 3" xfId="16323" xr:uid="{00000000-0005-0000-0000-0000CB430000}"/>
    <cellStyle name="Output 2 2 2 3 6" xfId="14139" xr:uid="{00000000-0005-0000-0000-0000CC430000}"/>
    <cellStyle name="Output 2 2 2 4" xfId="3519" xr:uid="{00000000-0005-0000-0000-0000CD430000}"/>
    <cellStyle name="Output 2 2 2 4 2" xfId="3520" xr:uid="{00000000-0005-0000-0000-0000CE430000}"/>
    <cellStyle name="Output 2 2 2 4 2 2" xfId="5837" xr:uid="{00000000-0005-0000-0000-0000CF430000}"/>
    <cellStyle name="Output 2 2 2 4 2 2 2" xfId="11693" xr:uid="{00000000-0005-0000-0000-0000D0430000}"/>
    <cellStyle name="Output 2 2 2 4 2 2 2 2" xfId="21957" xr:uid="{00000000-0005-0000-0000-0000D1430000}"/>
    <cellStyle name="Output 2 2 2 4 2 2 3" xfId="16328" xr:uid="{00000000-0005-0000-0000-0000D2430000}"/>
    <cellStyle name="Output 2 2 2 4 2 3" xfId="14145" xr:uid="{00000000-0005-0000-0000-0000D3430000}"/>
    <cellStyle name="Output 2 2 2 4 3" xfId="5836" xr:uid="{00000000-0005-0000-0000-0000D4430000}"/>
    <cellStyle name="Output 2 2 2 4 3 2" xfId="7676" xr:uid="{00000000-0005-0000-0000-0000D5430000}"/>
    <cellStyle name="Output 2 2 2 4 3 2 2" xfId="18161" xr:uid="{00000000-0005-0000-0000-0000D6430000}"/>
    <cellStyle name="Output 2 2 2 4 3 3" xfId="16327" xr:uid="{00000000-0005-0000-0000-0000D7430000}"/>
    <cellStyle name="Output 2 2 2 4 4" xfId="14144" xr:uid="{00000000-0005-0000-0000-0000D8430000}"/>
    <cellStyle name="Output 2 2 2 5" xfId="3521" xr:uid="{00000000-0005-0000-0000-0000D9430000}"/>
    <cellStyle name="Output 2 2 2 5 2" xfId="5838" xr:uid="{00000000-0005-0000-0000-0000DA430000}"/>
    <cellStyle name="Output 2 2 2 5 2 2" xfId="10792" xr:uid="{00000000-0005-0000-0000-0000DB430000}"/>
    <cellStyle name="Output 2 2 2 5 2 2 2" xfId="21057" xr:uid="{00000000-0005-0000-0000-0000DC430000}"/>
    <cellStyle name="Output 2 2 2 5 2 3" xfId="16329" xr:uid="{00000000-0005-0000-0000-0000DD430000}"/>
    <cellStyle name="Output 2 2 2 5 3" xfId="14146" xr:uid="{00000000-0005-0000-0000-0000DE430000}"/>
    <cellStyle name="Output 2 2 2 6" xfId="3522" xr:uid="{00000000-0005-0000-0000-0000DF430000}"/>
    <cellStyle name="Output 2 2 2 6 2" xfId="7166" xr:uid="{00000000-0005-0000-0000-0000E0430000}"/>
    <cellStyle name="Output 2 2 2 6 2 2" xfId="11157" xr:uid="{00000000-0005-0000-0000-0000E1430000}"/>
    <cellStyle name="Output 2 2 2 6 2 2 2" xfId="21422" xr:uid="{00000000-0005-0000-0000-0000E2430000}"/>
    <cellStyle name="Output 2 2 2 6 2 3" xfId="17655" xr:uid="{00000000-0005-0000-0000-0000E3430000}"/>
    <cellStyle name="Output 2 2 2 6 3" xfId="14147" xr:uid="{00000000-0005-0000-0000-0000E4430000}"/>
    <cellStyle name="Output 2 2 2 7" xfId="5823" xr:uid="{00000000-0005-0000-0000-0000E5430000}"/>
    <cellStyle name="Output 2 2 2 7 2" xfId="9367" xr:uid="{00000000-0005-0000-0000-0000E6430000}"/>
    <cellStyle name="Output 2 2 2 7 2 2" xfId="19661" xr:uid="{00000000-0005-0000-0000-0000E7430000}"/>
    <cellStyle name="Output 2 2 2 7 3" xfId="16314" xr:uid="{00000000-0005-0000-0000-0000E8430000}"/>
    <cellStyle name="Output 2 2 2 8" xfId="14128" xr:uid="{00000000-0005-0000-0000-0000E9430000}"/>
    <cellStyle name="Output 2 2 3" xfId="3523" xr:uid="{00000000-0005-0000-0000-0000EA430000}"/>
    <cellStyle name="Output 2 2 3 2" xfId="3524" xr:uid="{00000000-0005-0000-0000-0000EB430000}"/>
    <cellStyle name="Output 2 2 3 2 2" xfId="3525" xr:uid="{00000000-0005-0000-0000-0000EC430000}"/>
    <cellStyle name="Output 2 2 3 2 2 2" xfId="5841" xr:uid="{00000000-0005-0000-0000-0000ED430000}"/>
    <cellStyle name="Output 2 2 3 2 2 2 2" xfId="10797" xr:uid="{00000000-0005-0000-0000-0000EE430000}"/>
    <cellStyle name="Output 2 2 3 2 2 2 2 2" xfId="21062" xr:uid="{00000000-0005-0000-0000-0000EF430000}"/>
    <cellStyle name="Output 2 2 3 2 2 2 3" xfId="16332" xr:uid="{00000000-0005-0000-0000-0000F0430000}"/>
    <cellStyle name="Output 2 2 3 2 2 3" xfId="14150" xr:uid="{00000000-0005-0000-0000-0000F1430000}"/>
    <cellStyle name="Output 2 2 3 2 3" xfId="5840" xr:uid="{00000000-0005-0000-0000-0000F2430000}"/>
    <cellStyle name="Output 2 2 3 2 3 2" xfId="9371" xr:uid="{00000000-0005-0000-0000-0000F3430000}"/>
    <cellStyle name="Output 2 2 3 2 3 2 2" xfId="19665" xr:uid="{00000000-0005-0000-0000-0000F4430000}"/>
    <cellStyle name="Output 2 2 3 2 3 3" xfId="16331" xr:uid="{00000000-0005-0000-0000-0000F5430000}"/>
    <cellStyle name="Output 2 2 3 2 4" xfId="14149" xr:uid="{00000000-0005-0000-0000-0000F6430000}"/>
    <cellStyle name="Output 2 2 3 3" xfId="3526" xr:uid="{00000000-0005-0000-0000-0000F7430000}"/>
    <cellStyle name="Output 2 2 3 3 2" xfId="5842" xr:uid="{00000000-0005-0000-0000-0000F8430000}"/>
    <cellStyle name="Output 2 2 3 3 2 2" xfId="10796" xr:uid="{00000000-0005-0000-0000-0000F9430000}"/>
    <cellStyle name="Output 2 2 3 3 2 2 2" xfId="21061" xr:uid="{00000000-0005-0000-0000-0000FA430000}"/>
    <cellStyle name="Output 2 2 3 3 2 3" xfId="16333" xr:uid="{00000000-0005-0000-0000-0000FB430000}"/>
    <cellStyle name="Output 2 2 3 3 3" xfId="14151" xr:uid="{00000000-0005-0000-0000-0000FC430000}"/>
    <cellStyle name="Output 2 2 3 4" xfId="3527" xr:uid="{00000000-0005-0000-0000-0000FD430000}"/>
    <cellStyle name="Output 2 2 3 4 2" xfId="7167" xr:uid="{00000000-0005-0000-0000-0000FE430000}"/>
    <cellStyle name="Output 2 2 3 4 2 2" xfId="9957" xr:uid="{00000000-0005-0000-0000-0000FF430000}"/>
    <cellStyle name="Output 2 2 3 4 2 2 2" xfId="20223" xr:uid="{00000000-0005-0000-0000-000000440000}"/>
    <cellStyle name="Output 2 2 3 4 2 3" xfId="17656" xr:uid="{00000000-0005-0000-0000-000001440000}"/>
    <cellStyle name="Output 2 2 3 4 3" xfId="14152" xr:uid="{00000000-0005-0000-0000-000002440000}"/>
    <cellStyle name="Output 2 2 3 5" xfId="5839" xr:uid="{00000000-0005-0000-0000-000003440000}"/>
    <cellStyle name="Output 2 2 3 5 2" xfId="9370" xr:uid="{00000000-0005-0000-0000-000004440000}"/>
    <cellStyle name="Output 2 2 3 5 2 2" xfId="19664" xr:uid="{00000000-0005-0000-0000-000005440000}"/>
    <cellStyle name="Output 2 2 3 5 3" xfId="16330" xr:uid="{00000000-0005-0000-0000-000006440000}"/>
    <cellStyle name="Output 2 2 3 6" xfId="14148" xr:uid="{00000000-0005-0000-0000-000007440000}"/>
    <cellStyle name="Output 2 2 4" xfId="3528" xr:uid="{00000000-0005-0000-0000-000008440000}"/>
    <cellStyle name="Output 2 2 4 2" xfId="3529" xr:uid="{00000000-0005-0000-0000-000009440000}"/>
    <cellStyle name="Output 2 2 4 2 2" xfId="5844" xr:uid="{00000000-0005-0000-0000-00000A440000}"/>
    <cellStyle name="Output 2 2 4 2 2 2" xfId="7714" xr:uid="{00000000-0005-0000-0000-00000B440000}"/>
    <cellStyle name="Output 2 2 4 2 2 2 2" xfId="18199" xr:uid="{00000000-0005-0000-0000-00000C440000}"/>
    <cellStyle name="Output 2 2 4 2 2 3" xfId="16335" xr:uid="{00000000-0005-0000-0000-00000D440000}"/>
    <cellStyle name="Output 2 2 4 2 3" xfId="14154" xr:uid="{00000000-0005-0000-0000-00000E440000}"/>
    <cellStyle name="Output 2 2 4 3" xfId="5843" xr:uid="{00000000-0005-0000-0000-00000F440000}"/>
    <cellStyle name="Output 2 2 4 3 2" xfId="9372" xr:uid="{00000000-0005-0000-0000-000010440000}"/>
    <cellStyle name="Output 2 2 4 3 2 2" xfId="19666" xr:uid="{00000000-0005-0000-0000-000011440000}"/>
    <cellStyle name="Output 2 2 4 3 3" xfId="16334" xr:uid="{00000000-0005-0000-0000-000012440000}"/>
    <cellStyle name="Output 2 2 4 4" xfId="14153" xr:uid="{00000000-0005-0000-0000-000013440000}"/>
    <cellStyle name="Output 2 2 5" xfId="3530" xr:uid="{00000000-0005-0000-0000-000014440000}"/>
    <cellStyle name="Output 2 2 5 2" xfId="5845" xr:uid="{00000000-0005-0000-0000-000015440000}"/>
    <cellStyle name="Output 2 2 5 2 2" xfId="11864" xr:uid="{00000000-0005-0000-0000-000016440000}"/>
    <cellStyle name="Output 2 2 5 2 2 2" xfId="22127" xr:uid="{00000000-0005-0000-0000-000017440000}"/>
    <cellStyle name="Output 2 2 5 2 3" xfId="16336" xr:uid="{00000000-0005-0000-0000-000018440000}"/>
    <cellStyle name="Output 2 2 5 3" xfId="14155" xr:uid="{00000000-0005-0000-0000-000019440000}"/>
    <cellStyle name="Output 2 2 6" xfId="3531" xr:uid="{00000000-0005-0000-0000-00001A440000}"/>
    <cellStyle name="Output 2 2 6 2" xfId="7168" xr:uid="{00000000-0005-0000-0000-00001B440000}"/>
    <cellStyle name="Output 2 2 6 2 2" xfId="11159" xr:uid="{00000000-0005-0000-0000-00001C440000}"/>
    <cellStyle name="Output 2 2 6 2 2 2" xfId="21424" xr:uid="{00000000-0005-0000-0000-00001D440000}"/>
    <cellStyle name="Output 2 2 6 2 3" xfId="17657" xr:uid="{00000000-0005-0000-0000-00001E440000}"/>
    <cellStyle name="Output 2 2 6 3" xfId="14156" xr:uid="{00000000-0005-0000-0000-00001F440000}"/>
    <cellStyle name="Output 2 2 7" xfId="5822" xr:uid="{00000000-0005-0000-0000-000020440000}"/>
    <cellStyle name="Output 2 2 7 2" xfId="11866" xr:uid="{00000000-0005-0000-0000-000021440000}"/>
    <cellStyle name="Output 2 2 7 2 2" xfId="22129" xr:uid="{00000000-0005-0000-0000-000022440000}"/>
    <cellStyle name="Output 2 2 7 3" xfId="16313" xr:uid="{00000000-0005-0000-0000-000023440000}"/>
    <cellStyle name="Output 2 2 8" xfId="14127" xr:uid="{00000000-0005-0000-0000-000024440000}"/>
    <cellStyle name="Output 2 3" xfId="3532" xr:uid="{00000000-0005-0000-0000-000025440000}"/>
    <cellStyle name="Output 2 3 2" xfId="3533" xr:uid="{00000000-0005-0000-0000-000026440000}"/>
    <cellStyle name="Output 2 3 2 2" xfId="3534" xr:uid="{00000000-0005-0000-0000-000027440000}"/>
    <cellStyle name="Output 2 3 2 2 2" xfId="5848" xr:uid="{00000000-0005-0000-0000-000028440000}"/>
    <cellStyle name="Output 2 3 2 2 2 2" xfId="9373" xr:uid="{00000000-0005-0000-0000-000029440000}"/>
    <cellStyle name="Output 2 3 2 2 2 2 2" xfId="19667" xr:uid="{00000000-0005-0000-0000-00002A440000}"/>
    <cellStyle name="Output 2 3 2 2 2 3" xfId="16339" xr:uid="{00000000-0005-0000-0000-00002B440000}"/>
    <cellStyle name="Output 2 3 2 2 3" xfId="14159" xr:uid="{00000000-0005-0000-0000-00002C440000}"/>
    <cellStyle name="Output 2 3 2 3" xfId="5847" xr:uid="{00000000-0005-0000-0000-00002D440000}"/>
    <cellStyle name="Output 2 3 2 3 2" xfId="7683" xr:uid="{00000000-0005-0000-0000-00002E440000}"/>
    <cellStyle name="Output 2 3 2 3 2 2" xfId="18168" xr:uid="{00000000-0005-0000-0000-00002F440000}"/>
    <cellStyle name="Output 2 3 2 3 3" xfId="16338" xr:uid="{00000000-0005-0000-0000-000030440000}"/>
    <cellStyle name="Output 2 3 2 4" xfId="14158" xr:uid="{00000000-0005-0000-0000-000031440000}"/>
    <cellStyle name="Output 2 3 3" xfId="3535" xr:uid="{00000000-0005-0000-0000-000032440000}"/>
    <cellStyle name="Output 2 3 3 2" xfId="5849" xr:uid="{00000000-0005-0000-0000-000033440000}"/>
    <cellStyle name="Output 2 3 3 2 2" xfId="7685" xr:uid="{00000000-0005-0000-0000-000034440000}"/>
    <cellStyle name="Output 2 3 3 2 2 2" xfId="18170" xr:uid="{00000000-0005-0000-0000-000035440000}"/>
    <cellStyle name="Output 2 3 3 2 3" xfId="16340" xr:uid="{00000000-0005-0000-0000-000036440000}"/>
    <cellStyle name="Output 2 3 3 3" xfId="14160" xr:uid="{00000000-0005-0000-0000-000037440000}"/>
    <cellStyle name="Output 2 3 4" xfId="3536" xr:uid="{00000000-0005-0000-0000-000038440000}"/>
    <cellStyle name="Output 2 3 4 2" xfId="7169" xr:uid="{00000000-0005-0000-0000-000039440000}"/>
    <cellStyle name="Output 2 3 4 2 2" xfId="9958" xr:uid="{00000000-0005-0000-0000-00003A440000}"/>
    <cellStyle name="Output 2 3 4 2 2 2" xfId="20224" xr:uid="{00000000-0005-0000-0000-00003B440000}"/>
    <cellStyle name="Output 2 3 4 2 3" xfId="17658" xr:uid="{00000000-0005-0000-0000-00003C440000}"/>
    <cellStyle name="Output 2 3 4 3" xfId="14161" xr:uid="{00000000-0005-0000-0000-00003D440000}"/>
    <cellStyle name="Output 2 3 5" xfId="5846" xr:uid="{00000000-0005-0000-0000-00003E440000}"/>
    <cellStyle name="Output 2 3 5 2" xfId="10798" xr:uid="{00000000-0005-0000-0000-00003F440000}"/>
    <cellStyle name="Output 2 3 5 2 2" xfId="21063" xr:uid="{00000000-0005-0000-0000-000040440000}"/>
    <cellStyle name="Output 2 3 5 3" xfId="16337" xr:uid="{00000000-0005-0000-0000-000041440000}"/>
    <cellStyle name="Output 2 3 6" xfId="14157" xr:uid="{00000000-0005-0000-0000-000042440000}"/>
    <cellStyle name="Output 2 4" xfId="3537" xr:uid="{00000000-0005-0000-0000-000043440000}"/>
    <cellStyle name="Output 2 4 2" xfId="3538" xr:uid="{00000000-0005-0000-0000-000044440000}"/>
    <cellStyle name="Output 2 4 2 2" xfId="3539" xr:uid="{00000000-0005-0000-0000-000045440000}"/>
    <cellStyle name="Output 2 4 2 2 2" xfId="5852" xr:uid="{00000000-0005-0000-0000-000046440000}"/>
    <cellStyle name="Output 2 4 2 2 2 2" xfId="10775" xr:uid="{00000000-0005-0000-0000-000047440000}"/>
    <cellStyle name="Output 2 4 2 2 2 2 2" xfId="21040" xr:uid="{00000000-0005-0000-0000-000048440000}"/>
    <cellStyle name="Output 2 4 2 2 2 3" xfId="16343" xr:uid="{00000000-0005-0000-0000-000049440000}"/>
    <cellStyle name="Output 2 4 2 2 3" xfId="14164" xr:uid="{00000000-0005-0000-0000-00004A440000}"/>
    <cellStyle name="Output 2 4 2 3" xfId="5851" xr:uid="{00000000-0005-0000-0000-00004B440000}"/>
    <cellStyle name="Output 2 4 2 3 2" xfId="11694" xr:uid="{00000000-0005-0000-0000-00004C440000}"/>
    <cellStyle name="Output 2 4 2 3 2 2" xfId="21958" xr:uid="{00000000-0005-0000-0000-00004D440000}"/>
    <cellStyle name="Output 2 4 2 3 3" xfId="16342" xr:uid="{00000000-0005-0000-0000-00004E440000}"/>
    <cellStyle name="Output 2 4 2 4" xfId="14163" xr:uid="{00000000-0005-0000-0000-00004F440000}"/>
    <cellStyle name="Output 2 4 3" xfId="3540" xr:uid="{00000000-0005-0000-0000-000050440000}"/>
    <cellStyle name="Output 2 4 3 2" xfId="5853" xr:uid="{00000000-0005-0000-0000-000051440000}"/>
    <cellStyle name="Output 2 4 3 2 2" xfId="7689" xr:uid="{00000000-0005-0000-0000-000052440000}"/>
    <cellStyle name="Output 2 4 3 2 2 2" xfId="18174" xr:uid="{00000000-0005-0000-0000-000053440000}"/>
    <cellStyle name="Output 2 4 3 2 3" xfId="16344" xr:uid="{00000000-0005-0000-0000-000054440000}"/>
    <cellStyle name="Output 2 4 3 3" xfId="14165" xr:uid="{00000000-0005-0000-0000-000055440000}"/>
    <cellStyle name="Output 2 4 4" xfId="3541" xr:uid="{00000000-0005-0000-0000-000056440000}"/>
    <cellStyle name="Output 2 4 4 2" xfId="7170" xr:uid="{00000000-0005-0000-0000-000057440000}"/>
    <cellStyle name="Output 2 4 4 2 2" xfId="11783" xr:uid="{00000000-0005-0000-0000-000058440000}"/>
    <cellStyle name="Output 2 4 4 2 2 2" xfId="22047" xr:uid="{00000000-0005-0000-0000-000059440000}"/>
    <cellStyle name="Output 2 4 4 2 3" xfId="17659" xr:uid="{00000000-0005-0000-0000-00005A440000}"/>
    <cellStyle name="Output 2 4 4 3" xfId="14166" xr:uid="{00000000-0005-0000-0000-00005B440000}"/>
    <cellStyle name="Output 2 4 5" xfId="5850" xr:uid="{00000000-0005-0000-0000-00005C440000}"/>
    <cellStyle name="Output 2 4 5 2" xfId="7684" xr:uid="{00000000-0005-0000-0000-00005D440000}"/>
    <cellStyle name="Output 2 4 5 2 2" xfId="18169" xr:uid="{00000000-0005-0000-0000-00005E440000}"/>
    <cellStyle name="Output 2 4 5 3" xfId="16341" xr:uid="{00000000-0005-0000-0000-00005F440000}"/>
    <cellStyle name="Output 2 4 6" xfId="14162" xr:uid="{00000000-0005-0000-0000-000060440000}"/>
    <cellStyle name="Output 2 5" xfId="3542" xr:uid="{00000000-0005-0000-0000-000061440000}"/>
    <cellStyle name="Output 2 5 2" xfId="3543" xr:uid="{00000000-0005-0000-0000-000062440000}"/>
    <cellStyle name="Output 2 5 2 2" xfId="5855" xr:uid="{00000000-0005-0000-0000-000063440000}"/>
    <cellStyle name="Output 2 5 2 2 2" xfId="9374" xr:uid="{00000000-0005-0000-0000-000064440000}"/>
    <cellStyle name="Output 2 5 2 2 2 2" xfId="19668" xr:uid="{00000000-0005-0000-0000-000065440000}"/>
    <cellStyle name="Output 2 5 2 2 3" xfId="16346" xr:uid="{00000000-0005-0000-0000-000066440000}"/>
    <cellStyle name="Output 2 5 2 3" xfId="14168" xr:uid="{00000000-0005-0000-0000-000067440000}"/>
    <cellStyle name="Output 2 5 3" xfId="5854" xr:uid="{00000000-0005-0000-0000-000068440000}"/>
    <cellStyle name="Output 2 5 3 2" xfId="11863" xr:uid="{00000000-0005-0000-0000-000069440000}"/>
    <cellStyle name="Output 2 5 3 2 2" xfId="22126" xr:uid="{00000000-0005-0000-0000-00006A440000}"/>
    <cellStyle name="Output 2 5 3 3" xfId="16345" xr:uid="{00000000-0005-0000-0000-00006B440000}"/>
    <cellStyle name="Output 2 5 4" xfId="14167" xr:uid="{00000000-0005-0000-0000-00006C440000}"/>
    <cellStyle name="Output 2 6" xfId="3544" xr:uid="{00000000-0005-0000-0000-00006D440000}"/>
    <cellStyle name="Output 2 6 2" xfId="5856" xr:uid="{00000000-0005-0000-0000-00006E440000}"/>
    <cellStyle name="Output 2 6 2 2" xfId="7686" xr:uid="{00000000-0005-0000-0000-00006F440000}"/>
    <cellStyle name="Output 2 6 2 2 2" xfId="18171" xr:uid="{00000000-0005-0000-0000-000070440000}"/>
    <cellStyle name="Output 2 6 2 3" xfId="16347" xr:uid="{00000000-0005-0000-0000-000071440000}"/>
    <cellStyle name="Output 2 6 3" xfId="14169" xr:uid="{00000000-0005-0000-0000-000072440000}"/>
    <cellStyle name="Output 2 7" xfId="3545" xr:uid="{00000000-0005-0000-0000-000073440000}"/>
    <cellStyle name="Output 2 7 2" xfId="7171" xr:uid="{00000000-0005-0000-0000-000074440000}"/>
    <cellStyle name="Output 2 7 2 2" xfId="11144" xr:uid="{00000000-0005-0000-0000-000075440000}"/>
    <cellStyle name="Output 2 7 2 2 2" xfId="21409" xr:uid="{00000000-0005-0000-0000-000076440000}"/>
    <cellStyle name="Output 2 7 2 3" xfId="17660" xr:uid="{00000000-0005-0000-0000-000077440000}"/>
    <cellStyle name="Output 2 7 3" xfId="14170" xr:uid="{00000000-0005-0000-0000-000078440000}"/>
    <cellStyle name="Output 2 8" xfId="5821" xr:uid="{00000000-0005-0000-0000-000079440000}"/>
    <cellStyle name="Output 2 8 2" xfId="7679" xr:uid="{00000000-0005-0000-0000-00007A440000}"/>
    <cellStyle name="Output 2 8 2 2" xfId="18164" xr:uid="{00000000-0005-0000-0000-00007B440000}"/>
    <cellStyle name="Output 2 8 3" xfId="16312" xr:uid="{00000000-0005-0000-0000-00007C440000}"/>
    <cellStyle name="Output 2 9" xfId="14126" xr:uid="{00000000-0005-0000-0000-00007D440000}"/>
    <cellStyle name="Output 3" xfId="3546" xr:uid="{00000000-0005-0000-0000-00007E440000}"/>
    <cellStyle name="Output 3 2" xfId="3547" xr:uid="{00000000-0005-0000-0000-00007F440000}"/>
    <cellStyle name="Output 3 2 2" xfId="3548" xr:uid="{00000000-0005-0000-0000-000080440000}"/>
    <cellStyle name="Output 3 2 2 2" xfId="3549" xr:uid="{00000000-0005-0000-0000-000081440000}"/>
    <cellStyle name="Output 3 2 2 2 2" xfId="3550" xr:uid="{00000000-0005-0000-0000-000082440000}"/>
    <cellStyle name="Output 3 2 2 2 2 2" xfId="3551" xr:uid="{00000000-0005-0000-0000-000083440000}"/>
    <cellStyle name="Output 3 2 2 2 2 2 2" xfId="3552" xr:uid="{00000000-0005-0000-0000-000084440000}"/>
    <cellStyle name="Output 3 2 2 2 2 2 2 2" xfId="5863" xr:uid="{00000000-0005-0000-0000-000085440000}"/>
    <cellStyle name="Output 3 2 2 2 2 2 2 2 2" xfId="7713" xr:uid="{00000000-0005-0000-0000-000086440000}"/>
    <cellStyle name="Output 3 2 2 2 2 2 2 2 2 2" xfId="18198" xr:uid="{00000000-0005-0000-0000-000087440000}"/>
    <cellStyle name="Output 3 2 2 2 2 2 2 2 3" xfId="16354" xr:uid="{00000000-0005-0000-0000-000088440000}"/>
    <cellStyle name="Output 3 2 2 2 2 2 2 3" xfId="14177" xr:uid="{00000000-0005-0000-0000-000089440000}"/>
    <cellStyle name="Output 3 2 2 2 2 2 3" xfId="5862" xr:uid="{00000000-0005-0000-0000-00008A440000}"/>
    <cellStyle name="Output 3 2 2 2 2 2 3 2" xfId="10800" xr:uid="{00000000-0005-0000-0000-00008B440000}"/>
    <cellStyle name="Output 3 2 2 2 2 2 3 2 2" xfId="21065" xr:uid="{00000000-0005-0000-0000-00008C440000}"/>
    <cellStyle name="Output 3 2 2 2 2 2 3 3" xfId="16353" xr:uid="{00000000-0005-0000-0000-00008D440000}"/>
    <cellStyle name="Output 3 2 2 2 2 2 4" xfId="14176" xr:uid="{00000000-0005-0000-0000-00008E440000}"/>
    <cellStyle name="Output 3 2 2 2 2 3" xfId="3553" xr:uid="{00000000-0005-0000-0000-00008F440000}"/>
    <cellStyle name="Output 3 2 2 2 2 3 2" xfId="5864" xr:uid="{00000000-0005-0000-0000-000090440000}"/>
    <cellStyle name="Output 3 2 2 2 2 3 2 2" xfId="11862" xr:uid="{00000000-0005-0000-0000-000091440000}"/>
    <cellStyle name="Output 3 2 2 2 2 3 2 2 2" xfId="22125" xr:uid="{00000000-0005-0000-0000-000092440000}"/>
    <cellStyle name="Output 3 2 2 2 2 3 2 3" xfId="16355" xr:uid="{00000000-0005-0000-0000-000093440000}"/>
    <cellStyle name="Output 3 2 2 2 2 3 3" xfId="14178" xr:uid="{00000000-0005-0000-0000-000094440000}"/>
    <cellStyle name="Output 3 2 2 2 2 4" xfId="3554" xr:uid="{00000000-0005-0000-0000-000095440000}"/>
    <cellStyle name="Output 3 2 2 2 2 4 2" xfId="7172" xr:uid="{00000000-0005-0000-0000-000096440000}"/>
    <cellStyle name="Output 3 2 2 2 2 4 2 2" xfId="9959" xr:uid="{00000000-0005-0000-0000-000097440000}"/>
    <cellStyle name="Output 3 2 2 2 2 4 2 2 2" xfId="20225" xr:uid="{00000000-0005-0000-0000-000098440000}"/>
    <cellStyle name="Output 3 2 2 2 2 4 2 3" xfId="17661" xr:uid="{00000000-0005-0000-0000-000099440000}"/>
    <cellStyle name="Output 3 2 2 2 2 4 3" xfId="14179" xr:uid="{00000000-0005-0000-0000-00009A440000}"/>
    <cellStyle name="Output 3 2 2 2 2 5" xfId="5861" xr:uid="{00000000-0005-0000-0000-00009B440000}"/>
    <cellStyle name="Output 3 2 2 2 2 5 2" xfId="10801" xr:uid="{00000000-0005-0000-0000-00009C440000}"/>
    <cellStyle name="Output 3 2 2 2 2 5 2 2" xfId="21066" xr:uid="{00000000-0005-0000-0000-00009D440000}"/>
    <cellStyle name="Output 3 2 2 2 2 5 3" xfId="16352" xr:uid="{00000000-0005-0000-0000-00009E440000}"/>
    <cellStyle name="Output 3 2 2 2 2 6" xfId="14175" xr:uid="{00000000-0005-0000-0000-00009F440000}"/>
    <cellStyle name="Output 3 2 2 2 3" xfId="3555" xr:uid="{00000000-0005-0000-0000-0000A0440000}"/>
    <cellStyle name="Output 3 2 2 2 3 2" xfId="3556" xr:uid="{00000000-0005-0000-0000-0000A1440000}"/>
    <cellStyle name="Output 3 2 2 2 3 2 2" xfId="5866" xr:uid="{00000000-0005-0000-0000-0000A2440000}"/>
    <cellStyle name="Output 3 2 2 2 3 2 2 2" xfId="7690" xr:uid="{00000000-0005-0000-0000-0000A3440000}"/>
    <cellStyle name="Output 3 2 2 2 3 2 2 2 2" xfId="18175" xr:uid="{00000000-0005-0000-0000-0000A4440000}"/>
    <cellStyle name="Output 3 2 2 2 3 2 2 3" xfId="16357" xr:uid="{00000000-0005-0000-0000-0000A5440000}"/>
    <cellStyle name="Output 3 2 2 2 3 2 3" xfId="14181" xr:uid="{00000000-0005-0000-0000-0000A6440000}"/>
    <cellStyle name="Output 3 2 2 2 3 3" xfId="5865" xr:uid="{00000000-0005-0000-0000-0000A7440000}"/>
    <cellStyle name="Output 3 2 2 2 3 3 2" xfId="9377" xr:uid="{00000000-0005-0000-0000-0000A8440000}"/>
    <cellStyle name="Output 3 2 2 2 3 3 2 2" xfId="19671" xr:uid="{00000000-0005-0000-0000-0000A9440000}"/>
    <cellStyle name="Output 3 2 2 2 3 3 3" xfId="16356" xr:uid="{00000000-0005-0000-0000-0000AA440000}"/>
    <cellStyle name="Output 3 2 2 2 3 4" xfId="14180" xr:uid="{00000000-0005-0000-0000-0000AB440000}"/>
    <cellStyle name="Output 3 2 2 2 4" xfId="3557" xr:uid="{00000000-0005-0000-0000-0000AC440000}"/>
    <cellStyle name="Output 3 2 2 2 4 2" xfId="5867" xr:uid="{00000000-0005-0000-0000-0000AD440000}"/>
    <cellStyle name="Output 3 2 2 2 4 2 2" xfId="10802" xr:uid="{00000000-0005-0000-0000-0000AE440000}"/>
    <cellStyle name="Output 3 2 2 2 4 2 2 2" xfId="21067" xr:uid="{00000000-0005-0000-0000-0000AF440000}"/>
    <cellStyle name="Output 3 2 2 2 4 2 3" xfId="16358" xr:uid="{00000000-0005-0000-0000-0000B0440000}"/>
    <cellStyle name="Output 3 2 2 2 4 3" xfId="14182" xr:uid="{00000000-0005-0000-0000-0000B1440000}"/>
    <cellStyle name="Output 3 2 2 2 5" xfId="3558" xr:uid="{00000000-0005-0000-0000-0000B2440000}"/>
    <cellStyle name="Output 3 2 2 2 5 2" xfId="7173" xr:uid="{00000000-0005-0000-0000-0000B3440000}"/>
    <cellStyle name="Output 3 2 2 2 5 2 2" xfId="9960" xr:uid="{00000000-0005-0000-0000-0000B4440000}"/>
    <cellStyle name="Output 3 2 2 2 5 2 2 2" xfId="20226" xr:uid="{00000000-0005-0000-0000-0000B5440000}"/>
    <cellStyle name="Output 3 2 2 2 5 2 3" xfId="17662" xr:uid="{00000000-0005-0000-0000-0000B6440000}"/>
    <cellStyle name="Output 3 2 2 2 5 3" xfId="14183" xr:uid="{00000000-0005-0000-0000-0000B7440000}"/>
    <cellStyle name="Output 3 2 2 2 6" xfId="5860" xr:uid="{00000000-0005-0000-0000-0000B8440000}"/>
    <cellStyle name="Output 3 2 2 2 6 2" xfId="9376" xr:uid="{00000000-0005-0000-0000-0000B9440000}"/>
    <cellStyle name="Output 3 2 2 2 6 2 2" xfId="19670" xr:uid="{00000000-0005-0000-0000-0000BA440000}"/>
    <cellStyle name="Output 3 2 2 2 6 3" xfId="16351" xr:uid="{00000000-0005-0000-0000-0000BB440000}"/>
    <cellStyle name="Output 3 2 2 2 7" xfId="14174" xr:uid="{00000000-0005-0000-0000-0000BC440000}"/>
    <cellStyle name="Output 3 2 2 3" xfId="3559" xr:uid="{00000000-0005-0000-0000-0000BD440000}"/>
    <cellStyle name="Output 3 2 2 3 2" xfId="3560" xr:uid="{00000000-0005-0000-0000-0000BE440000}"/>
    <cellStyle name="Output 3 2 2 3 2 2" xfId="3561" xr:uid="{00000000-0005-0000-0000-0000BF440000}"/>
    <cellStyle name="Output 3 2 2 3 2 2 2" xfId="5870" xr:uid="{00000000-0005-0000-0000-0000C0440000}"/>
    <cellStyle name="Output 3 2 2 3 2 2 2 2" xfId="9378" xr:uid="{00000000-0005-0000-0000-0000C1440000}"/>
    <cellStyle name="Output 3 2 2 3 2 2 2 2 2" xfId="19672" xr:uid="{00000000-0005-0000-0000-0000C2440000}"/>
    <cellStyle name="Output 3 2 2 3 2 2 2 3" xfId="16361" xr:uid="{00000000-0005-0000-0000-0000C3440000}"/>
    <cellStyle name="Output 3 2 2 3 2 2 3" xfId="14186" xr:uid="{00000000-0005-0000-0000-0000C4440000}"/>
    <cellStyle name="Output 3 2 2 3 2 3" xfId="5869" xr:uid="{00000000-0005-0000-0000-0000C5440000}"/>
    <cellStyle name="Output 3 2 2 3 2 3 2" xfId="7691" xr:uid="{00000000-0005-0000-0000-0000C6440000}"/>
    <cellStyle name="Output 3 2 2 3 2 3 2 2" xfId="18176" xr:uid="{00000000-0005-0000-0000-0000C7440000}"/>
    <cellStyle name="Output 3 2 2 3 2 3 3" xfId="16360" xr:uid="{00000000-0005-0000-0000-0000C8440000}"/>
    <cellStyle name="Output 3 2 2 3 2 4" xfId="14185" xr:uid="{00000000-0005-0000-0000-0000C9440000}"/>
    <cellStyle name="Output 3 2 2 3 3" xfId="3562" xr:uid="{00000000-0005-0000-0000-0000CA440000}"/>
    <cellStyle name="Output 3 2 2 3 3 2" xfId="5871" xr:uid="{00000000-0005-0000-0000-0000CB440000}"/>
    <cellStyle name="Output 3 2 2 3 3 2 2" xfId="11695" xr:uid="{00000000-0005-0000-0000-0000CC440000}"/>
    <cellStyle name="Output 3 2 2 3 3 2 2 2" xfId="21959" xr:uid="{00000000-0005-0000-0000-0000CD440000}"/>
    <cellStyle name="Output 3 2 2 3 3 2 3" xfId="16362" xr:uid="{00000000-0005-0000-0000-0000CE440000}"/>
    <cellStyle name="Output 3 2 2 3 3 3" xfId="14187" xr:uid="{00000000-0005-0000-0000-0000CF440000}"/>
    <cellStyle name="Output 3 2 2 3 4" xfId="3563" xr:uid="{00000000-0005-0000-0000-0000D0440000}"/>
    <cellStyle name="Output 3 2 2 3 4 2" xfId="7174" xr:uid="{00000000-0005-0000-0000-0000D1440000}"/>
    <cellStyle name="Output 3 2 2 3 4 2 2" xfId="9961" xr:uid="{00000000-0005-0000-0000-0000D2440000}"/>
    <cellStyle name="Output 3 2 2 3 4 2 2 2" xfId="20227" xr:uid="{00000000-0005-0000-0000-0000D3440000}"/>
    <cellStyle name="Output 3 2 2 3 4 2 3" xfId="17663" xr:uid="{00000000-0005-0000-0000-0000D4440000}"/>
    <cellStyle name="Output 3 2 2 3 4 3" xfId="14188" xr:uid="{00000000-0005-0000-0000-0000D5440000}"/>
    <cellStyle name="Output 3 2 2 3 5" xfId="5868" xr:uid="{00000000-0005-0000-0000-0000D6440000}"/>
    <cellStyle name="Output 3 2 2 3 5 2" xfId="7692" xr:uid="{00000000-0005-0000-0000-0000D7440000}"/>
    <cellStyle name="Output 3 2 2 3 5 2 2" xfId="18177" xr:uid="{00000000-0005-0000-0000-0000D8440000}"/>
    <cellStyle name="Output 3 2 2 3 5 3" xfId="16359" xr:uid="{00000000-0005-0000-0000-0000D9440000}"/>
    <cellStyle name="Output 3 2 2 3 6" xfId="14184" xr:uid="{00000000-0005-0000-0000-0000DA440000}"/>
    <cellStyle name="Output 3 2 2 4" xfId="3564" xr:uid="{00000000-0005-0000-0000-0000DB440000}"/>
    <cellStyle name="Output 3 2 2 4 2" xfId="3565" xr:uid="{00000000-0005-0000-0000-0000DC440000}"/>
    <cellStyle name="Output 3 2 2 4 2 2" xfId="5873" xr:uid="{00000000-0005-0000-0000-0000DD440000}"/>
    <cellStyle name="Output 3 2 2 4 2 2 2" xfId="11861" xr:uid="{00000000-0005-0000-0000-0000DE440000}"/>
    <cellStyle name="Output 3 2 2 4 2 2 2 2" xfId="22124" xr:uid="{00000000-0005-0000-0000-0000DF440000}"/>
    <cellStyle name="Output 3 2 2 4 2 2 3" xfId="16364" xr:uid="{00000000-0005-0000-0000-0000E0440000}"/>
    <cellStyle name="Output 3 2 2 4 2 3" xfId="14190" xr:uid="{00000000-0005-0000-0000-0000E1440000}"/>
    <cellStyle name="Output 3 2 2 4 3" xfId="5872" xr:uid="{00000000-0005-0000-0000-0000E2440000}"/>
    <cellStyle name="Output 3 2 2 4 3 2" xfId="7696" xr:uid="{00000000-0005-0000-0000-0000E3440000}"/>
    <cellStyle name="Output 3 2 2 4 3 2 2" xfId="18181" xr:uid="{00000000-0005-0000-0000-0000E4440000}"/>
    <cellStyle name="Output 3 2 2 4 3 3" xfId="16363" xr:uid="{00000000-0005-0000-0000-0000E5440000}"/>
    <cellStyle name="Output 3 2 2 4 4" xfId="14189" xr:uid="{00000000-0005-0000-0000-0000E6440000}"/>
    <cellStyle name="Output 3 2 2 5" xfId="3566" xr:uid="{00000000-0005-0000-0000-0000E7440000}"/>
    <cellStyle name="Output 3 2 2 5 2" xfId="5874" xr:uid="{00000000-0005-0000-0000-0000E8440000}"/>
    <cellStyle name="Output 3 2 2 5 2 2" xfId="10799" xr:uid="{00000000-0005-0000-0000-0000E9440000}"/>
    <cellStyle name="Output 3 2 2 5 2 2 2" xfId="21064" xr:uid="{00000000-0005-0000-0000-0000EA440000}"/>
    <cellStyle name="Output 3 2 2 5 2 3" xfId="16365" xr:uid="{00000000-0005-0000-0000-0000EB440000}"/>
    <cellStyle name="Output 3 2 2 5 3" xfId="14191" xr:uid="{00000000-0005-0000-0000-0000EC440000}"/>
    <cellStyle name="Output 3 2 2 6" xfId="3567" xr:uid="{00000000-0005-0000-0000-0000ED440000}"/>
    <cellStyle name="Output 3 2 2 6 2" xfId="7175" xr:uid="{00000000-0005-0000-0000-0000EE440000}"/>
    <cellStyle name="Output 3 2 2 6 2 2" xfId="11162" xr:uid="{00000000-0005-0000-0000-0000EF440000}"/>
    <cellStyle name="Output 3 2 2 6 2 2 2" xfId="21427" xr:uid="{00000000-0005-0000-0000-0000F0440000}"/>
    <cellStyle name="Output 3 2 2 6 2 3" xfId="17664" xr:uid="{00000000-0005-0000-0000-0000F1440000}"/>
    <cellStyle name="Output 3 2 2 6 3" xfId="14192" xr:uid="{00000000-0005-0000-0000-0000F2440000}"/>
    <cellStyle name="Output 3 2 2 7" xfId="5859" xr:uid="{00000000-0005-0000-0000-0000F3440000}"/>
    <cellStyle name="Output 3 2 2 7 2" xfId="7687" xr:uid="{00000000-0005-0000-0000-0000F4440000}"/>
    <cellStyle name="Output 3 2 2 7 2 2" xfId="18172" xr:uid="{00000000-0005-0000-0000-0000F5440000}"/>
    <cellStyle name="Output 3 2 2 7 3" xfId="16350" xr:uid="{00000000-0005-0000-0000-0000F6440000}"/>
    <cellStyle name="Output 3 2 2 8" xfId="14173" xr:uid="{00000000-0005-0000-0000-0000F7440000}"/>
    <cellStyle name="Output 3 2 3" xfId="3568" xr:uid="{00000000-0005-0000-0000-0000F8440000}"/>
    <cellStyle name="Output 3 2 3 2" xfId="3569" xr:uid="{00000000-0005-0000-0000-0000F9440000}"/>
    <cellStyle name="Output 3 2 3 2 2" xfId="3570" xr:uid="{00000000-0005-0000-0000-0000FA440000}"/>
    <cellStyle name="Output 3 2 3 2 2 2" xfId="5877" xr:uid="{00000000-0005-0000-0000-0000FB440000}"/>
    <cellStyle name="Output 3 2 3 2 2 2 2" xfId="7695" xr:uid="{00000000-0005-0000-0000-0000FC440000}"/>
    <cellStyle name="Output 3 2 3 2 2 2 2 2" xfId="18180" xr:uid="{00000000-0005-0000-0000-0000FD440000}"/>
    <cellStyle name="Output 3 2 3 2 2 2 3" xfId="16368" xr:uid="{00000000-0005-0000-0000-0000FE440000}"/>
    <cellStyle name="Output 3 2 3 2 2 3" xfId="14195" xr:uid="{00000000-0005-0000-0000-0000FF440000}"/>
    <cellStyle name="Output 3 2 3 2 3" xfId="5876" xr:uid="{00000000-0005-0000-0000-000000450000}"/>
    <cellStyle name="Output 3 2 3 2 3 2" xfId="9379" xr:uid="{00000000-0005-0000-0000-000001450000}"/>
    <cellStyle name="Output 3 2 3 2 3 2 2" xfId="19673" xr:uid="{00000000-0005-0000-0000-000002450000}"/>
    <cellStyle name="Output 3 2 3 2 3 3" xfId="16367" xr:uid="{00000000-0005-0000-0000-000003450000}"/>
    <cellStyle name="Output 3 2 3 2 4" xfId="14194" xr:uid="{00000000-0005-0000-0000-000004450000}"/>
    <cellStyle name="Output 3 2 3 3" xfId="3571" xr:uid="{00000000-0005-0000-0000-000005450000}"/>
    <cellStyle name="Output 3 2 3 3 2" xfId="5878" xr:uid="{00000000-0005-0000-0000-000006450000}"/>
    <cellStyle name="Output 3 2 3 3 2 2" xfId="7694" xr:uid="{00000000-0005-0000-0000-000007450000}"/>
    <cellStyle name="Output 3 2 3 3 2 2 2" xfId="18179" xr:uid="{00000000-0005-0000-0000-000008450000}"/>
    <cellStyle name="Output 3 2 3 3 2 3" xfId="16369" xr:uid="{00000000-0005-0000-0000-000009450000}"/>
    <cellStyle name="Output 3 2 3 3 3" xfId="14196" xr:uid="{00000000-0005-0000-0000-00000A450000}"/>
    <cellStyle name="Output 3 2 3 4" xfId="3572" xr:uid="{00000000-0005-0000-0000-00000B450000}"/>
    <cellStyle name="Output 3 2 3 4 2" xfId="7176" xr:uid="{00000000-0005-0000-0000-00000C450000}"/>
    <cellStyle name="Output 3 2 3 4 2 2" xfId="11161" xr:uid="{00000000-0005-0000-0000-00000D450000}"/>
    <cellStyle name="Output 3 2 3 4 2 2 2" xfId="21426" xr:uid="{00000000-0005-0000-0000-00000E450000}"/>
    <cellStyle name="Output 3 2 3 4 2 3" xfId="17665" xr:uid="{00000000-0005-0000-0000-00000F450000}"/>
    <cellStyle name="Output 3 2 3 4 3" xfId="14197" xr:uid="{00000000-0005-0000-0000-000010450000}"/>
    <cellStyle name="Output 3 2 3 5" xfId="5875" xr:uid="{00000000-0005-0000-0000-000011450000}"/>
    <cellStyle name="Output 3 2 3 5 2" xfId="7693" xr:uid="{00000000-0005-0000-0000-000012450000}"/>
    <cellStyle name="Output 3 2 3 5 2 2" xfId="18178" xr:uid="{00000000-0005-0000-0000-000013450000}"/>
    <cellStyle name="Output 3 2 3 5 3" xfId="16366" xr:uid="{00000000-0005-0000-0000-000014450000}"/>
    <cellStyle name="Output 3 2 3 6" xfId="14193" xr:uid="{00000000-0005-0000-0000-000015450000}"/>
    <cellStyle name="Output 3 2 4" xfId="3573" xr:uid="{00000000-0005-0000-0000-000016450000}"/>
    <cellStyle name="Output 3 2 4 2" xfId="3574" xr:uid="{00000000-0005-0000-0000-000017450000}"/>
    <cellStyle name="Output 3 2 4 2 2" xfId="5880" xr:uid="{00000000-0005-0000-0000-000018450000}"/>
    <cellStyle name="Output 3 2 4 2 2 2" xfId="10804" xr:uid="{00000000-0005-0000-0000-000019450000}"/>
    <cellStyle name="Output 3 2 4 2 2 2 2" xfId="21069" xr:uid="{00000000-0005-0000-0000-00001A450000}"/>
    <cellStyle name="Output 3 2 4 2 2 3" xfId="16371" xr:uid="{00000000-0005-0000-0000-00001B450000}"/>
    <cellStyle name="Output 3 2 4 2 3" xfId="14199" xr:uid="{00000000-0005-0000-0000-00001C450000}"/>
    <cellStyle name="Output 3 2 4 3" xfId="5879" xr:uid="{00000000-0005-0000-0000-00001D450000}"/>
    <cellStyle name="Output 3 2 4 3 2" xfId="9380" xr:uid="{00000000-0005-0000-0000-00001E450000}"/>
    <cellStyle name="Output 3 2 4 3 2 2" xfId="19674" xr:uid="{00000000-0005-0000-0000-00001F450000}"/>
    <cellStyle name="Output 3 2 4 3 3" xfId="16370" xr:uid="{00000000-0005-0000-0000-000020450000}"/>
    <cellStyle name="Output 3 2 4 4" xfId="14198" xr:uid="{00000000-0005-0000-0000-000021450000}"/>
    <cellStyle name="Output 3 2 5" xfId="3575" xr:uid="{00000000-0005-0000-0000-000022450000}"/>
    <cellStyle name="Output 3 2 5 2" xfId="5881" xr:uid="{00000000-0005-0000-0000-000023450000}"/>
    <cellStyle name="Output 3 2 5 2 2" xfId="10803" xr:uid="{00000000-0005-0000-0000-000024450000}"/>
    <cellStyle name="Output 3 2 5 2 2 2" xfId="21068" xr:uid="{00000000-0005-0000-0000-000025450000}"/>
    <cellStyle name="Output 3 2 5 2 3" xfId="16372" xr:uid="{00000000-0005-0000-0000-000026450000}"/>
    <cellStyle name="Output 3 2 5 3" xfId="14200" xr:uid="{00000000-0005-0000-0000-000027450000}"/>
    <cellStyle name="Output 3 2 6" xfId="3576" xr:uid="{00000000-0005-0000-0000-000028450000}"/>
    <cellStyle name="Output 3 2 6 2" xfId="7177" xr:uid="{00000000-0005-0000-0000-000029450000}"/>
    <cellStyle name="Output 3 2 6 2 2" xfId="9962" xr:uid="{00000000-0005-0000-0000-00002A450000}"/>
    <cellStyle name="Output 3 2 6 2 2 2" xfId="20228" xr:uid="{00000000-0005-0000-0000-00002B450000}"/>
    <cellStyle name="Output 3 2 6 2 3" xfId="17666" xr:uid="{00000000-0005-0000-0000-00002C450000}"/>
    <cellStyle name="Output 3 2 6 3" xfId="14201" xr:uid="{00000000-0005-0000-0000-00002D450000}"/>
    <cellStyle name="Output 3 2 7" xfId="5858" xr:uid="{00000000-0005-0000-0000-00002E450000}"/>
    <cellStyle name="Output 3 2 7 2" xfId="7688" xr:uid="{00000000-0005-0000-0000-00002F450000}"/>
    <cellStyle name="Output 3 2 7 2 2" xfId="18173" xr:uid="{00000000-0005-0000-0000-000030450000}"/>
    <cellStyle name="Output 3 2 7 3" xfId="16349" xr:uid="{00000000-0005-0000-0000-000031450000}"/>
    <cellStyle name="Output 3 2 8" xfId="14172" xr:uid="{00000000-0005-0000-0000-000032450000}"/>
    <cellStyle name="Output 3 3" xfId="3577" xr:uid="{00000000-0005-0000-0000-000033450000}"/>
    <cellStyle name="Output 3 3 2" xfId="3578" xr:uid="{00000000-0005-0000-0000-000034450000}"/>
    <cellStyle name="Output 3 3 2 2" xfId="3579" xr:uid="{00000000-0005-0000-0000-000035450000}"/>
    <cellStyle name="Output 3 3 2 2 2" xfId="5884" xr:uid="{00000000-0005-0000-0000-000036450000}"/>
    <cellStyle name="Output 3 3 2 2 2 2" xfId="9381" xr:uid="{00000000-0005-0000-0000-000037450000}"/>
    <cellStyle name="Output 3 3 2 2 2 2 2" xfId="19675" xr:uid="{00000000-0005-0000-0000-000038450000}"/>
    <cellStyle name="Output 3 3 2 2 2 3" xfId="16375" xr:uid="{00000000-0005-0000-0000-000039450000}"/>
    <cellStyle name="Output 3 3 2 2 3" xfId="14204" xr:uid="{00000000-0005-0000-0000-00003A450000}"/>
    <cellStyle name="Output 3 3 2 3" xfId="5883" xr:uid="{00000000-0005-0000-0000-00003B450000}"/>
    <cellStyle name="Output 3 3 2 3 2" xfId="11860" xr:uid="{00000000-0005-0000-0000-00003C450000}"/>
    <cellStyle name="Output 3 3 2 3 2 2" xfId="22123" xr:uid="{00000000-0005-0000-0000-00003D450000}"/>
    <cellStyle name="Output 3 3 2 3 3" xfId="16374" xr:uid="{00000000-0005-0000-0000-00003E450000}"/>
    <cellStyle name="Output 3 3 2 4" xfId="14203" xr:uid="{00000000-0005-0000-0000-00003F450000}"/>
    <cellStyle name="Output 3 3 3" xfId="3580" xr:uid="{00000000-0005-0000-0000-000040450000}"/>
    <cellStyle name="Output 3 3 3 2" xfId="5885" xr:uid="{00000000-0005-0000-0000-000041450000}"/>
    <cellStyle name="Output 3 3 3 2 2" xfId="7697" xr:uid="{00000000-0005-0000-0000-000042450000}"/>
    <cellStyle name="Output 3 3 3 2 2 2" xfId="18182" xr:uid="{00000000-0005-0000-0000-000043450000}"/>
    <cellStyle name="Output 3 3 3 2 3" xfId="16376" xr:uid="{00000000-0005-0000-0000-000044450000}"/>
    <cellStyle name="Output 3 3 3 3" xfId="14205" xr:uid="{00000000-0005-0000-0000-000045450000}"/>
    <cellStyle name="Output 3 3 4" xfId="3581" xr:uid="{00000000-0005-0000-0000-000046450000}"/>
    <cellStyle name="Output 3 3 4 2" xfId="7178" xr:uid="{00000000-0005-0000-0000-000047450000}"/>
    <cellStyle name="Output 3 3 4 2 2" xfId="11163" xr:uid="{00000000-0005-0000-0000-000048450000}"/>
    <cellStyle name="Output 3 3 4 2 2 2" xfId="21428" xr:uid="{00000000-0005-0000-0000-000049450000}"/>
    <cellStyle name="Output 3 3 4 2 3" xfId="17667" xr:uid="{00000000-0005-0000-0000-00004A450000}"/>
    <cellStyle name="Output 3 3 4 3" xfId="14206" xr:uid="{00000000-0005-0000-0000-00004B450000}"/>
    <cellStyle name="Output 3 3 5" xfId="5882" xr:uid="{00000000-0005-0000-0000-00004C450000}"/>
    <cellStyle name="Output 3 3 5 2" xfId="7712" xr:uid="{00000000-0005-0000-0000-00004D450000}"/>
    <cellStyle name="Output 3 3 5 2 2" xfId="18197" xr:uid="{00000000-0005-0000-0000-00004E450000}"/>
    <cellStyle name="Output 3 3 5 3" xfId="16373" xr:uid="{00000000-0005-0000-0000-00004F450000}"/>
    <cellStyle name="Output 3 3 6" xfId="14202" xr:uid="{00000000-0005-0000-0000-000050450000}"/>
    <cellStyle name="Output 3 4" xfId="3582" xr:uid="{00000000-0005-0000-0000-000051450000}"/>
    <cellStyle name="Output 3 4 2" xfId="3583" xr:uid="{00000000-0005-0000-0000-000052450000}"/>
    <cellStyle name="Output 3 4 2 2" xfId="3584" xr:uid="{00000000-0005-0000-0000-000053450000}"/>
    <cellStyle name="Output 3 4 2 2 2" xfId="5888" xr:uid="{00000000-0005-0000-0000-000054450000}"/>
    <cellStyle name="Output 3 4 2 2 2 2" xfId="7698" xr:uid="{00000000-0005-0000-0000-000055450000}"/>
    <cellStyle name="Output 3 4 2 2 2 2 2" xfId="18183" xr:uid="{00000000-0005-0000-0000-000056450000}"/>
    <cellStyle name="Output 3 4 2 2 2 3" xfId="16379" xr:uid="{00000000-0005-0000-0000-000057450000}"/>
    <cellStyle name="Output 3 4 2 2 3" xfId="14209" xr:uid="{00000000-0005-0000-0000-000058450000}"/>
    <cellStyle name="Output 3 4 2 3" xfId="5887" xr:uid="{00000000-0005-0000-0000-000059450000}"/>
    <cellStyle name="Output 3 4 2 3 2" xfId="7699" xr:uid="{00000000-0005-0000-0000-00005A450000}"/>
    <cellStyle name="Output 3 4 2 3 2 2" xfId="18184" xr:uid="{00000000-0005-0000-0000-00005B450000}"/>
    <cellStyle name="Output 3 4 2 3 3" xfId="16378" xr:uid="{00000000-0005-0000-0000-00005C450000}"/>
    <cellStyle name="Output 3 4 2 4" xfId="14208" xr:uid="{00000000-0005-0000-0000-00005D450000}"/>
    <cellStyle name="Output 3 4 3" xfId="3585" xr:uid="{00000000-0005-0000-0000-00005E450000}"/>
    <cellStyle name="Output 3 4 3 2" xfId="5889" xr:uid="{00000000-0005-0000-0000-00005F450000}"/>
    <cellStyle name="Output 3 4 3 2 2" xfId="9382" xr:uid="{00000000-0005-0000-0000-000060450000}"/>
    <cellStyle name="Output 3 4 3 2 2 2" xfId="19676" xr:uid="{00000000-0005-0000-0000-000061450000}"/>
    <cellStyle name="Output 3 4 3 2 3" xfId="16380" xr:uid="{00000000-0005-0000-0000-000062450000}"/>
    <cellStyle name="Output 3 4 3 3" xfId="14210" xr:uid="{00000000-0005-0000-0000-000063450000}"/>
    <cellStyle name="Output 3 4 4" xfId="3586" xr:uid="{00000000-0005-0000-0000-000064450000}"/>
    <cellStyle name="Output 3 4 4 2" xfId="7179" xr:uid="{00000000-0005-0000-0000-000065450000}"/>
    <cellStyle name="Output 3 4 4 2 2" xfId="9963" xr:uid="{00000000-0005-0000-0000-000066450000}"/>
    <cellStyle name="Output 3 4 4 2 2 2" xfId="20229" xr:uid="{00000000-0005-0000-0000-000067450000}"/>
    <cellStyle name="Output 3 4 4 2 3" xfId="17668" xr:uid="{00000000-0005-0000-0000-000068450000}"/>
    <cellStyle name="Output 3 4 4 3" xfId="14211" xr:uid="{00000000-0005-0000-0000-000069450000}"/>
    <cellStyle name="Output 3 4 5" xfId="5886" xr:uid="{00000000-0005-0000-0000-00006A450000}"/>
    <cellStyle name="Output 3 4 5 2" xfId="10805" xr:uid="{00000000-0005-0000-0000-00006B450000}"/>
    <cellStyle name="Output 3 4 5 2 2" xfId="21070" xr:uid="{00000000-0005-0000-0000-00006C450000}"/>
    <cellStyle name="Output 3 4 5 3" xfId="16377" xr:uid="{00000000-0005-0000-0000-00006D450000}"/>
    <cellStyle name="Output 3 4 6" xfId="14207" xr:uid="{00000000-0005-0000-0000-00006E450000}"/>
    <cellStyle name="Output 3 5" xfId="3587" xr:uid="{00000000-0005-0000-0000-00006F450000}"/>
    <cellStyle name="Output 3 5 2" xfId="3588" xr:uid="{00000000-0005-0000-0000-000070450000}"/>
    <cellStyle name="Output 3 5 2 2" xfId="5891" xr:uid="{00000000-0005-0000-0000-000071450000}"/>
    <cellStyle name="Output 3 5 2 2 2" xfId="7703" xr:uid="{00000000-0005-0000-0000-000072450000}"/>
    <cellStyle name="Output 3 5 2 2 2 2" xfId="18188" xr:uid="{00000000-0005-0000-0000-000073450000}"/>
    <cellStyle name="Output 3 5 2 2 3" xfId="16382" xr:uid="{00000000-0005-0000-0000-000074450000}"/>
    <cellStyle name="Output 3 5 2 3" xfId="14213" xr:uid="{00000000-0005-0000-0000-000075450000}"/>
    <cellStyle name="Output 3 5 3" xfId="5890" xr:uid="{00000000-0005-0000-0000-000076450000}"/>
    <cellStyle name="Output 3 5 3 2" xfId="11696" xr:uid="{00000000-0005-0000-0000-000077450000}"/>
    <cellStyle name="Output 3 5 3 2 2" xfId="21960" xr:uid="{00000000-0005-0000-0000-000078450000}"/>
    <cellStyle name="Output 3 5 3 3" xfId="16381" xr:uid="{00000000-0005-0000-0000-000079450000}"/>
    <cellStyle name="Output 3 5 4" xfId="14212" xr:uid="{00000000-0005-0000-0000-00007A450000}"/>
    <cellStyle name="Output 3 6" xfId="3589" xr:uid="{00000000-0005-0000-0000-00007B450000}"/>
    <cellStyle name="Output 3 6 2" xfId="5892" xr:uid="{00000000-0005-0000-0000-00007C450000}"/>
    <cellStyle name="Output 3 6 2 2" xfId="11859" xr:uid="{00000000-0005-0000-0000-00007D450000}"/>
    <cellStyle name="Output 3 6 2 2 2" xfId="22122" xr:uid="{00000000-0005-0000-0000-00007E450000}"/>
    <cellStyle name="Output 3 6 2 3" xfId="16383" xr:uid="{00000000-0005-0000-0000-00007F450000}"/>
    <cellStyle name="Output 3 6 3" xfId="14214" xr:uid="{00000000-0005-0000-0000-000080450000}"/>
    <cellStyle name="Output 3 7" xfId="3590" xr:uid="{00000000-0005-0000-0000-000081450000}"/>
    <cellStyle name="Output 3 7 2" xfId="7180" xr:uid="{00000000-0005-0000-0000-000082450000}"/>
    <cellStyle name="Output 3 7 2 2" xfId="11784" xr:uid="{00000000-0005-0000-0000-000083450000}"/>
    <cellStyle name="Output 3 7 2 2 2" xfId="22048" xr:uid="{00000000-0005-0000-0000-000084450000}"/>
    <cellStyle name="Output 3 7 2 3" xfId="17669" xr:uid="{00000000-0005-0000-0000-000085450000}"/>
    <cellStyle name="Output 3 7 3" xfId="14215" xr:uid="{00000000-0005-0000-0000-000086450000}"/>
    <cellStyle name="Output 3 8" xfId="5857" xr:uid="{00000000-0005-0000-0000-000087450000}"/>
    <cellStyle name="Output 3 8 2" xfId="9375" xr:uid="{00000000-0005-0000-0000-000088450000}"/>
    <cellStyle name="Output 3 8 2 2" xfId="19669" xr:uid="{00000000-0005-0000-0000-000089450000}"/>
    <cellStyle name="Output 3 8 3" xfId="16348" xr:uid="{00000000-0005-0000-0000-00008A450000}"/>
    <cellStyle name="Output 3 9" xfId="14171" xr:uid="{00000000-0005-0000-0000-00008B450000}"/>
    <cellStyle name="Output 4" xfId="3591" xr:uid="{00000000-0005-0000-0000-00008C450000}"/>
    <cellStyle name="Output 4 2" xfId="3592" xr:uid="{00000000-0005-0000-0000-00008D450000}"/>
    <cellStyle name="Output 4 2 2" xfId="3593" xr:uid="{00000000-0005-0000-0000-00008E450000}"/>
    <cellStyle name="Output 4 2 2 2" xfId="3594" xr:uid="{00000000-0005-0000-0000-00008F450000}"/>
    <cellStyle name="Output 4 2 2 2 2" xfId="3595" xr:uid="{00000000-0005-0000-0000-000090450000}"/>
    <cellStyle name="Output 4 2 2 2 2 2" xfId="3596" xr:uid="{00000000-0005-0000-0000-000091450000}"/>
    <cellStyle name="Output 4 2 2 2 2 2 2" xfId="3597" xr:uid="{00000000-0005-0000-0000-000092450000}"/>
    <cellStyle name="Output 4 2 2 2 2 2 2 2" xfId="5899" xr:uid="{00000000-0005-0000-0000-000093450000}"/>
    <cellStyle name="Output 4 2 2 2 2 2 2 2 2" xfId="9385" xr:uid="{00000000-0005-0000-0000-000094450000}"/>
    <cellStyle name="Output 4 2 2 2 2 2 2 2 2 2" xfId="19679" xr:uid="{00000000-0005-0000-0000-000095450000}"/>
    <cellStyle name="Output 4 2 2 2 2 2 2 2 3" xfId="16390" xr:uid="{00000000-0005-0000-0000-000096450000}"/>
    <cellStyle name="Output 4 2 2 2 2 2 2 3" xfId="14222" xr:uid="{00000000-0005-0000-0000-000097450000}"/>
    <cellStyle name="Output 4 2 2 2 2 2 3" xfId="5898" xr:uid="{00000000-0005-0000-0000-000098450000}"/>
    <cellStyle name="Output 4 2 2 2 2 2 3 2" xfId="9384" xr:uid="{00000000-0005-0000-0000-000099450000}"/>
    <cellStyle name="Output 4 2 2 2 2 2 3 2 2" xfId="19678" xr:uid="{00000000-0005-0000-0000-00009A450000}"/>
    <cellStyle name="Output 4 2 2 2 2 2 3 3" xfId="16389" xr:uid="{00000000-0005-0000-0000-00009B450000}"/>
    <cellStyle name="Output 4 2 2 2 2 2 4" xfId="14221" xr:uid="{00000000-0005-0000-0000-00009C450000}"/>
    <cellStyle name="Output 4 2 2 2 2 3" xfId="3598" xr:uid="{00000000-0005-0000-0000-00009D450000}"/>
    <cellStyle name="Output 4 2 2 2 2 3 2" xfId="5900" xr:uid="{00000000-0005-0000-0000-00009E450000}"/>
    <cellStyle name="Output 4 2 2 2 2 3 2 2" xfId="9386" xr:uid="{00000000-0005-0000-0000-00009F450000}"/>
    <cellStyle name="Output 4 2 2 2 2 3 2 2 2" xfId="19680" xr:uid="{00000000-0005-0000-0000-0000A0450000}"/>
    <cellStyle name="Output 4 2 2 2 2 3 2 3" xfId="16391" xr:uid="{00000000-0005-0000-0000-0000A1450000}"/>
    <cellStyle name="Output 4 2 2 2 2 3 3" xfId="14223" xr:uid="{00000000-0005-0000-0000-0000A2450000}"/>
    <cellStyle name="Output 4 2 2 2 2 4" xfId="3599" xr:uid="{00000000-0005-0000-0000-0000A3450000}"/>
    <cellStyle name="Output 4 2 2 2 2 4 2" xfId="7181" xr:uid="{00000000-0005-0000-0000-0000A4450000}"/>
    <cellStyle name="Output 4 2 2 2 2 4 2 2" xfId="11160" xr:uid="{00000000-0005-0000-0000-0000A5450000}"/>
    <cellStyle name="Output 4 2 2 2 2 4 2 2 2" xfId="21425" xr:uid="{00000000-0005-0000-0000-0000A6450000}"/>
    <cellStyle name="Output 4 2 2 2 2 4 2 3" xfId="17670" xr:uid="{00000000-0005-0000-0000-0000A7450000}"/>
    <cellStyle name="Output 4 2 2 2 2 4 3" xfId="14224" xr:uid="{00000000-0005-0000-0000-0000A8450000}"/>
    <cellStyle name="Output 4 2 2 2 2 5" xfId="5897" xr:uid="{00000000-0005-0000-0000-0000A9450000}"/>
    <cellStyle name="Output 4 2 2 2 2 5 2" xfId="7701" xr:uid="{00000000-0005-0000-0000-0000AA450000}"/>
    <cellStyle name="Output 4 2 2 2 2 5 2 2" xfId="18186" xr:uid="{00000000-0005-0000-0000-0000AB450000}"/>
    <cellStyle name="Output 4 2 2 2 2 5 3" xfId="16388" xr:uid="{00000000-0005-0000-0000-0000AC450000}"/>
    <cellStyle name="Output 4 2 2 2 2 6" xfId="14220" xr:uid="{00000000-0005-0000-0000-0000AD450000}"/>
    <cellStyle name="Output 4 2 2 2 3" xfId="3600" xr:uid="{00000000-0005-0000-0000-0000AE450000}"/>
    <cellStyle name="Output 4 2 2 2 3 2" xfId="3601" xr:uid="{00000000-0005-0000-0000-0000AF450000}"/>
    <cellStyle name="Output 4 2 2 2 3 2 2" xfId="5902" xr:uid="{00000000-0005-0000-0000-0000B0450000}"/>
    <cellStyle name="Output 4 2 2 2 3 2 2 2" xfId="11858" xr:uid="{00000000-0005-0000-0000-0000B1450000}"/>
    <cellStyle name="Output 4 2 2 2 3 2 2 2 2" xfId="22121" xr:uid="{00000000-0005-0000-0000-0000B2450000}"/>
    <cellStyle name="Output 4 2 2 2 3 2 2 3" xfId="16393" xr:uid="{00000000-0005-0000-0000-0000B3450000}"/>
    <cellStyle name="Output 4 2 2 2 3 2 3" xfId="14226" xr:uid="{00000000-0005-0000-0000-0000B4450000}"/>
    <cellStyle name="Output 4 2 2 2 3 3" xfId="5901" xr:uid="{00000000-0005-0000-0000-0000B5450000}"/>
    <cellStyle name="Output 4 2 2 2 3 3 2" xfId="7711" xr:uid="{00000000-0005-0000-0000-0000B6450000}"/>
    <cellStyle name="Output 4 2 2 2 3 3 2 2" xfId="18196" xr:uid="{00000000-0005-0000-0000-0000B7450000}"/>
    <cellStyle name="Output 4 2 2 2 3 3 3" xfId="16392" xr:uid="{00000000-0005-0000-0000-0000B8450000}"/>
    <cellStyle name="Output 4 2 2 2 3 4" xfId="14225" xr:uid="{00000000-0005-0000-0000-0000B9450000}"/>
    <cellStyle name="Output 4 2 2 2 4" xfId="3602" xr:uid="{00000000-0005-0000-0000-0000BA450000}"/>
    <cellStyle name="Output 4 2 2 2 4 2" xfId="5903" xr:uid="{00000000-0005-0000-0000-0000BB450000}"/>
    <cellStyle name="Output 4 2 2 2 4 2 2" xfId="10809" xr:uid="{00000000-0005-0000-0000-0000BC450000}"/>
    <cellStyle name="Output 4 2 2 2 4 2 2 2" xfId="21074" xr:uid="{00000000-0005-0000-0000-0000BD450000}"/>
    <cellStyle name="Output 4 2 2 2 4 2 3" xfId="16394" xr:uid="{00000000-0005-0000-0000-0000BE450000}"/>
    <cellStyle name="Output 4 2 2 2 4 3" xfId="14227" xr:uid="{00000000-0005-0000-0000-0000BF450000}"/>
    <cellStyle name="Output 4 2 2 2 5" xfId="3603" xr:uid="{00000000-0005-0000-0000-0000C0450000}"/>
    <cellStyle name="Output 4 2 2 2 5 2" xfId="7182" xr:uid="{00000000-0005-0000-0000-0000C1450000}"/>
    <cellStyle name="Output 4 2 2 2 5 2 2" xfId="9964" xr:uid="{00000000-0005-0000-0000-0000C2450000}"/>
    <cellStyle name="Output 4 2 2 2 5 2 2 2" xfId="20230" xr:uid="{00000000-0005-0000-0000-0000C3450000}"/>
    <cellStyle name="Output 4 2 2 2 5 2 3" xfId="17671" xr:uid="{00000000-0005-0000-0000-0000C4450000}"/>
    <cellStyle name="Output 4 2 2 2 5 3" xfId="14228" xr:uid="{00000000-0005-0000-0000-0000C5450000}"/>
    <cellStyle name="Output 4 2 2 2 6" xfId="5896" xr:uid="{00000000-0005-0000-0000-0000C6450000}"/>
    <cellStyle name="Output 4 2 2 2 6 2" xfId="7702" xr:uid="{00000000-0005-0000-0000-0000C7450000}"/>
    <cellStyle name="Output 4 2 2 2 6 2 2" xfId="18187" xr:uid="{00000000-0005-0000-0000-0000C8450000}"/>
    <cellStyle name="Output 4 2 2 2 6 3" xfId="16387" xr:uid="{00000000-0005-0000-0000-0000C9450000}"/>
    <cellStyle name="Output 4 2 2 2 7" xfId="14219" xr:uid="{00000000-0005-0000-0000-0000CA450000}"/>
    <cellStyle name="Output 4 2 2 3" xfId="3604" xr:uid="{00000000-0005-0000-0000-0000CB450000}"/>
    <cellStyle name="Output 4 2 2 3 2" xfId="3605" xr:uid="{00000000-0005-0000-0000-0000CC450000}"/>
    <cellStyle name="Output 4 2 2 3 2 2" xfId="3606" xr:uid="{00000000-0005-0000-0000-0000CD450000}"/>
    <cellStyle name="Output 4 2 2 3 2 2 2" xfId="5906" xr:uid="{00000000-0005-0000-0000-0000CE450000}"/>
    <cellStyle name="Output 4 2 2 3 2 2 2 2" xfId="7706" xr:uid="{00000000-0005-0000-0000-0000CF450000}"/>
    <cellStyle name="Output 4 2 2 3 2 2 2 2 2" xfId="18191" xr:uid="{00000000-0005-0000-0000-0000D0450000}"/>
    <cellStyle name="Output 4 2 2 3 2 2 2 3" xfId="16397" xr:uid="{00000000-0005-0000-0000-0000D1450000}"/>
    <cellStyle name="Output 4 2 2 3 2 2 3" xfId="14231" xr:uid="{00000000-0005-0000-0000-0000D2450000}"/>
    <cellStyle name="Output 4 2 2 3 2 3" xfId="5905" xr:uid="{00000000-0005-0000-0000-0000D3450000}"/>
    <cellStyle name="Output 4 2 2 3 2 3 2" xfId="10808" xr:uid="{00000000-0005-0000-0000-0000D4450000}"/>
    <cellStyle name="Output 4 2 2 3 2 3 2 2" xfId="21073" xr:uid="{00000000-0005-0000-0000-0000D5450000}"/>
    <cellStyle name="Output 4 2 2 3 2 3 3" xfId="16396" xr:uid="{00000000-0005-0000-0000-0000D6450000}"/>
    <cellStyle name="Output 4 2 2 3 2 4" xfId="14230" xr:uid="{00000000-0005-0000-0000-0000D7450000}"/>
    <cellStyle name="Output 4 2 2 3 3" xfId="3607" xr:uid="{00000000-0005-0000-0000-0000D8450000}"/>
    <cellStyle name="Output 4 2 2 3 3 2" xfId="5907" xr:uid="{00000000-0005-0000-0000-0000D9450000}"/>
    <cellStyle name="Output 4 2 2 3 3 2 2" xfId="7705" xr:uid="{00000000-0005-0000-0000-0000DA450000}"/>
    <cellStyle name="Output 4 2 2 3 3 2 2 2" xfId="18190" xr:uid="{00000000-0005-0000-0000-0000DB450000}"/>
    <cellStyle name="Output 4 2 2 3 3 2 3" xfId="16398" xr:uid="{00000000-0005-0000-0000-0000DC450000}"/>
    <cellStyle name="Output 4 2 2 3 3 3" xfId="14232" xr:uid="{00000000-0005-0000-0000-0000DD450000}"/>
    <cellStyle name="Output 4 2 2 3 4" xfId="3608" xr:uid="{00000000-0005-0000-0000-0000DE450000}"/>
    <cellStyle name="Output 4 2 2 3 4 2" xfId="7183" xr:uid="{00000000-0005-0000-0000-0000DF450000}"/>
    <cellStyle name="Output 4 2 2 3 4 2 2" xfId="9965" xr:uid="{00000000-0005-0000-0000-0000E0450000}"/>
    <cellStyle name="Output 4 2 2 3 4 2 2 2" xfId="20231" xr:uid="{00000000-0005-0000-0000-0000E1450000}"/>
    <cellStyle name="Output 4 2 2 3 4 2 3" xfId="17672" xr:uid="{00000000-0005-0000-0000-0000E2450000}"/>
    <cellStyle name="Output 4 2 2 3 4 3" xfId="14233" xr:uid="{00000000-0005-0000-0000-0000E3450000}"/>
    <cellStyle name="Output 4 2 2 3 5" xfId="5904" xr:uid="{00000000-0005-0000-0000-0000E4450000}"/>
    <cellStyle name="Output 4 2 2 3 5 2" xfId="7704" xr:uid="{00000000-0005-0000-0000-0000E5450000}"/>
    <cellStyle name="Output 4 2 2 3 5 2 2" xfId="18189" xr:uid="{00000000-0005-0000-0000-0000E6450000}"/>
    <cellStyle name="Output 4 2 2 3 5 3" xfId="16395" xr:uid="{00000000-0005-0000-0000-0000E7450000}"/>
    <cellStyle name="Output 4 2 2 3 6" xfId="14229" xr:uid="{00000000-0005-0000-0000-0000E8450000}"/>
    <cellStyle name="Output 4 2 2 4" xfId="3609" xr:uid="{00000000-0005-0000-0000-0000E9450000}"/>
    <cellStyle name="Output 4 2 2 4 2" xfId="3610" xr:uid="{00000000-0005-0000-0000-0000EA450000}"/>
    <cellStyle name="Output 4 2 2 4 2 2" xfId="5909" xr:uid="{00000000-0005-0000-0000-0000EB450000}"/>
    <cellStyle name="Output 4 2 2 4 2 2 2" xfId="10810" xr:uid="{00000000-0005-0000-0000-0000EC450000}"/>
    <cellStyle name="Output 4 2 2 4 2 2 2 2" xfId="21075" xr:uid="{00000000-0005-0000-0000-0000ED450000}"/>
    <cellStyle name="Output 4 2 2 4 2 2 3" xfId="16400" xr:uid="{00000000-0005-0000-0000-0000EE450000}"/>
    <cellStyle name="Output 4 2 2 4 2 3" xfId="14235" xr:uid="{00000000-0005-0000-0000-0000EF450000}"/>
    <cellStyle name="Output 4 2 2 4 3" xfId="5908" xr:uid="{00000000-0005-0000-0000-0000F0450000}"/>
    <cellStyle name="Output 4 2 2 4 3 2" xfId="9387" xr:uid="{00000000-0005-0000-0000-0000F1450000}"/>
    <cellStyle name="Output 4 2 2 4 3 2 2" xfId="19681" xr:uid="{00000000-0005-0000-0000-0000F2450000}"/>
    <cellStyle name="Output 4 2 2 4 3 3" xfId="16399" xr:uid="{00000000-0005-0000-0000-0000F3450000}"/>
    <cellStyle name="Output 4 2 2 4 4" xfId="14234" xr:uid="{00000000-0005-0000-0000-0000F4450000}"/>
    <cellStyle name="Output 4 2 2 5" xfId="3611" xr:uid="{00000000-0005-0000-0000-0000F5450000}"/>
    <cellStyle name="Output 4 2 2 5 2" xfId="5910" xr:uid="{00000000-0005-0000-0000-0000F6450000}"/>
    <cellStyle name="Output 4 2 2 5 2 2" xfId="7710" xr:uid="{00000000-0005-0000-0000-0000F7450000}"/>
    <cellStyle name="Output 4 2 2 5 2 2 2" xfId="18195" xr:uid="{00000000-0005-0000-0000-0000F8450000}"/>
    <cellStyle name="Output 4 2 2 5 2 3" xfId="16401" xr:uid="{00000000-0005-0000-0000-0000F9450000}"/>
    <cellStyle name="Output 4 2 2 5 3" xfId="14236" xr:uid="{00000000-0005-0000-0000-0000FA450000}"/>
    <cellStyle name="Output 4 2 2 6" xfId="3612" xr:uid="{00000000-0005-0000-0000-0000FB450000}"/>
    <cellStyle name="Output 4 2 2 6 2" xfId="7184" xr:uid="{00000000-0005-0000-0000-0000FC450000}"/>
    <cellStyle name="Output 4 2 2 6 2 2" xfId="11165" xr:uid="{00000000-0005-0000-0000-0000FD450000}"/>
    <cellStyle name="Output 4 2 2 6 2 2 2" xfId="21430" xr:uid="{00000000-0005-0000-0000-0000FE450000}"/>
    <cellStyle name="Output 4 2 2 6 2 3" xfId="17673" xr:uid="{00000000-0005-0000-0000-0000FF450000}"/>
    <cellStyle name="Output 4 2 2 6 3" xfId="14237" xr:uid="{00000000-0005-0000-0000-000000460000}"/>
    <cellStyle name="Output 4 2 2 7" xfId="5895" xr:uid="{00000000-0005-0000-0000-000001460000}"/>
    <cellStyle name="Output 4 2 2 7 2" xfId="9383" xr:uid="{00000000-0005-0000-0000-000002460000}"/>
    <cellStyle name="Output 4 2 2 7 2 2" xfId="19677" xr:uid="{00000000-0005-0000-0000-000003460000}"/>
    <cellStyle name="Output 4 2 2 7 3" xfId="16386" xr:uid="{00000000-0005-0000-0000-000004460000}"/>
    <cellStyle name="Output 4 2 2 8" xfId="14218" xr:uid="{00000000-0005-0000-0000-000005460000}"/>
    <cellStyle name="Output 4 2 3" xfId="3613" xr:uid="{00000000-0005-0000-0000-000006460000}"/>
    <cellStyle name="Output 4 2 3 2" xfId="3614" xr:uid="{00000000-0005-0000-0000-000007460000}"/>
    <cellStyle name="Output 4 2 3 2 2" xfId="3615" xr:uid="{00000000-0005-0000-0000-000008460000}"/>
    <cellStyle name="Output 4 2 3 2 2 2" xfId="5913" xr:uid="{00000000-0005-0000-0000-000009460000}"/>
    <cellStyle name="Output 4 2 3 2 2 2 2" xfId="7707" xr:uid="{00000000-0005-0000-0000-00000A460000}"/>
    <cellStyle name="Output 4 2 3 2 2 2 2 2" xfId="18192" xr:uid="{00000000-0005-0000-0000-00000B460000}"/>
    <cellStyle name="Output 4 2 3 2 2 2 3" xfId="16404" xr:uid="{00000000-0005-0000-0000-00000C460000}"/>
    <cellStyle name="Output 4 2 3 2 2 3" xfId="14240" xr:uid="{00000000-0005-0000-0000-00000D460000}"/>
    <cellStyle name="Output 4 2 3 2 3" xfId="5912" xr:uid="{00000000-0005-0000-0000-00000E460000}"/>
    <cellStyle name="Output 4 2 3 2 3 2" xfId="9388" xr:uid="{00000000-0005-0000-0000-00000F460000}"/>
    <cellStyle name="Output 4 2 3 2 3 2 2" xfId="19682" xr:uid="{00000000-0005-0000-0000-000010460000}"/>
    <cellStyle name="Output 4 2 3 2 3 3" xfId="16403" xr:uid="{00000000-0005-0000-0000-000011460000}"/>
    <cellStyle name="Output 4 2 3 2 4" xfId="14239" xr:uid="{00000000-0005-0000-0000-000012460000}"/>
    <cellStyle name="Output 4 2 3 3" xfId="3616" xr:uid="{00000000-0005-0000-0000-000013460000}"/>
    <cellStyle name="Output 4 2 3 3 2" xfId="5914" xr:uid="{00000000-0005-0000-0000-000014460000}"/>
    <cellStyle name="Output 4 2 3 3 2 2" xfId="11697" xr:uid="{00000000-0005-0000-0000-000015460000}"/>
    <cellStyle name="Output 4 2 3 3 2 2 2" xfId="21961" xr:uid="{00000000-0005-0000-0000-000016460000}"/>
    <cellStyle name="Output 4 2 3 3 2 3" xfId="16405" xr:uid="{00000000-0005-0000-0000-000017460000}"/>
    <cellStyle name="Output 4 2 3 3 3" xfId="14241" xr:uid="{00000000-0005-0000-0000-000018460000}"/>
    <cellStyle name="Output 4 2 3 4" xfId="3617" xr:uid="{00000000-0005-0000-0000-000019460000}"/>
    <cellStyle name="Output 4 2 3 4 2" xfId="7185" xr:uid="{00000000-0005-0000-0000-00001A460000}"/>
    <cellStyle name="Output 4 2 3 4 2 2" xfId="11164" xr:uid="{00000000-0005-0000-0000-00001B460000}"/>
    <cellStyle name="Output 4 2 3 4 2 2 2" xfId="21429" xr:uid="{00000000-0005-0000-0000-00001C460000}"/>
    <cellStyle name="Output 4 2 3 4 2 3" xfId="17674" xr:uid="{00000000-0005-0000-0000-00001D460000}"/>
    <cellStyle name="Output 4 2 3 4 3" xfId="14242" xr:uid="{00000000-0005-0000-0000-00001E460000}"/>
    <cellStyle name="Output 4 2 3 5" xfId="5911" xr:uid="{00000000-0005-0000-0000-00001F460000}"/>
    <cellStyle name="Output 4 2 3 5 2" xfId="11857" xr:uid="{00000000-0005-0000-0000-000020460000}"/>
    <cellStyle name="Output 4 2 3 5 2 2" xfId="22120" xr:uid="{00000000-0005-0000-0000-000021460000}"/>
    <cellStyle name="Output 4 2 3 5 3" xfId="16402" xr:uid="{00000000-0005-0000-0000-000022460000}"/>
    <cellStyle name="Output 4 2 3 6" xfId="14238" xr:uid="{00000000-0005-0000-0000-000023460000}"/>
    <cellStyle name="Output 4 2 4" xfId="3618" xr:uid="{00000000-0005-0000-0000-000024460000}"/>
    <cellStyle name="Output 4 2 4 2" xfId="3619" xr:uid="{00000000-0005-0000-0000-000025460000}"/>
    <cellStyle name="Output 4 2 4 2 2" xfId="5916" xr:uid="{00000000-0005-0000-0000-000026460000}"/>
    <cellStyle name="Output 4 2 4 2 2 2" xfId="7708" xr:uid="{00000000-0005-0000-0000-000027460000}"/>
    <cellStyle name="Output 4 2 4 2 2 2 2" xfId="18193" xr:uid="{00000000-0005-0000-0000-000028460000}"/>
    <cellStyle name="Output 4 2 4 2 2 3" xfId="16407" xr:uid="{00000000-0005-0000-0000-000029460000}"/>
    <cellStyle name="Output 4 2 4 2 3" xfId="14244" xr:uid="{00000000-0005-0000-0000-00002A460000}"/>
    <cellStyle name="Output 4 2 4 3" xfId="5915" xr:uid="{00000000-0005-0000-0000-00002B460000}"/>
    <cellStyle name="Output 4 2 4 3 2" xfId="7709" xr:uid="{00000000-0005-0000-0000-00002C460000}"/>
    <cellStyle name="Output 4 2 4 3 2 2" xfId="18194" xr:uid="{00000000-0005-0000-0000-00002D460000}"/>
    <cellStyle name="Output 4 2 4 3 3" xfId="16406" xr:uid="{00000000-0005-0000-0000-00002E460000}"/>
    <cellStyle name="Output 4 2 4 4" xfId="14243" xr:uid="{00000000-0005-0000-0000-00002F460000}"/>
    <cellStyle name="Output 4 2 5" xfId="3620" xr:uid="{00000000-0005-0000-0000-000030460000}"/>
    <cellStyle name="Output 4 2 5 2" xfId="5917" xr:uid="{00000000-0005-0000-0000-000031460000}"/>
    <cellStyle name="Output 4 2 5 2 2" xfId="10807" xr:uid="{00000000-0005-0000-0000-000032460000}"/>
    <cellStyle name="Output 4 2 5 2 2 2" xfId="21072" xr:uid="{00000000-0005-0000-0000-000033460000}"/>
    <cellStyle name="Output 4 2 5 2 3" xfId="16408" xr:uid="{00000000-0005-0000-0000-000034460000}"/>
    <cellStyle name="Output 4 2 5 3" xfId="14245" xr:uid="{00000000-0005-0000-0000-000035460000}"/>
    <cellStyle name="Output 4 2 6" xfId="3621" xr:uid="{00000000-0005-0000-0000-000036460000}"/>
    <cellStyle name="Output 4 2 6 2" xfId="7186" xr:uid="{00000000-0005-0000-0000-000037460000}"/>
    <cellStyle name="Output 4 2 6 2 2" xfId="9966" xr:uid="{00000000-0005-0000-0000-000038460000}"/>
    <cellStyle name="Output 4 2 6 2 2 2" xfId="20232" xr:uid="{00000000-0005-0000-0000-000039460000}"/>
    <cellStyle name="Output 4 2 6 2 3" xfId="17675" xr:uid="{00000000-0005-0000-0000-00003A460000}"/>
    <cellStyle name="Output 4 2 6 3" xfId="14246" xr:uid="{00000000-0005-0000-0000-00003B460000}"/>
    <cellStyle name="Output 4 2 7" xfId="5894" xr:uid="{00000000-0005-0000-0000-00003C460000}"/>
    <cellStyle name="Output 4 2 7 2" xfId="7700" xr:uid="{00000000-0005-0000-0000-00003D460000}"/>
    <cellStyle name="Output 4 2 7 2 2" xfId="18185" xr:uid="{00000000-0005-0000-0000-00003E460000}"/>
    <cellStyle name="Output 4 2 7 3" xfId="16385" xr:uid="{00000000-0005-0000-0000-00003F460000}"/>
    <cellStyle name="Output 4 2 8" xfId="14217" xr:uid="{00000000-0005-0000-0000-000040460000}"/>
    <cellStyle name="Output 4 3" xfId="3622" xr:uid="{00000000-0005-0000-0000-000041460000}"/>
    <cellStyle name="Output 4 3 2" xfId="3623" xr:uid="{00000000-0005-0000-0000-000042460000}"/>
    <cellStyle name="Output 4 3 2 2" xfId="3624" xr:uid="{00000000-0005-0000-0000-000043460000}"/>
    <cellStyle name="Output 4 3 2 2 2" xfId="5920" xr:uid="{00000000-0005-0000-0000-000044460000}"/>
    <cellStyle name="Output 4 3 2 2 2 2" xfId="10812" xr:uid="{00000000-0005-0000-0000-000045460000}"/>
    <cellStyle name="Output 4 3 2 2 2 2 2" xfId="21077" xr:uid="{00000000-0005-0000-0000-000046460000}"/>
    <cellStyle name="Output 4 3 2 2 2 3" xfId="16411" xr:uid="{00000000-0005-0000-0000-000047460000}"/>
    <cellStyle name="Output 4 3 2 2 3" xfId="14249" xr:uid="{00000000-0005-0000-0000-000048460000}"/>
    <cellStyle name="Output 4 3 2 3" xfId="5919" xr:uid="{00000000-0005-0000-0000-000049460000}"/>
    <cellStyle name="Output 4 3 2 3 2" xfId="9390" xr:uid="{00000000-0005-0000-0000-00004A460000}"/>
    <cellStyle name="Output 4 3 2 3 2 2" xfId="19684" xr:uid="{00000000-0005-0000-0000-00004B460000}"/>
    <cellStyle name="Output 4 3 2 3 3" xfId="16410" xr:uid="{00000000-0005-0000-0000-00004C460000}"/>
    <cellStyle name="Output 4 3 2 4" xfId="14248" xr:uid="{00000000-0005-0000-0000-00004D460000}"/>
    <cellStyle name="Output 4 3 3" xfId="3625" xr:uid="{00000000-0005-0000-0000-00004E460000}"/>
    <cellStyle name="Output 4 3 3 2" xfId="5921" xr:uid="{00000000-0005-0000-0000-00004F460000}"/>
    <cellStyle name="Output 4 3 3 2 2" xfId="10811" xr:uid="{00000000-0005-0000-0000-000050460000}"/>
    <cellStyle name="Output 4 3 3 2 2 2" xfId="21076" xr:uid="{00000000-0005-0000-0000-000051460000}"/>
    <cellStyle name="Output 4 3 3 2 3" xfId="16412" xr:uid="{00000000-0005-0000-0000-000052460000}"/>
    <cellStyle name="Output 4 3 3 3" xfId="14250" xr:uid="{00000000-0005-0000-0000-000053460000}"/>
    <cellStyle name="Output 4 3 4" xfId="3626" xr:uid="{00000000-0005-0000-0000-000054460000}"/>
    <cellStyle name="Output 4 3 4 2" xfId="7187" xr:uid="{00000000-0005-0000-0000-000055460000}"/>
    <cellStyle name="Output 4 3 4 2 2" xfId="11166" xr:uid="{00000000-0005-0000-0000-000056460000}"/>
    <cellStyle name="Output 4 3 4 2 2 2" xfId="21431" xr:uid="{00000000-0005-0000-0000-000057460000}"/>
    <cellStyle name="Output 4 3 4 2 3" xfId="17676" xr:uid="{00000000-0005-0000-0000-000058460000}"/>
    <cellStyle name="Output 4 3 4 3" xfId="14251" xr:uid="{00000000-0005-0000-0000-000059460000}"/>
    <cellStyle name="Output 4 3 5" xfId="5918" xr:uid="{00000000-0005-0000-0000-00005A460000}"/>
    <cellStyle name="Output 4 3 5 2" xfId="9389" xr:uid="{00000000-0005-0000-0000-00005B460000}"/>
    <cellStyle name="Output 4 3 5 2 2" xfId="19683" xr:uid="{00000000-0005-0000-0000-00005C460000}"/>
    <cellStyle name="Output 4 3 5 3" xfId="16409" xr:uid="{00000000-0005-0000-0000-00005D460000}"/>
    <cellStyle name="Output 4 3 6" xfId="14247" xr:uid="{00000000-0005-0000-0000-00005E460000}"/>
    <cellStyle name="Output 4 4" xfId="3627" xr:uid="{00000000-0005-0000-0000-00005F460000}"/>
    <cellStyle name="Output 4 4 2" xfId="3628" xr:uid="{00000000-0005-0000-0000-000060460000}"/>
    <cellStyle name="Output 4 4 2 2" xfId="5923" xr:uid="{00000000-0005-0000-0000-000061460000}"/>
    <cellStyle name="Output 4 4 2 2 2" xfId="10813" xr:uid="{00000000-0005-0000-0000-000062460000}"/>
    <cellStyle name="Output 4 4 2 2 2 2" xfId="21078" xr:uid="{00000000-0005-0000-0000-000063460000}"/>
    <cellStyle name="Output 4 4 2 2 3" xfId="16414" xr:uid="{00000000-0005-0000-0000-000064460000}"/>
    <cellStyle name="Output 4 4 2 3" xfId="14253" xr:uid="{00000000-0005-0000-0000-000065460000}"/>
    <cellStyle name="Output 4 4 3" xfId="5922" xr:uid="{00000000-0005-0000-0000-000066460000}"/>
    <cellStyle name="Output 4 4 3 2" xfId="9391" xr:uid="{00000000-0005-0000-0000-000067460000}"/>
    <cellStyle name="Output 4 4 3 2 2" xfId="19685" xr:uid="{00000000-0005-0000-0000-000068460000}"/>
    <cellStyle name="Output 4 4 3 3" xfId="16413" xr:uid="{00000000-0005-0000-0000-000069460000}"/>
    <cellStyle name="Output 4 4 4" xfId="14252" xr:uid="{00000000-0005-0000-0000-00006A460000}"/>
    <cellStyle name="Output 4 5" xfId="3629" xr:uid="{00000000-0005-0000-0000-00006B460000}"/>
    <cellStyle name="Output 4 5 2" xfId="5924" xr:uid="{00000000-0005-0000-0000-00006C460000}"/>
    <cellStyle name="Output 4 5 2 2" xfId="7746" xr:uid="{00000000-0005-0000-0000-00006D460000}"/>
    <cellStyle name="Output 4 5 2 2 2" xfId="18231" xr:uid="{00000000-0005-0000-0000-00006E460000}"/>
    <cellStyle name="Output 4 5 2 3" xfId="16415" xr:uid="{00000000-0005-0000-0000-00006F460000}"/>
    <cellStyle name="Output 4 5 3" xfId="14254" xr:uid="{00000000-0005-0000-0000-000070460000}"/>
    <cellStyle name="Output 4 6" xfId="3630" xr:uid="{00000000-0005-0000-0000-000071460000}"/>
    <cellStyle name="Output 4 6 2" xfId="7188" xr:uid="{00000000-0005-0000-0000-000072460000}"/>
    <cellStyle name="Output 4 6 2 2" xfId="9967" xr:uid="{00000000-0005-0000-0000-000073460000}"/>
    <cellStyle name="Output 4 6 2 2 2" xfId="20233" xr:uid="{00000000-0005-0000-0000-000074460000}"/>
    <cellStyle name="Output 4 6 2 3" xfId="17677" xr:uid="{00000000-0005-0000-0000-000075460000}"/>
    <cellStyle name="Output 4 6 3" xfId="14255" xr:uid="{00000000-0005-0000-0000-000076460000}"/>
    <cellStyle name="Output 4 7" xfId="5893" xr:uid="{00000000-0005-0000-0000-000077460000}"/>
    <cellStyle name="Output 4 7 2" xfId="10774" xr:uid="{00000000-0005-0000-0000-000078460000}"/>
    <cellStyle name="Output 4 7 2 2" xfId="21039" xr:uid="{00000000-0005-0000-0000-000079460000}"/>
    <cellStyle name="Output 4 7 3" xfId="16384" xr:uid="{00000000-0005-0000-0000-00007A460000}"/>
    <cellStyle name="Output 4 8" xfId="14216" xr:uid="{00000000-0005-0000-0000-00007B460000}"/>
    <cellStyle name="Output 5" xfId="3631" xr:uid="{00000000-0005-0000-0000-00007C460000}"/>
    <cellStyle name="Output 5 2" xfId="3632" xr:uid="{00000000-0005-0000-0000-00007D460000}"/>
    <cellStyle name="Output 5 2 2" xfId="3633" xr:uid="{00000000-0005-0000-0000-00007E460000}"/>
    <cellStyle name="Output 5 2 2 2" xfId="3634" xr:uid="{00000000-0005-0000-0000-00007F460000}"/>
    <cellStyle name="Output 5 2 2 2 2" xfId="3635" xr:uid="{00000000-0005-0000-0000-000080460000}"/>
    <cellStyle name="Output 5 2 2 2 2 2" xfId="3636" xr:uid="{00000000-0005-0000-0000-000081460000}"/>
    <cellStyle name="Output 5 2 2 2 2 2 2" xfId="3637" xr:uid="{00000000-0005-0000-0000-000082460000}"/>
    <cellStyle name="Output 5 2 2 2 2 2 2 2" xfId="5931" xr:uid="{00000000-0005-0000-0000-000083460000}"/>
    <cellStyle name="Output 5 2 2 2 2 2 2 2 2" xfId="10806" xr:uid="{00000000-0005-0000-0000-000084460000}"/>
    <cellStyle name="Output 5 2 2 2 2 2 2 2 2 2" xfId="21071" xr:uid="{00000000-0005-0000-0000-000085460000}"/>
    <cellStyle name="Output 5 2 2 2 2 2 2 2 3" xfId="16422" xr:uid="{00000000-0005-0000-0000-000086460000}"/>
    <cellStyle name="Output 5 2 2 2 2 2 2 3" xfId="14262" xr:uid="{00000000-0005-0000-0000-000087460000}"/>
    <cellStyle name="Output 5 2 2 2 2 2 3" xfId="5930" xr:uid="{00000000-0005-0000-0000-000088460000}"/>
    <cellStyle name="Output 5 2 2 2 2 2 3 2" xfId="7716" xr:uid="{00000000-0005-0000-0000-000089460000}"/>
    <cellStyle name="Output 5 2 2 2 2 2 3 2 2" xfId="18201" xr:uid="{00000000-0005-0000-0000-00008A460000}"/>
    <cellStyle name="Output 5 2 2 2 2 2 3 3" xfId="16421" xr:uid="{00000000-0005-0000-0000-00008B460000}"/>
    <cellStyle name="Output 5 2 2 2 2 2 4" xfId="14261" xr:uid="{00000000-0005-0000-0000-00008C460000}"/>
    <cellStyle name="Output 5 2 2 2 2 3" xfId="3638" xr:uid="{00000000-0005-0000-0000-00008D460000}"/>
    <cellStyle name="Output 5 2 2 2 2 3 2" xfId="5932" xr:uid="{00000000-0005-0000-0000-00008E460000}"/>
    <cellStyle name="Output 5 2 2 2 2 3 2 2" xfId="7327" xr:uid="{00000000-0005-0000-0000-00008F460000}"/>
    <cellStyle name="Output 5 2 2 2 2 3 2 2 2" xfId="17813" xr:uid="{00000000-0005-0000-0000-000090460000}"/>
    <cellStyle name="Output 5 2 2 2 2 3 2 3" xfId="16423" xr:uid="{00000000-0005-0000-0000-000091460000}"/>
    <cellStyle name="Output 5 2 2 2 2 3 3" xfId="14263" xr:uid="{00000000-0005-0000-0000-000092460000}"/>
    <cellStyle name="Output 5 2 2 2 2 4" xfId="3639" xr:uid="{00000000-0005-0000-0000-000093460000}"/>
    <cellStyle name="Output 5 2 2 2 2 4 2" xfId="7189" xr:uid="{00000000-0005-0000-0000-000094460000}"/>
    <cellStyle name="Output 5 2 2 2 2 4 2 2" xfId="11785" xr:uid="{00000000-0005-0000-0000-000095460000}"/>
    <cellStyle name="Output 5 2 2 2 2 4 2 2 2" xfId="22049" xr:uid="{00000000-0005-0000-0000-000096460000}"/>
    <cellStyle name="Output 5 2 2 2 2 4 2 3" xfId="17678" xr:uid="{00000000-0005-0000-0000-000097460000}"/>
    <cellStyle name="Output 5 2 2 2 2 4 3" xfId="14264" xr:uid="{00000000-0005-0000-0000-000098460000}"/>
    <cellStyle name="Output 5 2 2 2 2 5" xfId="5929" xr:uid="{00000000-0005-0000-0000-000099460000}"/>
    <cellStyle name="Output 5 2 2 2 2 5 2" xfId="7717" xr:uid="{00000000-0005-0000-0000-00009A460000}"/>
    <cellStyle name="Output 5 2 2 2 2 5 2 2" xfId="18202" xr:uid="{00000000-0005-0000-0000-00009B460000}"/>
    <cellStyle name="Output 5 2 2 2 2 5 3" xfId="16420" xr:uid="{00000000-0005-0000-0000-00009C460000}"/>
    <cellStyle name="Output 5 2 2 2 2 6" xfId="14260" xr:uid="{00000000-0005-0000-0000-00009D460000}"/>
    <cellStyle name="Output 5 2 2 2 3" xfId="3640" xr:uid="{00000000-0005-0000-0000-00009E460000}"/>
    <cellStyle name="Output 5 2 2 2 3 2" xfId="3641" xr:uid="{00000000-0005-0000-0000-00009F460000}"/>
    <cellStyle name="Output 5 2 2 2 3 2 2" xfId="5934" xr:uid="{00000000-0005-0000-0000-0000A0460000}"/>
    <cellStyle name="Output 5 2 2 2 3 2 2 2" xfId="11855" xr:uid="{00000000-0005-0000-0000-0000A1460000}"/>
    <cellStyle name="Output 5 2 2 2 3 2 2 2 2" xfId="22118" xr:uid="{00000000-0005-0000-0000-0000A2460000}"/>
    <cellStyle name="Output 5 2 2 2 3 2 2 3" xfId="16425" xr:uid="{00000000-0005-0000-0000-0000A3460000}"/>
    <cellStyle name="Output 5 2 2 2 3 2 3" xfId="14266" xr:uid="{00000000-0005-0000-0000-0000A4460000}"/>
    <cellStyle name="Output 5 2 2 2 3 3" xfId="5933" xr:uid="{00000000-0005-0000-0000-0000A5460000}"/>
    <cellStyle name="Output 5 2 2 2 3 3 2" xfId="7721" xr:uid="{00000000-0005-0000-0000-0000A6460000}"/>
    <cellStyle name="Output 5 2 2 2 3 3 2 2" xfId="18206" xr:uid="{00000000-0005-0000-0000-0000A7460000}"/>
    <cellStyle name="Output 5 2 2 2 3 3 3" xfId="16424" xr:uid="{00000000-0005-0000-0000-0000A8460000}"/>
    <cellStyle name="Output 5 2 2 2 3 4" xfId="14265" xr:uid="{00000000-0005-0000-0000-0000A9460000}"/>
    <cellStyle name="Output 5 2 2 2 4" xfId="3642" xr:uid="{00000000-0005-0000-0000-0000AA460000}"/>
    <cellStyle name="Output 5 2 2 2 4 2" xfId="5935" xr:uid="{00000000-0005-0000-0000-0000AB460000}"/>
    <cellStyle name="Output 5 2 2 2 4 2 2" xfId="10045" xr:uid="{00000000-0005-0000-0000-0000AC460000}"/>
    <cellStyle name="Output 5 2 2 2 4 2 2 2" xfId="20310" xr:uid="{00000000-0005-0000-0000-0000AD460000}"/>
    <cellStyle name="Output 5 2 2 2 4 2 3" xfId="16426" xr:uid="{00000000-0005-0000-0000-0000AE460000}"/>
    <cellStyle name="Output 5 2 2 2 4 3" xfId="14267" xr:uid="{00000000-0005-0000-0000-0000AF460000}"/>
    <cellStyle name="Output 5 2 2 2 5" xfId="3643" xr:uid="{00000000-0005-0000-0000-0000B0460000}"/>
    <cellStyle name="Output 5 2 2 2 5 2" xfId="7190" xr:uid="{00000000-0005-0000-0000-0000B1460000}"/>
    <cellStyle name="Output 5 2 2 2 5 2 2" xfId="11143" xr:uid="{00000000-0005-0000-0000-0000B2460000}"/>
    <cellStyle name="Output 5 2 2 2 5 2 2 2" xfId="21408" xr:uid="{00000000-0005-0000-0000-0000B3460000}"/>
    <cellStyle name="Output 5 2 2 2 5 2 3" xfId="17679" xr:uid="{00000000-0005-0000-0000-0000B4460000}"/>
    <cellStyle name="Output 5 2 2 2 5 3" xfId="14268" xr:uid="{00000000-0005-0000-0000-0000B5460000}"/>
    <cellStyle name="Output 5 2 2 2 6" xfId="5928" xr:uid="{00000000-0005-0000-0000-0000B6460000}"/>
    <cellStyle name="Output 5 2 2 2 6 2" xfId="11698" xr:uid="{00000000-0005-0000-0000-0000B7460000}"/>
    <cellStyle name="Output 5 2 2 2 6 2 2" xfId="21962" xr:uid="{00000000-0005-0000-0000-0000B8460000}"/>
    <cellStyle name="Output 5 2 2 2 6 3" xfId="16419" xr:uid="{00000000-0005-0000-0000-0000B9460000}"/>
    <cellStyle name="Output 5 2 2 2 7" xfId="14259" xr:uid="{00000000-0005-0000-0000-0000BA460000}"/>
    <cellStyle name="Output 5 2 2 3" xfId="3644" xr:uid="{00000000-0005-0000-0000-0000BB460000}"/>
    <cellStyle name="Output 5 2 2 3 2" xfId="3645" xr:uid="{00000000-0005-0000-0000-0000BC460000}"/>
    <cellStyle name="Output 5 2 2 3 2 2" xfId="3646" xr:uid="{00000000-0005-0000-0000-0000BD460000}"/>
    <cellStyle name="Output 5 2 2 3 2 2 2" xfId="5938" xr:uid="{00000000-0005-0000-0000-0000BE460000}"/>
    <cellStyle name="Output 5 2 2 3 2 2 2 2" xfId="7720" xr:uid="{00000000-0005-0000-0000-0000BF460000}"/>
    <cellStyle name="Output 5 2 2 3 2 2 2 2 2" xfId="18205" xr:uid="{00000000-0005-0000-0000-0000C0460000}"/>
    <cellStyle name="Output 5 2 2 3 2 2 2 3" xfId="16429" xr:uid="{00000000-0005-0000-0000-0000C1460000}"/>
    <cellStyle name="Output 5 2 2 3 2 2 3" xfId="14271" xr:uid="{00000000-0005-0000-0000-0000C2460000}"/>
    <cellStyle name="Output 5 2 2 3 2 3" xfId="5937" xr:uid="{00000000-0005-0000-0000-0000C3460000}"/>
    <cellStyle name="Output 5 2 2 3 2 3 2" xfId="9398" xr:uid="{00000000-0005-0000-0000-0000C4460000}"/>
    <cellStyle name="Output 5 2 2 3 2 3 2 2" xfId="19691" xr:uid="{00000000-0005-0000-0000-0000C5460000}"/>
    <cellStyle name="Output 5 2 2 3 2 3 3" xfId="16428" xr:uid="{00000000-0005-0000-0000-0000C6460000}"/>
    <cellStyle name="Output 5 2 2 3 2 4" xfId="14270" xr:uid="{00000000-0005-0000-0000-0000C7460000}"/>
    <cellStyle name="Output 5 2 2 3 3" xfId="3647" xr:uid="{00000000-0005-0000-0000-0000C8460000}"/>
    <cellStyle name="Output 5 2 2 3 3 2" xfId="5939" xr:uid="{00000000-0005-0000-0000-0000C9460000}"/>
    <cellStyle name="Output 5 2 2 3 3 2 2" xfId="7719" xr:uid="{00000000-0005-0000-0000-0000CA460000}"/>
    <cellStyle name="Output 5 2 2 3 3 2 2 2" xfId="18204" xr:uid="{00000000-0005-0000-0000-0000CB460000}"/>
    <cellStyle name="Output 5 2 2 3 3 2 3" xfId="16430" xr:uid="{00000000-0005-0000-0000-0000CC460000}"/>
    <cellStyle name="Output 5 2 2 3 3 3" xfId="14272" xr:uid="{00000000-0005-0000-0000-0000CD460000}"/>
    <cellStyle name="Output 5 2 2 3 4" xfId="3648" xr:uid="{00000000-0005-0000-0000-0000CE460000}"/>
    <cellStyle name="Output 5 2 2 3 4 2" xfId="7191" xr:uid="{00000000-0005-0000-0000-0000CF460000}"/>
    <cellStyle name="Output 5 2 2 3 4 2 2" xfId="9968" xr:uid="{00000000-0005-0000-0000-0000D0460000}"/>
    <cellStyle name="Output 5 2 2 3 4 2 2 2" xfId="20234" xr:uid="{00000000-0005-0000-0000-0000D1460000}"/>
    <cellStyle name="Output 5 2 2 3 4 2 3" xfId="17680" xr:uid="{00000000-0005-0000-0000-0000D2460000}"/>
    <cellStyle name="Output 5 2 2 3 4 3" xfId="14273" xr:uid="{00000000-0005-0000-0000-0000D3460000}"/>
    <cellStyle name="Output 5 2 2 3 5" xfId="5936" xr:uid="{00000000-0005-0000-0000-0000D4460000}"/>
    <cellStyle name="Output 5 2 2 3 5 2" xfId="7718" xr:uid="{00000000-0005-0000-0000-0000D5460000}"/>
    <cellStyle name="Output 5 2 2 3 5 2 2" xfId="18203" xr:uid="{00000000-0005-0000-0000-0000D6460000}"/>
    <cellStyle name="Output 5 2 2 3 5 3" xfId="16427" xr:uid="{00000000-0005-0000-0000-0000D7460000}"/>
    <cellStyle name="Output 5 2 2 3 6" xfId="14269" xr:uid="{00000000-0005-0000-0000-0000D8460000}"/>
    <cellStyle name="Output 5 2 2 4" xfId="3649" xr:uid="{00000000-0005-0000-0000-0000D9460000}"/>
    <cellStyle name="Output 5 2 2 4 2" xfId="3650" xr:uid="{00000000-0005-0000-0000-0000DA460000}"/>
    <cellStyle name="Output 5 2 2 4 2 2" xfId="5941" xr:uid="{00000000-0005-0000-0000-0000DB460000}"/>
    <cellStyle name="Output 5 2 2 4 2 2 2" xfId="9403" xr:uid="{00000000-0005-0000-0000-0000DC460000}"/>
    <cellStyle name="Output 5 2 2 4 2 2 2 2" xfId="19693" xr:uid="{00000000-0005-0000-0000-0000DD460000}"/>
    <cellStyle name="Output 5 2 2 4 2 2 3" xfId="16432" xr:uid="{00000000-0005-0000-0000-0000DE460000}"/>
    <cellStyle name="Output 5 2 2 4 2 3" xfId="14275" xr:uid="{00000000-0005-0000-0000-0000DF460000}"/>
    <cellStyle name="Output 5 2 2 4 3" xfId="5940" xr:uid="{00000000-0005-0000-0000-0000E0460000}"/>
    <cellStyle name="Output 5 2 2 4 3 2" xfId="9401" xr:uid="{00000000-0005-0000-0000-0000E1460000}"/>
    <cellStyle name="Output 5 2 2 4 3 2 2" xfId="19692" xr:uid="{00000000-0005-0000-0000-0000E2460000}"/>
    <cellStyle name="Output 5 2 2 4 3 3" xfId="16431" xr:uid="{00000000-0005-0000-0000-0000E3460000}"/>
    <cellStyle name="Output 5 2 2 4 4" xfId="14274" xr:uid="{00000000-0005-0000-0000-0000E4460000}"/>
    <cellStyle name="Output 5 2 2 5" xfId="3651" xr:uid="{00000000-0005-0000-0000-0000E5460000}"/>
    <cellStyle name="Output 5 2 2 5 2" xfId="5942" xr:uid="{00000000-0005-0000-0000-0000E6460000}"/>
    <cellStyle name="Output 5 2 2 5 2 2" xfId="9406" xr:uid="{00000000-0005-0000-0000-0000E7460000}"/>
    <cellStyle name="Output 5 2 2 5 2 2 2" xfId="19694" xr:uid="{00000000-0005-0000-0000-0000E8460000}"/>
    <cellStyle name="Output 5 2 2 5 2 3" xfId="16433" xr:uid="{00000000-0005-0000-0000-0000E9460000}"/>
    <cellStyle name="Output 5 2 2 5 3" xfId="14276" xr:uid="{00000000-0005-0000-0000-0000EA460000}"/>
    <cellStyle name="Output 5 2 2 6" xfId="3652" xr:uid="{00000000-0005-0000-0000-0000EB460000}"/>
    <cellStyle name="Output 5 2 2 6 2" xfId="7192" xr:uid="{00000000-0005-0000-0000-0000EC460000}"/>
    <cellStyle name="Output 5 2 2 6 2 2" xfId="9969" xr:uid="{00000000-0005-0000-0000-0000ED460000}"/>
    <cellStyle name="Output 5 2 2 6 2 2 2" xfId="20235" xr:uid="{00000000-0005-0000-0000-0000EE460000}"/>
    <cellStyle name="Output 5 2 2 6 2 3" xfId="17681" xr:uid="{00000000-0005-0000-0000-0000EF460000}"/>
    <cellStyle name="Output 5 2 2 6 3" xfId="14277" xr:uid="{00000000-0005-0000-0000-0000F0460000}"/>
    <cellStyle name="Output 5 2 2 7" xfId="5927" xr:uid="{00000000-0005-0000-0000-0000F1460000}"/>
    <cellStyle name="Output 5 2 2 7 2" xfId="7715" xr:uid="{00000000-0005-0000-0000-0000F2460000}"/>
    <cellStyle name="Output 5 2 2 7 2 2" xfId="18200" xr:uid="{00000000-0005-0000-0000-0000F3460000}"/>
    <cellStyle name="Output 5 2 2 7 3" xfId="16418" xr:uid="{00000000-0005-0000-0000-0000F4460000}"/>
    <cellStyle name="Output 5 2 2 8" xfId="14258" xr:uid="{00000000-0005-0000-0000-0000F5460000}"/>
    <cellStyle name="Output 5 2 3" xfId="3653" xr:uid="{00000000-0005-0000-0000-0000F6460000}"/>
    <cellStyle name="Output 5 2 3 2" xfId="3654" xr:uid="{00000000-0005-0000-0000-0000F7460000}"/>
    <cellStyle name="Output 5 2 3 2 2" xfId="3655" xr:uid="{00000000-0005-0000-0000-0000F8460000}"/>
    <cellStyle name="Output 5 2 3 2 2 2" xfId="5945" xr:uid="{00000000-0005-0000-0000-0000F9460000}"/>
    <cellStyle name="Output 5 2 3 2 2 2 2" xfId="9414" xr:uid="{00000000-0005-0000-0000-0000FA460000}"/>
    <cellStyle name="Output 5 2 3 2 2 2 2 2" xfId="19695" xr:uid="{00000000-0005-0000-0000-0000FB460000}"/>
    <cellStyle name="Output 5 2 3 2 2 2 3" xfId="16436" xr:uid="{00000000-0005-0000-0000-0000FC460000}"/>
    <cellStyle name="Output 5 2 3 2 2 3" xfId="14280" xr:uid="{00000000-0005-0000-0000-0000FD460000}"/>
    <cellStyle name="Output 5 2 3 2 3" xfId="5944" xr:uid="{00000000-0005-0000-0000-0000FE460000}"/>
    <cellStyle name="Output 5 2 3 2 3 2" xfId="11854" xr:uid="{00000000-0005-0000-0000-0000FF460000}"/>
    <cellStyle name="Output 5 2 3 2 3 2 2" xfId="22117" xr:uid="{00000000-0005-0000-0000-000000470000}"/>
    <cellStyle name="Output 5 2 3 2 3 3" xfId="16435" xr:uid="{00000000-0005-0000-0000-000001470000}"/>
    <cellStyle name="Output 5 2 3 2 4" xfId="14279" xr:uid="{00000000-0005-0000-0000-000002470000}"/>
    <cellStyle name="Output 5 2 3 3" xfId="3656" xr:uid="{00000000-0005-0000-0000-000003470000}"/>
    <cellStyle name="Output 5 2 3 3 2" xfId="5946" xr:uid="{00000000-0005-0000-0000-000004470000}"/>
    <cellStyle name="Output 5 2 3 3 2 2" xfId="7722" xr:uid="{00000000-0005-0000-0000-000005470000}"/>
    <cellStyle name="Output 5 2 3 3 2 2 2" xfId="18207" xr:uid="{00000000-0005-0000-0000-000006470000}"/>
    <cellStyle name="Output 5 2 3 3 2 3" xfId="16437" xr:uid="{00000000-0005-0000-0000-000007470000}"/>
    <cellStyle name="Output 5 2 3 3 3" xfId="14281" xr:uid="{00000000-0005-0000-0000-000008470000}"/>
    <cellStyle name="Output 5 2 3 4" xfId="3657" xr:uid="{00000000-0005-0000-0000-000009470000}"/>
    <cellStyle name="Output 5 2 3 4 2" xfId="7193" xr:uid="{00000000-0005-0000-0000-00000A470000}"/>
    <cellStyle name="Output 5 2 3 4 2 2" xfId="9970" xr:uid="{00000000-0005-0000-0000-00000B470000}"/>
    <cellStyle name="Output 5 2 3 4 2 2 2" xfId="20236" xr:uid="{00000000-0005-0000-0000-00000C470000}"/>
    <cellStyle name="Output 5 2 3 4 2 3" xfId="17682" xr:uid="{00000000-0005-0000-0000-00000D470000}"/>
    <cellStyle name="Output 5 2 3 4 3" xfId="14282" xr:uid="{00000000-0005-0000-0000-00000E470000}"/>
    <cellStyle name="Output 5 2 3 5" xfId="5943" xr:uid="{00000000-0005-0000-0000-00000F470000}"/>
    <cellStyle name="Output 5 2 3 5 2" xfId="7745" xr:uid="{00000000-0005-0000-0000-000010470000}"/>
    <cellStyle name="Output 5 2 3 5 2 2" xfId="18230" xr:uid="{00000000-0005-0000-0000-000011470000}"/>
    <cellStyle name="Output 5 2 3 5 3" xfId="16434" xr:uid="{00000000-0005-0000-0000-000012470000}"/>
    <cellStyle name="Output 5 2 3 6" xfId="14278" xr:uid="{00000000-0005-0000-0000-000013470000}"/>
    <cellStyle name="Output 5 2 4" xfId="3658" xr:uid="{00000000-0005-0000-0000-000014470000}"/>
    <cellStyle name="Output 5 2 4 2" xfId="3659" xr:uid="{00000000-0005-0000-0000-000015470000}"/>
    <cellStyle name="Output 5 2 4 2 2" xfId="5948" xr:uid="{00000000-0005-0000-0000-000016470000}"/>
    <cellStyle name="Output 5 2 4 2 2 2" xfId="7724" xr:uid="{00000000-0005-0000-0000-000017470000}"/>
    <cellStyle name="Output 5 2 4 2 2 2 2" xfId="18209" xr:uid="{00000000-0005-0000-0000-000018470000}"/>
    <cellStyle name="Output 5 2 4 2 2 3" xfId="16439" xr:uid="{00000000-0005-0000-0000-000019470000}"/>
    <cellStyle name="Output 5 2 4 2 3" xfId="14284" xr:uid="{00000000-0005-0000-0000-00001A470000}"/>
    <cellStyle name="Output 5 2 4 3" xfId="5947" xr:uid="{00000000-0005-0000-0000-00001B470000}"/>
    <cellStyle name="Output 5 2 4 3 2" xfId="9415" xr:uid="{00000000-0005-0000-0000-00001C470000}"/>
    <cellStyle name="Output 5 2 4 3 2 2" xfId="19696" xr:uid="{00000000-0005-0000-0000-00001D470000}"/>
    <cellStyle name="Output 5 2 4 3 3" xfId="16438" xr:uid="{00000000-0005-0000-0000-00001E470000}"/>
    <cellStyle name="Output 5 2 4 4" xfId="14283" xr:uid="{00000000-0005-0000-0000-00001F470000}"/>
    <cellStyle name="Output 5 2 5" xfId="3660" xr:uid="{00000000-0005-0000-0000-000020470000}"/>
    <cellStyle name="Output 5 2 5 2" xfId="5949" xr:uid="{00000000-0005-0000-0000-000021470000}"/>
    <cellStyle name="Output 5 2 5 2 2" xfId="7723" xr:uid="{00000000-0005-0000-0000-000022470000}"/>
    <cellStyle name="Output 5 2 5 2 2 2" xfId="18208" xr:uid="{00000000-0005-0000-0000-000023470000}"/>
    <cellStyle name="Output 5 2 5 2 3" xfId="16440" xr:uid="{00000000-0005-0000-0000-000024470000}"/>
    <cellStyle name="Output 5 2 5 3" xfId="14285" xr:uid="{00000000-0005-0000-0000-000025470000}"/>
    <cellStyle name="Output 5 2 6" xfId="3661" xr:uid="{00000000-0005-0000-0000-000026470000}"/>
    <cellStyle name="Output 5 2 6 2" xfId="7194" xr:uid="{00000000-0005-0000-0000-000027470000}"/>
    <cellStyle name="Output 5 2 6 2 2" xfId="11169" xr:uid="{00000000-0005-0000-0000-000028470000}"/>
    <cellStyle name="Output 5 2 6 2 2 2" xfId="21434" xr:uid="{00000000-0005-0000-0000-000029470000}"/>
    <cellStyle name="Output 5 2 6 2 3" xfId="17683" xr:uid="{00000000-0005-0000-0000-00002A470000}"/>
    <cellStyle name="Output 5 2 6 3" xfId="14286" xr:uid="{00000000-0005-0000-0000-00002B470000}"/>
    <cellStyle name="Output 5 2 7" xfId="5926" xr:uid="{00000000-0005-0000-0000-00002C470000}"/>
    <cellStyle name="Output 5 2 7 2" xfId="9392" xr:uid="{00000000-0005-0000-0000-00002D470000}"/>
    <cellStyle name="Output 5 2 7 2 2" xfId="19686" xr:uid="{00000000-0005-0000-0000-00002E470000}"/>
    <cellStyle name="Output 5 2 7 3" xfId="16417" xr:uid="{00000000-0005-0000-0000-00002F470000}"/>
    <cellStyle name="Output 5 2 8" xfId="14257" xr:uid="{00000000-0005-0000-0000-000030470000}"/>
    <cellStyle name="Output 5 3" xfId="3662" xr:uid="{00000000-0005-0000-0000-000031470000}"/>
    <cellStyle name="Output 5 3 2" xfId="3663" xr:uid="{00000000-0005-0000-0000-000032470000}"/>
    <cellStyle name="Output 5 3 2 2" xfId="3664" xr:uid="{00000000-0005-0000-0000-000033470000}"/>
    <cellStyle name="Output 5 3 2 2 2" xfId="5952" xr:uid="{00000000-0005-0000-0000-000034470000}"/>
    <cellStyle name="Output 5 3 2 2 2 2" xfId="7728" xr:uid="{00000000-0005-0000-0000-000035470000}"/>
    <cellStyle name="Output 5 3 2 2 2 2 2" xfId="18213" xr:uid="{00000000-0005-0000-0000-000036470000}"/>
    <cellStyle name="Output 5 3 2 2 2 3" xfId="16443" xr:uid="{00000000-0005-0000-0000-000037470000}"/>
    <cellStyle name="Output 5 3 2 2 3" xfId="14289" xr:uid="{00000000-0005-0000-0000-000038470000}"/>
    <cellStyle name="Output 5 3 2 3" xfId="5951" xr:uid="{00000000-0005-0000-0000-000039470000}"/>
    <cellStyle name="Output 5 3 2 3 2" xfId="9420" xr:uid="{00000000-0005-0000-0000-00003A470000}"/>
    <cellStyle name="Output 5 3 2 3 2 2" xfId="19699" xr:uid="{00000000-0005-0000-0000-00003B470000}"/>
    <cellStyle name="Output 5 3 2 3 3" xfId="16442" xr:uid="{00000000-0005-0000-0000-00003C470000}"/>
    <cellStyle name="Output 5 3 2 4" xfId="14288" xr:uid="{00000000-0005-0000-0000-00003D470000}"/>
    <cellStyle name="Output 5 3 3" xfId="3665" xr:uid="{00000000-0005-0000-0000-00003E470000}"/>
    <cellStyle name="Output 5 3 3 2" xfId="5953" xr:uid="{00000000-0005-0000-0000-00003F470000}"/>
    <cellStyle name="Output 5 3 3 2 2" xfId="11853" xr:uid="{00000000-0005-0000-0000-000040470000}"/>
    <cellStyle name="Output 5 3 3 2 2 2" xfId="22116" xr:uid="{00000000-0005-0000-0000-000041470000}"/>
    <cellStyle name="Output 5 3 3 2 3" xfId="16444" xr:uid="{00000000-0005-0000-0000-000042470000}"/>
    <cellStyle name="Output 5 3 3 3" xfId="14290" xr:uid="{00000000-0005-0000-0000-000043470000}"/>
    <cellStyle name="Output 5 3 4" xfId="3666" xr:uid="{00000000-0005-0000-0000-000044470000}"/>
    <cellStyle name="Output 5 3 4 2" xfId="7195" xr:uid="{00000000-0005-0000-0000-000045470000}"/>
    <cellStyle name="Output 5 3 4 2 2" xfId="11168" xr:uid="{00000000-0005-0000-0000-000046470000}"/>
    <cellStyle name="Output 5 3 4 2 2 2" xfId="21433" xr:uid="{00000000-0005-0000-0000-000047470000}"/>
    <cellStyle name="Output 5 3 4 2 3" xfId="17684" xr:uid="{00000000-0005-0000-0000-000048470000}"/>
    <cellStyle name="Output 5 3 4 3" xfId="14291" xr:uid="{00000000-0005-0000-0000-000049470000}"/>
    <cellStyle name="Output 5 3 5" xfId="5950" xr:uid="{00000000-0005-0000-0000-00004A470000}"/>
    <cellStyle name="Output 5 3 5 2" xfId="9416" xr:uid="{00000000-0005-0000-0000-00004B470000}"/>
    <cellStyle name="Output 5 3 5 2 2" xfId="19697" xr:uid="{00000000-0005-0000-0000-00004C470000}"/>
    <cellStyle name="Output 5 3 5 3" xfId="16441" xr:uid="{00000000-0005-0000-0000-00004D470000}"/>
    <cellStyle name="Output 5 3 6" xfId="14287" xr:uid="{00000000-0005-0000-0000-00004E470000}"/>
    <cellStyle name="Output 5 4" xfId="3667" xr:uid="{00000000-0005-0000-0000-00004F470000}"/>
    <cellStyle name="Output 5 4 2" xfId="3668" xr:uid="{00000000-0005-0000-0000-000050470000}"/>
    <cellStyle name="Output 5 4 2 2" xfId="5955" xr:uid="{00000000-0005-0000-0000-000051470000}"/>
    <cellStyle name="Output 5 4 2 2 2" xfId="7725" xr:uid="{00000000-0005-0000-0000-000052470000}"/>
    <cellStyle name="Output 5 4 2 2 2 2" xfId="18210" xr:uid="{00000000-0005-0000-0000-000053470000}"/>
    <cellStyle name="Output 5 4 2 2 3" xfId="16446" xr:uid="{00000000-0005-0000-0000-000054470000}"/>
    <cellStyle name="Output 5 4 2 3" xfId="14293" xr:uid="{00000000-0005-0000-0000-000055470000}"/>
    <cellStyle name="Output 5 4 3" xfId="5954" xr:uid="{00000000-0005-0000-0000-000056470000}"/>
    <cellStyle name="Output 5 4 3 2" xfId="9421" xr:uid="{00000000-0005-0000-0000-000057470000}"/>
    <cellStyle name="Output 5 4 3 2 2" xfId="19700" xr:uid="{00000000-0005-0000-0000-000058470000}"/>
    <cellStyle name="Output 5 4 3 3" xfId="16445" xr:uid="{00000000-0005-0000-0000-000059470000}"/>
    <cellStyle name="Output 5 4 4" xfId="14292" xr:uid="{00000000-0005-0000-0000-00005A470000}"/>
    <cellStyle name="Output 5 5" xfId="3669" xr:uid="{00000000-0005-0000-0000-00005B470000}"/>
    <cellStyle name="Output 5 5 2" xfId="5956" xr:uid="{00000000-0005-0000-0000-00005C470000}"/>
    <cellStyle name="Output 5 5 2 2" xfId="9422" xr:uid="{00000000-0005-0000-0000-00005D470000}"/>
    <cellStyle name="Output 5 5 2 2 2" xfId="19701" xr:uid="{00000000-0005-0000-0000-00005E470000}"/>
    <cellStyle name="Output 5 5 2 3" xfId="16447" xr:uid="{00000000-0005-0000-0000-00005F470000}"/>
    <cellStyle name="Output 5 5 3" xfId="14294" xr:uid="{00000000-0005-0000-0000-000060470000}"/>
    <cellStyle name="Output 5 6" xfId="3670" xr:uid="{00000000-0005-0000-0000-000061470000}"/>
    <cellStyle name="Output 5 6 2" xfId="7196" xr:uid="{00000000-0005-0000-0000-000062470000}"/>
    <cellStyle name="Output 5 6 2 2" xfId="9971" xr:uid="{00000000-0005-0000-0000-000063470000}"/>
    <cellStyle name="Output 5 6 2 2 2" xfId="20237" xr:uid="{00000000-0005-0000-0000-000064470000}"/>
    <cellStyle name="Output 5 6 2 3" xfId="17685" xr:uid="{00000000-0005-0000-0000-000065470000}"/>
    <cellStyle name="Output 5 6 3" xfId="14295" xr:uid="{00000000-0005-0000-0000-000066470000}"/>
    <cellStyle name="Output 5 7" xfId="5925" xr:uid="{00000000-0005-0000-0000-000067470000}"/>
    <cellStyle name="Output 5 7 2" xfId="11856" xr:uid="{00000000-0005-0000-0000-000068470000}"/>
    <cellStyle name="Output 5 7 2 2" xfId="22119" xr:uid="{00000000-0005-0000-0000-000069470000}"/>
    <cellStyle name="Output 5 7 3" xfId="16416" xr:uid="{00000000-0005-0000-0000-00006A470000}"/>
    <cellStyle name="Output 5 8" xfId="14256" xr:uid="{00000000-0005-0000-0000-00006B470000}"/>
    <cellStyle name="Output 6" xfId="3671" xr:uid="{00000000-0005-0000-0000-00006C470000}"/>
    <cellStyle name="Output 6 2" xfId="3672" xr:uid="{00000000-0005-0000-0000-00006D470000}"/>
    <cellStyle name="Output 6 2 2" xfId="3673" xr:uid="{00000000-0005-0000-0000-00006E470000}"/>
    <cellStyle name="Output 6 2 2 2" xfId="3674" xr:uid="{00000000-0005-0000-0000-00006F470000}"/>
    <cellStyle name="Output 6 2 2 2 2" xfId="3675" xr:uid="{00000000-0005-0000-0000-000070470000}"/>
    <cellStyle name="Output 6 2 2 2 2 2" xfId="3676" xr:uid="{00000000-0005-0000-0000-000071470000}"/>
    <cellStyle name="Output 6 2 2 2 2 2 2" xfId="3677" xr:uid="{00000000-0005-0000-0000-000072470000}"/>
    <cellStyle name="Output 6 2 2 2 2 2 2 2" xfId="5963" xr:uid="{00000000-0005-0000-0000-000073470000}"/>
    <cellStyle name="Output 6 2 2 2 2 2 2 2 2" xfId="11852" xr:uid="{00000000-0005-0000-0000-000074470000}"/>
    <cellStyle name="Output 6 2 2 2 2 2 2 2 2 2" xfId="22115" xr:uid="{00000000-0005-0000-0000-000075470000}"/>
    <cellStyle name="Output 6 2 2 2 2 2 2 2 3" xfId="16454" xr:uid="{00000000-0005-0000-0000-000076470000}"/>
    <cellStyle name="Output 6 2 2 2 2 2 2 3" xfId="14302" xr:uid="{00000000-0005-0000-0000-000077470000}"/>
    <cellStyle name="Output 6 2 2 2 2 2 3" xfId="5962" xr:uid="{00000000-0005-0000-0000-000078470000}"/>
    <cellStyle name="Output 6 2 2 2 2 2 3 2" xfId="7744" xr:uid="{00000000-0005-0000-0000-000079470000}"/>
    <cellStyle name="Output 6 2 2 2 2 2 3 2 2" xfId="18229" xr:uid="{00000000-0005-0000-0000-00007A470000}"/>
    <cellStyle name="Output 6 2 2 2 2 2 3 3" xfId="16453" xr:uid="{00000000-0005-0000-0000-00007B470000}"/>
    <cellStyle name="Output 6 2 2 2 2 2 4" xfId="14301" xr:uid="{00000000-0005-0000-0000-00007C470000}"/>
    <cellStyle name="Output 6 2 2 2 2 3" xfId="3678" xr:uid="{00000000-0005-0000-0000-00007D470000}"/>
    <cellStyle name="Output 6 2 2 2 2 3 2" xfId="5964" xr:uid="{00000000-0005-0000-0000-00007E470000}"/>
    <cellStyle name="Output 6 2 2 2 2 3 2 2" xfId="9427" xr:uid="{00000000-0005-0000-0000-00007F470000}"/>
    <cellStyle name="Output 6 2 2 2 2 3 2 2 2" xfId="19705" xr:uid="{00000000-0005-0000-0000-000080470000}"/>
    <cellStyle name="Output 6 2 2 2 2 3 2 3" xfId="16455" xr:uid="{00000000-0005-0000-0000-000081470000}"/>
    <cellStyle name="Output 6 2 2 2 2 3 3" xfId="14303" xr:uid="{00000000-0005-0000-0000-000082470000}"/>
    <cellStyle name="Output 6 2 2 2 2 4" xfId="3679" xr:uid="{00000000-0005-0000-0000-000083470000}"/>
    <cellStyle name="Output 6 2 2 2 2 4 2" xfId="7197" xr:uid="{00000000-0005-0000-0000-000084470000}"/>
    <cellStyle name="Output 6 2 2 2 2 4 2 2" xfId="11170" xr:uid="{00000000-0005-0000-0000-000085470000}"/>
    <cellStyle name="Output 6 2 2 2 2 4 2 2 2" xfId="21435" xr:uid="{00000000-0005-0000-0000-000086470000}"/>
    <cellStyle name="Output 6 2 2 2 2 4 2 3" xfId="17686" xr:uid="{00000000-0005-0000-0000-000087470000}"/>
    <cellStyle name="Output 6 2 2 2 2 4 3" xfId="14304" xr:uid="{00000000-0005-0000-0000-000088470000}"/>
    <cellStyle name="Output 6 2 2 2 2 5" xfId="5961" xr:uid="{00000000-0005-0000-0000-000089470000}"/>
    <cellStyle name="Output 6 2 2 2 2 5 2" xfId="9426" xr:uid="{00000000-0005-0000-0000-00008A470000}"/>
    <cellStyle name="Output 6 2 2 2 2 5 2 2" xfId="19704" xr:uid="{00000000-0005-0000-0000-00008B470000}"/>
    <cellStyle name="Output 6 2 2 2 2 5 3" xfId="16452" xr:uid="{00000000-0005-0000-0000-00008C470000}"/>
    <cellStyle name="Output 6 2 2 2 2 6" xfId="14300" xr:uid="{00000000-0005-0000-0000-00008D470000}"/>
    <cellStyle name="Output 6 2 2 2 3" xfId="3680" xr:uid="{00000000-0005-0000-0000-00008E470000}"/>
    <cellStyle name="Output 6 2 2 2 3 2" xfId="3681" xr:uid="{00000000-0005-0000-0000-00008F470000}"/>
    <cellStyle name="Output 6 2 2 2 3 2 2" xfId="5966" xr:uid="{00000000-0005-0000-0000-000090470000}"/>
    <cellStyle name="Output 6 2 2 2 3 2 2 2" xfId="9428" xr:uid="{00000000-0005-0000-0000-000091470000}"/>
    <cellStyle name="Output 6 2 2 2 3 2 2 2 2" xfId="19706" xr:uid="{00000000-0005-0000-0000-000092470000}"/>
    <cellStyle name="Output 6 2 2 2 3 2 2 3" xfId="16457" xr:uid="{00000000-0005-0000-0000-000093470000}"/>
    <cellStyle name="Output 6 2 2 2 3 2 3" xfId="14306" xr:uid="{00000000-0005-0000-0000-000094470000}"/>
    <cellStyle name="Output 6 2 2 2 3 3" xfId="5965" xr:uid="{00000000-0005-0000-0000-000095470000}"/>
    <cellStyle name="Output 6 2 2 2 3 3 2" xfId="7729" xr:uid="{00000000-0005-0000-0000-000096470000}"/>
    <cellStyle name="Output 6 2 2 2 3 3 2 2" xfId="18214" xr:uid="{00000000-0005-0000-0000-000097470000}"/>
    <cellStyle name="Output 6 2 2 2 3 3 3" xfId="16456" xr:uid="{00000000-0005-0000-0000-000098470000}"/>
    <cellStyle name="Output 6 2 2 2 3 4" xfId="14305" xr:uid="{00000000-0005-0000-0000-000099470000}"/>
    <cellStyle name="Output 6 2 2 2 4" xfId="3682" xr:uid="{00000000-0005-0000-0000-00009A470000}"/>
    <cellStyle name="Output 6 2 2 2 4 2" xfId="5967" xr:uid="{00000000-0005-0000-0000-00009B470000}"/>
    <cellStyle name="Output 6 2 2 2 4 2 2" xfId="7731" xr:uid="{00000000-0005-0000-0000-00009C470000}"/>
    <cellStyle name="Output 6 2 2 2 4 2 2 2" xfId="18216" xr:uid="{00000000-0005-0000-0000-00009D470000}"/>
    <cellStyle name="Output 6 2 2 2 4 2 3" xfId="16458" xr:uid="{00000000-0005-0000-0000-00009E470000}"/>
    <cellStyle name="Output 6 2 2 2 4 3" xfId="14307" xr:uid="{00000000-0005-0000-0000-00009F470000}"/>
    <cellStyle name="Output 6 2 2 2 5" xfId="3683" xr:uid="{00000000-0005-0000-0000-0000A0470000}"/>
    <cellStyle name="Output 6 2 2 2 5 2" xfId="7198" xr:uid="{00000000-0005-0000-0000-0000A1470000}"/>
    <cellStyle name="Output 6 2 2 2 5 2 2" xfId="9972" xr:uid="{00000000-0005-0000-0000-0000A2470000}"/>
    <cellStyle name="Output 6 2 2 2 5 2 2 2" xfId="20238" xr:uid="{00000000-0005-0000-0000-0000A3470000}"/>
    <cellStyle name="Output 6 2 2 2 5 2 3" xfId="17687" xr:uid="{00000000-0005-0000-0000-0000A4470000}"/>
    <cellStyle name="Output 6 2 2 2 5 3" xfId="14308" xr:uid="{00000000-0005-0000-0000-0000A5470000}"/>
    <cellStyle name="Output 6 2 2 2 6" xfId="5960" xr:uid="{00000000-0005-0000-0000-0000A6470000}"/>
    <cellStyle name="Output 6 2 2 2 6 2" xfId="9424" xr:uid="{00000000-0005-0000-0000-0000A7470000}"/>
    <cellStyle name="Output 6 2 2 2 6 2 2" xfId="19703" xr:uid="{00000000-0005-0000-0000-0000A8470000}"/>
    <cellStyle name="Output 6 2 2 2 6 3" xfId="16451" xr:uid="{00000000-0005-0000-0000-0000A9470000}"/>
    <cellStyle name="Output 6 2 2 2 7" xfId="14299" xr:uid="{00000000-0005-0000-0000-0000AA470000}"/>
    <cellStyle name="Output 6 2 2 3" xfId="3684" xr:uid="{00000000-0005-0000-0000-0000AB470000}"/>
    <cellStyle name="Output 6 2 2 3 2" xfId="3685" xr:uid="{00000000-0005-0000-0000-0000AC470000}"/>
    <cellStyle name="Output 6 2 2 3 2 2" xfId="3686" xr:uid="{00000000-0005-0000-0000-0000AD470000}"/>
    <cellStyle name="Output 6 2 2 3 2 2 2" xfId="5970" xr:uid="{00000000-0005-0000-0000-0000AE470000}"/>
    <cellStyle name="Output 6 2 2 3 2 2 2 2" xfId="9433" xr:uid="{00000000-0005-0000-0000-0000AF470000}"/>
    <cellStyle name="Output 6 2 2 3 2 2 2 2 2" xfId="19708" xr:uid="{00000000-0005-0000-0000-0000B0470000}"/>
    <cellStyle name="Output 6 2 2 3 2 2 2 3" xfId="16461" xr:uid="{00000000-0005-0000-0000-0000B1470000}"/>
    <cellStyle name="Output 6 2 2 3 2 2 3" xfId="14311" xr:uid="{00000000-0005-0000-0000-0000B2470000}"/>
    <cellStyle name="Output 6 2 2 3 2 3" xfId="5969" xr:uid="{00000000-0005-0000-0000-0000B3470000}"/>
    <cellStyle name="Output 6 2 2 3 2 3 2" xfId="9429" xr:uid="{00000000-0005-0000-0000-0000B4470000}"/>
    <cellStyle name="Output 6 2 2 3 2 3 2 2" xfId="19707" xr:uid="{00000000-0005-0000-0000-0000B5470000}"/>
    <cellStyle name="Output 6 2 2 3 2 3 3" xfId="16460" xr:uid="{00000000-0005-0000-0000-0000B6470000}"/>
    <cellStyle name="Output 6 2 2 3 2 4" xfId="14310" xr:uid="{00000000-0005-0000-0000-0000B7470000}"/>
    <cellStyle name="Output 6 2 2 3 3" xfId="3687" xr:uid="{00000000-0005-0000-0000-0000B8470000}"/>
    <cellStyle name="Output 6 2 2 3 3 2" xfId="5971" xr:uid="{00000000-0005-0000-0000-0000B9470000}"/>
    <cellStyle name="Output 6 2 2 3 3 2 2" xfId="7735" xr:uid="{00000000-0005-0000-0000-0000BA470000}"/>
    <cellStyle name="Output 6 2 2 3 3 2 2 2" xfId="18220" xr:uid="{00000000-0005-0000-0000-0000BB470000}"/>
    <cellStyle name="Output 6 2 2 3 3 2 3" xfId="16462" xr:uid="{00000000-0005-0000-0000-0000BC470000}"/>
    <cellStyle name="Output 6 2 2 3 3 3" xfId="14312" xr:uid="{00000000-0005-0000-0000-0000BD470000}"/>
    <cellStyle name="Output 6 2 2 3 4" xfId="3688" xr:uid="{00000000-0005-0000-0000-0000BE470000}"/>
    <cellStyle name="Output 6 2 2 3 4 2" xfId="7199" xr:uid="{00000000-0005-0000-0000-0000BF470000}"/>
    <cellStyle name="Output 6 2 2 3 4 2 2" xfId="11786" xr:uid="{00000000-0005-0000-0000-0000C0470000}"/>
    <cellStyle name="Output 6 2 2 3 4 2 2 2" xfId="22050" xr:uid="{00000000-0005-0000-0000-0000C1470000}"/>
    <cellStyle name="Output 6 2 2 3 4 2 3" xfId="17688" xr:uid="{00000000-0005-0000-0000-0000C2470000}"/>
    <cellStyle name="Output 6 2 2 3 4 3" xfId="14313" xr:uid="{00000000-0005-0000-0000-0000C3470000}"/>
    <cellStyle name="Output 6 2 2 3 5" xfId="5968" xr:uid="{00000000-0005-0000-0000-0000C4470000}"/>
    <cellStyle name="Output 6 2 2 3 5 2" xfId="7730" xr:uid="{00000000-0005-0000-0000-0000C5470000}"/>
    <cellStyle name="Output 6 2 2 3 5 2 2" xfId="18215" xr:uid="{00000000-0005-0000-0000-0000C6470000}"/>
    <cellStyle name="Output 6 2 2 3 5 3" xfId="16459" xr:uid="{00000000-0005-0000-0000-0000C7470000}"/>
    <cellStyle name="Output 6 2 2 3 6" xfId="14309" xr:uid="{00000000-0005-0000-0000-0000C8470000}"/>
    <cellStyle name="Output 6 2 2 4" xfId="3689" xr:uid="{00000000-0005-0000-0000-0000C9470000}"/>
    <cellStyle name="Output 6 2 2 4 2" xfId="3690" xr:uid="{00000000-0005-0000-0000-0000CA470000}"/>
    <cellStyle name="Output 6 2 2 4 2 2" xfId="5973" xr:uid="{00000000-0005-0000-0000-0000CB470000}"/>
    <cellStyle name="Output 6 2 2 4 2 2 2" xfId="9435" xr:uid="{00000000-0005-0000-0000-0000CC470000}"/>
    <cellStyle name="Output 6 2 2 4 2 2 2 2" xfId="19709" xr:uid="{00000000-0005-0000-0000-0000CD470000}"/>
    <cellStyle name="Output 6 2 2 4 2 2 3" xfId="16464" xr:uid="{00000000-0005-0000-0000-0000CE470000}"/>
    <cellStyle name="Output 6 2 2 4 2 3" xfId="14315" xr:uid="{00000000-0005-0000-0000-0000CF470000}"/>
    <cellStyle name="Output 6 2 2 4 3" xfId="5972" xr:uid="{00000000-0005-0000-0000-0000D0470000}"/>
    <cellStyle name="Output 6 2 2 4 3 2" xfId="11851" xr:uid="{00000000-0005-0000-0000-0000D1470000}"/>
    <cellStyle name="Output 6 2 2 4 3 2 2" xfId="22114" xr:uid="{00000000-0005-0000-0000-0000D2470000}"/>
    <cellStyle name="Output 6 2 2 4 3 3" xfId="16463" xr:uid="{00000000-0005-0000-0000-0000D3470000}"/>
    <cellStyle name="Output 6 2 2 4 4" xfId="14314" xr:uid="{00000000-0005-0000-0000-0000D4470000}"/>
    <cellStyle name="Output 6 2 2 5" xfId="3691" xr:uid="{00000000-0005-0000-0000-0000D5470000}"/>
    <cellStyle name="Output 6 2 2 5 2" xfId="5974" xr:uid="{00000000-0005-0000-0000-0000D6470000}"/>
    <cellStyle name="Output 6 2 2 5 2 2" xfId="7732" xr:uid="{00000000-0005-0000-0000-0000D7470000}"/>
    <cellStyle name="Output 6 2 2 5 2 2 2" xfId="18217" xr:uid="{00000000-0005-0000-0000-0000D8470000}"/>
    <cellStyle name="Output 6 2 2 5 2 3" xfId="16465" xr:uid="{00000000-0005-0000-0000-0000D9470000}"/>
    <cellStyle name="Output 6 2 2 5 3" xfId="14316" xr:uid="{00000000-0005-0000-0000-0000DA470000}"/>
    <cellStyle name="Output 6 2 2 6" xfId="3692" xr:uid="{00000000-0005-0000-0000-0000DB470000}"/>
    <cellStyle name="Output 6 2 2 6 2" xfId="7200" xr:uid="{00000000-0005-0000-0000-0000DC470000}"/>
    <cellStyle name="Output 6 2 2 6 2 2" xfId="11167" xr:uid="{00000000-0005-0000-0000-0000DD470000}"/>
    <cellStyle name="Output 6 2 2 6 2 2 2" xfId="21432" xr:uid="{00000000-0005-0000-0000-0000DE470000}"/>
    <cellStyle name="Output 6 2 2 6 2 3" xfId="17689" xr:uid="{00000000-0005-0000-0000-0000DF470000}"/>
    <cellStyle name="Output 6 2 2 6 3" xfId="14317" xr:uid="{00000000-0005-0000-0000-0000E0470000}"/>
    <cellStyle name="Output 6 2 2 7" xfId="5959" xr:uid="{00000000-0005-0000-0000-0000E1470000}"/>
    <cellStyle name="Output 6 2 2 7 2" xfId="9423" xr:uid="{00000000-0005-0000-0000-0000E2470000}"/>
    <cellStyle name="Output 6 2 2 7 2 2" xfId="19702" xr:uid="{00000000-0005-0000-0000-0000E3470000}"/>
    <cellStyle name="Output 6 2 2 7 3" xfId="16450" xr:uid="{00000000-0005-0000-0000-0000E4470000}"/>
    <cellStyle name="Output 6 2 2 8" xfId="14298" xr:uid="{00000000-0005-0000-0000-0000E5470000}"/>
    <cellStyle name="Output 6 2 3" xfId="3693" xr:uid="{00000000-0005-0000-0000-0000E6470000}"/>
    <cellStyle name="Output 6 2 3 2" xfId="3694" xr:uid="{00000000-0005-0000-0000-0000E7470000}"/>
    <cellStyle name="Output 6 2 3 2 2" xfId="3695" xr:uid="{00000000-0005-0000-0000-0000E8470000}"/>
    <cellStyle name="Output 6 2 3 2 2 2" xfId="5977" xr:uid="{00000000-0005-0000-0000-0000E9470000}"/>
    <cellStyle name="Output 6 2 3 2 2 2 2" xfId="7733" xr:uid="{00000000-0005-0000-0000-0000EA470000}"/>
    <cellStyle name="Output 6 2 3 2 2 2 2 2" xfId="18218" xr:uid="{00000000-0005-0000-0000-0000EB470000}"/>
    <cellStyle name="Output 6 2 3 2 2 2 3" xfId="16468" xr:uid="{00000000-0005-0000-0000-0000EC470000}"/>
    <cellStyle name="Output 6 2 3 2 2 3" xfId="14320" xr:uid="{00000000-0005-0000-0000-0000ED470000}"/>
    <cellStyle name="Output 6 2 3 2 3" xfId="5976" xr:uid="{00000000-0005-0000-0000-0000EE470000}"/>
    <cellStyle name="Output 6 2 3 2 3 2" xfId="7734" xr:uid="{00000000-0005-0000-0000-0000EF470000}"/>
    <cellStyle name="Output 6 2 3 2 3 2 2" xfId="18219" xr:uid="{00000000-0005-0000-0000-0000F0470000}"/>
    <cellStyle name="Output 6 2 3 2 3 3" xfId="16467" xr:uid="{00000000-0005-0000-0000-0000F1470000}"/>
    <cellStyle name="Output 6 2 3 2 4" xfId="14319" xr:uid="{00000000-0005-0000-0000-0000F2470000}"/>
    <cellStyle name="Output 6 2 3 3" xfId="3696" xr:uid="{00000000-0005-0000-0000-0000F3470000}"/>
    <cellStyle name="Output 6 2 3 3 2" xfId="5978" xr:uid="{00000000-0005-0000-0000-0000F4470000}"/>
    <cellStyle name="Output 6 2 3 3 2 2" xfId="9438" xr:uid="{00000000-0005-0000-0000-0000F5470000}"/>
    <cellStyle name="Output 6 2 3 3 2 2 2" xfId="19711" xr:uid="{00000000-0005-0000-0000-0000F6470000}"/>
    <cellStyle name="Output 6 2 3 3 2 3" xfId="16469" xr:uid="{00000000-0005-0000-0000-0000F7470000}"/>
    <cellStyle name="Output 6 2 3 3 3" xfId="14321" xr:uid="{00000000-0005-0000-0000-0000F8470000}"/>
    <cellStyle name="Output 6 2 3 4" xfId="3697" xr:uid="{00000000-0005-0000-0000-0000F9470000}"/>
    <cellStyle name="Output 6 2 3 4 2" xfId="7201" xr:uid="{00000000-0005-0000-0000-0000FA470000}"/>
    <cellStyle name="Output 6 2 3 4 2 2" xfId="9973" xr:uid="{00000000-0005-0000-0000-0000FB470000}"/>
    <cellStyle name="Output 6 2 3 4 2 2 2" xfId="20239" xr:uid="{00000000-0005-0000-0000-0000FC470000}"/>
    <cellStyle name="Output 6 2 3 4 2 3" xfId="17690" xr:uid="{00000000-0005-0000-0000-0000FD470000}"/>
    <cellStyle name="Output 6 2 3 4 3" xfId="14322" xr:uid="{00000000-0005-0000-0000-0000FE470000}"/>
    <cellStyle name="Output 6 2 3 5" xfId="5975" xr:uid="{00000000-0005-0000-0000-0000FF470000}"/>
    <cellStyle name="Output 6 2 3 5 2" xfId="9436" xr:uid="{00000000-0005-0000-0000-000000480000}"/>
    <cellStyle name="Output 6 2 3 5 2 2" xfId="19710" xr:uid="{00000000-0005-0000-0000-000001480000}"/>
    <cellStyle name="Output 6 2 3 5 3" xfId="16466" xr:uid="{00000000-0005-0000-0000-000002480000}"/>
    <cellStyle name="Output 6 2 3 6" xfId="14318" xr:uid="{00000000-0005-0000-0000-000003480000}"/>
    <cellStyle name="Output 6 2 4" xfId="3698" xr:uid="{00000000-0005-0000-0000-000004480000}"/>
    <cellStyle name="Output 6 2 4 2" xfId="3699" xr:uid="{00000000-0005-0000-0000-000005480000}"/>
    <cellStyle name="Output 6 2 4 2 2" xfId="5980" xr:uid="{00000000-0005-0000-0000-000006480000}"/>
    <cellStyle name="Output 6 2 4 2 2 2" xfId="9440" xr:uid="{00000000-0005-0000-0000-000007480000}"/>
    <cellStyle name="Output 6 2 4 2 2 2 2" xfId="19713" xr:uid="{00000000-0005-0000-0000-000008480000}"/>
    <cellStyle name="Output 6 2 4 2 2 3" xfId="16471" xr:uid="{00000000-0005-0000-0000-000009480000}"/>
    <cellStyle name="Output 6 2 4 2 3" xfId="14324" xr:uid="{00000000-0005-0000-0000-00000A480000}"/>
    <cellStyle name="Output 6 2 4 3" xfId="5979" xr:uid="{00000000-0005-0000-0000-00000B480000}"/>
    <cellStyle name="Output 6 2 4 3 2" xfId="9439" xr:uid="{00000000-0005-0000-0000-00000C480000}"/>
    <cellStyle name="Output 6 2 4 3 2 2" xfId="19712" xr:uid="{00000000-0005-0000-0000-00000D480000}"/>
    <cellStyle name="Output 6 2 4 3 3" xfId="16470" xr:uid="{00000000-0005-0000-0000-00000E480000}"/>
    <cellStyle name="Output 6 2 4 4" xfId="14323" xr:uid="{00000000-0005-0000-0000-00000F480000}"/>
    <cellStyle name="Output 6 2 5" xfId="3700" xr:uid="{00000000-0005-0000-0000-000010480000}"/>
    <cellStyle name="Output 6 2 5 2" xfId="5981" xr:uid="{00000000-0005-0000-0000-000011480000}"/>
    <cellStyle name="Output 6 2 5 2 2" xfId="7743" xr:uid="{00000000-0005-0000-0000-000012480000}"/>
    <cellStyle name="Output 6 2 5 2 2 2" xfId="18228" xr:uid="{00000000-0005-0000-0000-000013480000}"/>
    <cellStyle name="Output 6 2 5 2 3" xfId="16472" xr:uid="{00000000-0005-0000-0000-000014480000}"/>
    <cellStyle name="Output 6 2 5 3" xfId="14325" xr:uid="{00000000-0005-0000-0000-000015480000}"/>
    <cellStyle name="Output 6 2 6" xfId="3701" xr:uid="{00000000-0005-0000-0000-000016480000}"/>
    <cellStyle name="Output 6 2 6 2" xfId="7202" xr:uid="{00000000-0005-0000-0000-000017480000}"/>
    <cellStyle name="Output 6 2 6 2 2" xfId="9974" xr:uid="{00000000-0005-0000-0000-000018480000}"/>
    <cellStyle name="Output 6 2 6 2 2 2" xfId="20240" xr:uid="{00000000-0005-0000-0000-000019480000}"/>
    <cellStyle name="Output 6 2 6 2 3" xfId="17691" xr:uid="{00000000-0005-0000-0000-00001A480000}"/>
    <cellStyle name="Output 6 2 6 3" xfId="14326" xr:uid="{00000000-0005-0000-0000-00001B480000}"/>
    <cellStyle name="Output 6 2 7" xfId="5958" xr:uid="{00000000-0005-0000-0000-00001C480000}"/>
    <cellStyle name="Output 6 2 7 2" xfId="7726" xr:uid="{00000000-0005-0000-0000-00001D480000}"/>
    <cellStyle name="Output 6 2 7 2 2" xfId="18211" xr:uid="{00000000-0005-0000-0000-00001E480000}"/>
    <cellStyle name="Output 6 2 7 3" xfId="16449" xr:uid="{00000000-0005-0000-0000-00001F480000}"/>
    <cellStyle name="Output 6 2 8" xfId="14297" xr:uid="{00000000-0005-0000-0000-000020480000}"/>
    <cellStyle name="Output 6 3" xfId="3702" xr:uid="{00000000-0005-0000-0000-000021480000}"/>
    <cellStyle name="Output 6 3 2" xfId="3703" xr:uid="{00000000-0005-0000-0000-000022480000}"/>
    <cellStyle name="Output 6 3 2 2" xfId="3704" xr:uid="{00000000-0005-0000-0000-000023480000}"/>
    <cellStyle name="Output 6 3 2 2 2" xfId="5984" xr:uid="{00000000-0005-0000-0000-000024480000}"/>
    <cellStyle name="Output 6 3 2 2 2 2" xfId="7736" xr:uid="{00000000-0005-0000-0000-000025480000}"/>
    <cellStyle name="Output 6 3 2 2 2 2 2" xfId="18221" xr:uid="{00000000-0005-0000-0000-000026480000}"/>
    <cellStyle name="Output 6 3 2 2 2 3" xfId="16475" xr:uid="{00000000-0005-0000-0000-000027480000}"/>
    <cellStyle name="Output 6 3 2 2 3" xfId="14329" xr:uid="{00000000-0005-0000-0000-000028480000}"/>
    <cellStyle name="Output 6 3 2 3" xfId="5983" xr:uid="{00000000-0005-0000-0000-000029480000}"/>
    <cellStyle name="Output 6 3 2 3 2" xfId="9441" xr:uid="{00000000-0005-0000-0000-00002A480000}"/>
    <cellStyle name="Output 6 3 2 3 2 2" xfId="19714" xr:uid="{00000000-0005-0000-0000-00002B480000}"/>
    <cellStyle name="Output 6 3 2 3 3" xfId="16474" xr:uid="{00000000-0005-0000-0000-00002C480000}"/>
    <cellStyle name="Output 6 3 2 4" xfId="14328" xr:uid="{00000000-0005-0000-0000-00002D480000}"/>
    <cellStyle name="Output 6 3 3" xfId="3705" xr:uid="{00000000-0005-0000-0000-00002E480000}"/>
    <cellStyle name="Output 6 3 3 2" xfId="5985" xr:uid="{00000000-0005-0000-0000-00002F480000}"/>
    <cellStyle name="Output 6 3 3 2 2" xfId="9443" xr:uid="{00000000-0005-0000-0000-000030480000}"/>
    <cellStyle name="Output 6 3 3 2 2 2" xfId="19715" xr:uid="{00000000-0005-0000-0000-000031480000}"/>
    <cellStyle name="Output 6 3 3 2 3" xfId="16476" xr:uid="{00000000-0005-0000-0000-000032480000}"/>
    <cellStyle name="Output 6 3 3 3" xfId="14330" xr:uid="{00000000-0005-0000-0000-000033480000}"/>
    <cellStyle name="Output 6 3 4" xfId="3706" xr:uid="{00000000-0005-0000-0000-000034480000}"/>
    <cellStyle name="Output 6 3 4 2" xfId="7203" xr:uid="{00000000-0005-0000-0000-000035480000}"/>
    <cellStyle name="Output 6 3 4 2 2" xfId="11172" xr:uid="{00000000-0005-0000-0000-000036480000}"/>
    <cellStyle name="Output 6 3 4 2 2 2" xfId="21437" xr:uid="{00000000-0005-0000-0000-000037480000}"/>
    <cellStyle name="Output 6 3 4 2 3" xfId="17692" xr:uid="{00000000-0005-0000-0000-000038480000}"/>
    <cellStyle name="Output 6 3 4 3" xfId="14331" xr:uid="{00000000-0005-0000-0000-000039480000}"/>
    <cellStyle name="Output 6 3 5" xfId="5982" xr:uid="{00000000-0005-0000-0000-00003A480000}"/>
    <cellStyle name="Output 6 3 5 2" xfId="11850" xr:uid="{00000000-0005-0000-0000-00003B480000}"/>
    <cellStyle name="Output 6 3 5 2 2" xfId="22113" xr:uid="{00000000-0005-0000-0000-00003C480000}"/>
    <cellStyle name="Output 6 3 5 3" xfId="16473" xr:uid="{00000000-0005-0000-0000-00003D480000}"/>
    <cellStyle name="Output 6 3 6" xfId="14327" xr:uid="{00000000-0005-0000-0000-00003E480000}"/>
    <cellStyle name="Output 6 4" xfId="3707" xr:uid="{00000000-0005-0000-0000-00003F480000}"/>
    <cellStyle name="Output 6 4 2" xfId="3708" xr:uid="{00000000-0005-0000-0000-000040480000}"/>
    <cellStyle name="Output 6 4 2 2" xfId="5987" xr:uid="{00000000-0005-0000-0000-000041480000}"/>
    <cellStyle name="Output 6 4 2 2 2" xfId="7737" xr:uid="{00000000-0005-0000-0000-000042480000}"/>
    <cellStyle name="Output 6 4 2 2 2 2" xfId="18222" xr:uid="{00000000-0005-0000-0000-000043480000}"/>
    <cellStyle name="Output 6 4 2 2 3" xfId="16478" xr:uid="{00000000-0005-0000-0000-000044480000}"/>
    <cellStyle name="Output 6 4 2 3" xfId="14333" xr:uid="{00000000-0005-0000-0000-000045480000}"/>
    <cellStyle name="Output 6 4 3" xfId="5986" xr:uid="{00000000-0005-0000-0000-000046480000}"/>
    <cellStyle name="Output 6 4 3 2" xfId="7738" xr:uid="{00000000-0005-0000-0000-000047480000}"/>
    <cellStyle name="Output 6 4 3 2 2" xfId="18223" xr:uid="{00000000-0005-0000-0000-000048480000}"/>
    <cellStyle name="Output 6 4 3 3" xfId="16477" xr:uid="{00000000-0005-0000-0000-000049480000}"/>
    <cellStyle name="Output 6 4 4" xfId="14332" xr:uid="{00000000-0005-0000-0000-00004A480000}"/>
    <cellStyle name="Output 6 5" xfId="3709" xr:uid="{00000000-0005-0000-0000-00004B480000}"/>
    <cellStyle name="Output 6 5 2" xfId="5988" xr:uid="{00000000-0005-0000-0000-00004C480000}"/>
    <cellStyle name="Output 6 5 2 2" xfId="9445" xr:uid="{00000000-0005-0000-0000-00004D480000}"/>
    <cellStyle name="Output 6 5 2 2 2" xfId="19716" xr:uid="{00000000-0005-0000-0000-00004E480000}"/>
    <cellStyle name="Output 6 5 2 3" xfId="16479" xr:uid="{00000000-0005-0000-0000-00004F480000}"/>
    <cellStyle name="Output 6 5 3" xfId="14334" xr:uid="{00000000-0005-0000-0000-000050480000}"/>
    <cellStyle name="Output 6 6" xfId="3710" xr:uid="{00000000-0005-0000-0000-000051480000}"/>
    <cellStyle name="Output 6 6 2" xfId="7204" xr:uid="{00000000-0005-0000-0000-000052480000}"/>
    <cellStyle name="Output 6 6 2 2" xfId="11171" xr:uid="{00000000-0005-0000-0000-000053480000}"/>
    <cellStyle name="Output 6 6 2 2 2" xfId="21436" xr:uid="{00000000-0005-0000-0000-000054480000}"/>
    <cellStyle name="Output 6 6 2 3" xfId="17693" xr:uid="{00000000-0005-0000-0000-000055480000}"/>
    <cellStyle name="Output 6 6 3" xfId="14335" xr:uid="{00000000-0005-0000-0000-000056480000}"/>
    <cellStyle name="Output 6 7" xfId="5957" xr:uid="{00000000-0005-0000-0000-000057480000}"/>
    <cellStyle name="Output 6 7 2" xfId="7727" xr:uid="{00000000-0005-0000-0000-000058480000}"/>
    <cellStyle name="Output 6 7 2 2" xfId="18212" xr:uid="{00000000-0005-0000-0000-000059480000}"/>
    <cellStyle name="Output 6 7 3" xfId="16448" xr:uid="{00000000-0005-0000-0000-00005A480000}"/>
    <cellStyle name="Output 6 8" xfId="14296" xr:uid="{00000000-0005-0000-0000-00005B480000}"/>
    <cellStyle name="Output 7" xfId="3711" xr:uid="{00000000-0005-0000-0000-00005C480000}"/>
    <cellStyle name="Output 7 2" xfId="3712" xr:uid="{00000000-0005-0000-0000-00005D480000}"/>
    <cellStyle name="Output 7 2 2" xfId="3713" xr:uid="{00000000-0005-0000-0000-00005E480000}"/>
    <cellStyle name="Output 7 2 2 2" xfId="3714" xr:uid="{00000000-0005-0000-0000-00005F480000}"/>
    <cellStyle name="Output 7 2 2 2 2" xfId="3715" xr:uid="{00000000-0005-0000-0000-000060480000}"/>
    <cellStyle name="Output 7 2 2 2 2 2" xfId="3716" xr:uid="{00000000-0005-0000-0000-000061480000}"/>
    <cellStyle name="Output 7 2 2 2 2 2 2" xfId="3717" xr:uid="{00000000-0005-0000-0000-000062480000}"/>
    <cellStyle name="Output 7 2 2 2 2 2 2 2" xfId="5995" xr:uid="{00000000-0005-0000-0000-000063480000}"/>
    <cellStyle name="Output 7 2 2 2 2 2 2 2 2" xfId="7741" xr:uid="{00000000-0005-0000-0000-000064480000}"/>
    <cellStyle name="Output 7 2 2 2 2 2 2 2 2 2" xfId="18226" xr:uid="{00000000-0005-0000-0000-000065480000}"/>
    <cellStyle name="Output 7 2 2 2 2 2 2 2 3" xfId="16486" xr:uid="{00000000-0005-0000-0000-000066480000}"/>
    <cellStyle name="Output 7 2 2 2 2 2 2 3" xfId="14342" xr:uid="{00000000-0005-0000-0000-000067480000}"/>
    <cellStyle name="Output 7 2 2 2 2 2 3" xfId="5994" xr:uid="{00000000-0005-0000-0000-000068480000}"/>
    <cellStyle name="Output 7 2 2 2 2 2 3 2" xfId="10818" xr:uid="{00000000-0005-0000-0000-000069480000}"/>
    <cellStyle name="Output 7 2 2 2 2 2 3 2 2" xfId="21083" xr:uid="{00000000-0005-0000-0000-00006A480000}"/>
    <cellStyle name="Output 7 2 2 2 2 2 3 3" xfId="16485" xr:uid="{00000000-0005-0000-0000-00006B480000}"/>
    <cellStyle name="Output 7 2 2 2 2 2 4" xfId="14341" xr:uid="{00000000-0005-0000-0000-00006C480000}"/>
    <cellStyle name="Output 7 2 2 2 2 3" xfId="3718" xr:uid="{00000000-0005-0000-0000-00006D480000}"/>
    <cellStyle name="Output 7 2 2 2 2 3 2" xfId="5996" xr:uid="{00000000-0005-0000-0000-00006E480000}"/>
    <cellStyle name="Output 7 2 2 2 2 3 2 2" xfId="7740" xr:uid="{00000000-0005-0000-0000-00006F480000}"/>
    <cellStyle name="Output 7 2 2 2 2 3 2 2 2" xfId="18225" xr:uid="{00000000-0005-0000-0000-000070480000}"/>
    <cellStyle name="Output 7 2 2 2 2 3 2 3" xfId="16487" xr:uid="{00000000-0005-0000-0000-000071480000}"/>
    <cellStyle name="Output 7 2 2 2 2 3 3" xfId="14343" xr:uid="{00000000-0005-0000-0000-000072480000}"/>
    <cellStyle name="Output 7 2 2 2 2 4" xfId="3719" xr:uid="{00000000-0005-0000-0000-000073480000}"/>
    <cellStyle name="Output 7 2 2 2 2 4 2" xfId="7205" xr:uid="{00000000-0005-0000-0000-000074480000}"/>
    <cellStyle name="Output 7 2 2 2 2 4 2 2" xfId="9975" xr:uid="{00000000-0005-0000-0000-000075480000}"/>
    <cellStyle name="Output 7 2 2 2 2 4 2 2 2" xfId="20241" xr:uid="{00000000-0005-0000-0000-000076480000}"/>
    <cellStyle name="Output 7 2 2 2 2 4 2 3" xfId="17694" xr:uid="{00000000-0005-0000-0000-000077480000}"/>
    <cellStyle name="Output 7 2 2 2 2 4 3" xfId="14344" xr:uid="{00000000-0005-0000-0000-000078480000}"/>
    <cellStyle name="Output 7 2 2 2 2 5" xfId="5993" xr:uid="{00000000-0005-0000-0000-000079480000}"/>
    <cellStyle name="Output 7 2 2 2 2 5 2" xfId="7739" xr:uid="{00000000-0005-0000-0000-00007A480000}"/>
    <cellStyle name="Output 7 2 2 2 2 5 2 2" xfId="18224" xr:uid="{00000000-0005-0000-0000-00007B480000}"/>
    <cellStyle name="Output 7 2 2 2 2 5 3" xfId="16484" xr:uid="{00000000-0005-0000-0000-00007C480000}"/>
    <cellStyle name="Output 7 2 2 2 2 6" xfId="14340" xr:uid="{00000000-0005-0000-0000-00007D480000}"/>
    <cellStyle name="Output 7 2 2 2 3" xfId="3720" xr:uid="{00000000-0005-0000-0000-00007E480000}"/>
    <cellStyle name="Output 7 2 2 2 3 2" xfId="3721" xr:uid="{00000000-0005-0000-0000-00007F480000}"/>
    <cellStyle name="Output 7 2 2 2 3 2 2" xfId="5998" xr:uid="{00000000-0005-0000-0000-000080480000}"/>
    <cellStyle name="Output 7 2 2 2 3 2 2 2" xfId="9456" xr:uid="{00000000-0005-0000-0000-000081480000}"/>
    <cellStyle name="Output 7 2 2 2 3 2 2 2 2" xfId="19722" xr:uid="{00000000-0005-0000-0000-000082480000}"/>
    <cellStyle name="Output 7 2 2 2 3 2 2 3" xfId="16489" xr:uid="{00000000-0005-0000-0000-000083480000}"/>
    <cellStyle name="Output 7 2 2 2 3 2 3" xfId="14346" xr:uid="{00000000-0005-0000-0000-000084480000}"/>
    <cellStyle name="Output 7 2 2 2 3 3" xfId="5997" xr:uid="{00000000-0005-0000-0000-000085480000}"/>
    <cellStyle name="Output 7 2 2 2 3 3 2" xfId="9455" xr:uid="{00000000-0005-0000-0000-000086480000}"/>
    <cellStyle name="Output 7 2 2 2 3 3 2 2" xfId="19721" xr:uid="{00000000-0005-0000-0000-000087480000}"/>
    <cellStyle name="Output 7 2 2 2 3 3 3" xfId="16488" xr:uid="{00000000-0005-0000-0000-000088480000}"/>
    <cellStyle name="Output 7 2 2 2 3 4" xfId="14345" xr:uid="{00000000-0005-0000-0000-000089480000}"/>
    <cellStyle name="Output 7 2 2 2 4" xfId="3722" xr:uid="{00000000-0005-0000-0000-00008A480000}"/>
    <cellStyle name="Output 7 2 2 2 4 2" xfId="5999" xr:uid="{00000000-0005-0000-0000-00008B480000}"/>
    <cellStyle name="Output 7 2 2 2 4 2 2" xfId="9457" xr:uid="{00000000-0005-0000-0000-00008C480000}"/>
    <cellStyle name="Output 7 2 2 2 4 2 2 2" xfId="19723" xr:uid="{00000000-0005-0000-0000-00008D480000}"/>
    <cellStyle name="Output 7 2 2 2 4 2 3" xfId="16490" xr:uid="{00000000-0005-0000-0000-00008E480000}"/>
    <cellStyle name="Output 7 2 2 2 4 3" xfId="14347" xr:uid="{00000000-0005-0000-0000-00008F480000}"/>
    <cellStyle name="Output 7 2 2 2 5" xfId="3723" xr:uid="{00000000-0005-0000-0000-000090480000}"/>
    <cellStyle name="Output 7 2 2 2 5 2" xfId="7206" xr:uid="{00000000-0005-0000-0000-000091480000}"/>
    <cellStyle name="Output 7 2 2 2 5 2 2" xfId="11173" xr:uid="{00000000-0005-0000-0000-000092480000}"/>
    <cellStyle name="Output 7 2 2 2 5 2 2 2" xfId="21438" xr:uid="{00000000-0005-0000-0000-000093480000}"/>
    <cellStyle name="Output 7 2 2 2 5 2 3" xfId="17695" xr:uid="{00000000-0005-0000-0000-000094480000}"/>
    <cellStyle name="Output 7 2 2 2 5 3" xfId="14348" xr:uid="{00000000-0005-0000-0000-000095480000}"/>
    <cellStyle name="Output 7 2 2 2 6" xfId="5992" xr:uid="{00000000-0005-0000-0000-000096480000}"/>
    <cellStyle name="Output 7 2 2 2 6 2" xfId="9454" xr:uid="{00000000-0005-0000-0000-000097480000}"/>
    <cellStyle name="Output 7 2 2 2 6 2 2" xfId="19720" xr:uid="{00000000-0005-0000-0000-000098480000}"/>
    <cellStyle name="Output 7 2 2 2 6 3" xfId="16483" xr:uid="{00000000-0005-0000-0000-000099480000}"/>
    <cellStyle name="Output 7 2 2 2 7" xfId="14339" xr:uid="{00000000-0005-0000-0000-00009A480000}"/>
    <cellStyle name="Output 7 2 2 3" xfId="3724" xr:uid="{00000000-0005-0000-0000-00009B480000}"/>
    <cellStyle name="Output 7 2 2 3 2" xfId="3725" xr:uid="{00000000-0005-0000-0000-00009C480000}"/>
    <cellStyle name="Output 7 2 2 3 2 2" xfId="3726" xr:uid="{00000000-0005-0000-0000-00009D480000}"/>
    <cellStyle name="Output 7 2 2 3 2 2 2" xfId="6002" xr:uid="{00000000-0005-0000-0000-00009E480000}"/>
    <cellStyle name="Output 7 2 2 3 2 2 2 2" xfId="9460" xr:uid="{00000000-0005-0000-0000-00009F480000}"/>
    <cellStyle name="Output 7 2 2 3 2 2 2 2 2" xfId="19726" xr:uid="{00000000-0005-0000-0000-0000A0480000}"/>
    <cellStyle name="Output 7 2 2 3 2 2 2 3" xfId="16493" xr:uid="{00000000-0005-0000-0000-0000A1480000}"/>
    <cellStyle name="Output 7 2 2 3 2 2 3" xfId="14351" xr:uid="{00000000-0005-0000-0000-0000A2480000}"/>
    <cellStyle name="Output 7 2 2 3 2 3" xfId="6001" xr:uid="{00000000-0005-0000-0000-0000A3480000}"/>
    <cellStyle name="Output 7 2 2 3 2 3 2" xfId="9459" xr:uid="{00000000-0005-0000-0000-0000A4480000}"/>
    <cellStyle name="Output 7 2 2 3 2 3 2 2" xfId="19725" xr:uid="{00000000-0005-0000-0000-0000A5480000}"/>
    <cellStyle name="Output 7 2 2 3 2 3 3" xfId="16492" xr:uid="{00000000-0005-0000-0000-0000A6480000}"/>
    <cellStyle name="Output 7 2 2 3 2 4" xfId="14350" xr:uid="{00000000-0005-0000-0000-0000A7480000}"/>
    <cellStyle name="Output 7 2 2 3 3" xfId="3727" xr:uid="{00000000-0005-0000-0000-0000A8480000}"/>
    <cellStyle name="Output 7 2 2 3 3 2" xfId="6003" xr:uid="{00000000-0005-0000-0000-0000A9480000}"/>
    <cellStyle name="Output 7 2 2 3 3 2 2" xfId="10824" xr:uid="{00000000-0005-0000-0000-0000AA480000}"/>
    <cellStyle name="Output 7 2 2 3 3 2 2 2" xfId="21089" xr:uid="{00000000-0005-0000-0000-0000AB480000}"/>
    <cellStyle name="Output 7 2 2 3 3 2 3" xfId="16494" xr:uid="{00000000-0005-0000-0000-0000AC480000}"/>
    <cellStyle name="Output 7 2 2 3 3 3" xfId="14352" xr:uid="{00000000-0005-0000-0000-0000AD480000}"/>
    <cellStyle name="Output 7 2 2 3 4" xfId="3728" xr:uid="{00000000-0005-0000-0000-0000AE480000}"/>
    <cellStyle name="Output 7 2 2 3 4 2" xfId="7207" xr:uid="{00000000-0005-0000-0000-0000AF480000}"/>
    <cellStyle name="Output 7 2 2 3 4 2 2" xfId="9976" xr:uid="{00000000-0005-0000-0000-0000B0480000}"/>
    <cellStyle name="Output 7 2 2 3 4 2 2 2" xfId="20242" xr:uid="{00000000-0005-0000-0000-0000B1480000}"/>
    <cellStyle name="Output 7 2 2 3 4 2 3" xfId="17696" xr:uid="{00000000-0005-0000-0000-0000B2480000}"/>
    <cellStyle name="Output 7 2 2 3 4 3" xfId="14353" xr:uid="{00000000-0005-0000-0000-0000B3480000}"/>
    <cellStyle name="Output 7 2 2 3 5" xfId="6000" xr:uid="{00000000-0005-0000-0000-0000B4480000}"/>
    <cellStyle name="Output 7 2 2 3 5 2" xfId="9458" xr:uid="{00000000-0005-0000-0000-0000B5480000}"/>
    <cellStyle name="Output 7 2 2 3 5 2 2" xfId="19724" xr:uid="{00000000-0005-0000-0000-0000B6480000}"/>
    <cellStyle name="Output 7 2 2 3 5 3" xfId="16491" xr:uid="{00000000-0005-0000-0000-0000B7480000}"/>
    <cellStyle name="Output 7 2 2 3 6" xfId="14349" xr:uid="{00000000-0005-0000-0000-0000B8480000}"/>
    <cellStyle name="Output 7 2 2 4" xfId="3729" xr:uid="{00000000-0005-0000-0000-0000B9480000}"/>
    <cellStyle name="Output 7 2 2 4 2" xfId="3730" xr:uid="{00000000-0005-0000-0000-0000BA480000}"/>
    <cellStyle name="Output 7 2 2 4 2 2" xfId="6005" xr:uid="{00000000-0005-0000-0000-0000BB480000}"/>
    <cellStyle name="Output 7 2 2 4 2 2 2" xfId="11848" xr:uid="{00000000-0005-0000-0000-0000BC480000}"/>
    <cellStyle name="Output 7 2 2 4 2 2 2 2" xfId="22111" xr:uid="{00000000-0005-0000-0000-0000BD480000}"/>
    <cellStyle name="Output 7 2 2 4 2 2 3" xfId="16496" xr:uid="{00000000-0005-0000-0000-0000BE480000}"/>
    <cellStyle name="Output 7 2 2 4 2 3" xfId="14355" xr:uid="{00000000-0005-0000-0000-0000BF480000}"/>
    <cellStyle name="Output 7 2 2 4 3" xfId="6004" xr:uid="{00000000-0005-0000-0000-0000C0480000}"/>
    <cellStyle name="Output 7 2 2 4 3 2" xfId="7776" xr:uid="{00000000-0005-0000-0000-0000C1480000}"/>
    <cellStyle name="Output 7 2 2 4 3 2 2" xfId="18261" xr:uid="{00000000-0005-0000-0000-0000C2480000}"/>
    <cellStyle name="Output 7 2 2 4 3 3" xfId="16495" xr:uid="{00000000-0005-0000-0000-0000C3480000}"/>
    <cellStyle name="Output 7 2 2 4 4" xfId="14354" xr:uid="{00000000-0005-0000-0000-0000C4480000}"/>
    <cellStyle name="Output 7 2 2 5" xfId="3731" xr:uid="{00000000-0005-0000-0000-0000C5480000}"/>
    <cellStyle name="Output 7 2 2 5 2" xfId="6006" xr:uid="{00000000-0005-0000-0000-0000C6480000}"/>
    <cellStyle name="Output 7 2 2 5 2 2" xfId="10823" xr:uid="{00000000-0005-0000-0000-0000C7480000}"/>
    <cellStyle name="Output 7 2 2 5 2 2 2" xfId="21088" xr:uid="{00000000-0005-0000-0000-0000C8480000}"/>
    <cellStyle name="Output 7 2 2 5 2 3" xfId="16497" xr:uid="{00000000-0005-0000-0000-0000C9480000}"/>
    <cellStyle name="Output 7 2 2 5 3" xfId="14356" xr:uid="{00000000-0005-0000-0000-0000CA480000}"/>
    <cellStyle name="Output 7 2 2 6" xfId="3732" xr:uid="{00000000-0005-0000-0000-0000CB480000}"/>
    <cellStyle name="Output 7 2 2 6 2" xfId="7208" xr:uid="{00000000-0005-0000-0000-0000CC480000}"/>
    <cellStyle name="Output 7 2 2 6 2 2" xfId="11787" xr:uid="{00000000-0005-0000-0000-0000CD480000}"/>
    <cellStyle name="Output 7 2 2 6 2 2 2" xfId="22051" xr:uid="{00000000-0005-0000-0000-0000CE480000}"/>
    <cellStyle name="Output 7 2 2 6 2 3" xfId="17697" xr:uid="{00000000-0005-0000-0000-0000CF480000}"/>
    <cellStyle name="Output 7 2 2 6 3" xfId="14357" xr:uid="{00000000-0005-0000-0000-0000D0480000}"/>
    <cellStyle name="Output 7 2 2 7" xfId="5991" xr:uid="{00000000-0005-0000-0000-0000D1480000}"/>
    <cellStyle name="Output 7 2 2 7 2" xfId="11849" xr:uid="{00000000-0005-0000-0000-0000D2480000}"/>
    <cellStyle name="Output 7 2 2 7 2 2" xfId="22112" xr:uid="{00000000-0005-0000-0000-0000D3480000}"/>
    <cellStyle name="Output 7 2 2 7 3" xfId="16482" xr:uid="{00000000-0005-0000-0000-0000D4480000}"/>
    <cellStyle name="Output 7 2 2 8" xfId="14338" xr:uid="{00000000-0005-0000-0000-0000D5480000}"/>
    <cellStyle name="Output 7 2 3" xfId="3733" xr:uid="{00000000-0005-0000-0000-0000D6480000}"/>
    <cellStyle name="Output 7 2 3 2" xfId="3734" xr:uid="{00000000-0005-0000-0000-0000D7480000}"/>
    <cellStyle name="Output 7 2 3 2 2" xfId="3735" xr:uid="{00000000-0005-0000-0000-0000D8480000}"/>
    <cellStyle name="Output 7 2 3 2 2 2" xfId="6009" xr:uid="{00000000-0005-0000-0000-0000D9480000}"/>
    <cellStyle name="Output 7 2 3 2 2 2 2" xfId="7749" xr:uid="{00000000-0005-0000-0000-0000DA480000}"/>
    <cellStyle name="Output 7 2 3 2 2 2 2 2" xfId="18234" xr:uid="{00000000-0005-0000-0000-0000DB480000}"/>
    <cellStyle name="Output 7 2 3 2 2 2 3" xfId="16500" xr:uid="{00000000-0005-0000-0000-0000DC480000}"/>
    <cellStyle name="Output 7 2 3 2 2 3" xfId="14360" xr:uid="{00000000-0005-0000-0000-0000DD480000}"/>
    <cellStyle name="Output 7 2 3 2 3" xfId="6008" xr:uid="{00000000-0005-0000-0000-0000DE480000}"/>
    <cellStyle name="Output 7 2 3 2 3 2" xfId="9461" xr:uid="{00000000-0005-0000-0000-0000DF480000}"/>
    <cellStyle name="Output 7 2 3 2 3 2 2" xfId="19727" xr:uid="{00000000-0005-0000-0000-0000E0480000}"/>
    <cellStyle name="Output 7 2 3 2 3 3" xfId="16499" xr:uid="{00000000-0005-0000-0000-0000E1480000}"/>
    <cellStyle name="Output 7 2 3 2 4" xfId="14359" xr:uid="{00000000-0005-0000-0000-0000E2480000}"/>
    <cellStyle name="Output 7 2 3 3" xfId="3736" xr:uid="{00000000-0005-0000-0000-0000E3480000}"/>
    <cellStyle name="Output 7 2 3 3 2" xfId="6010" xr:uid="{00000000-0005-0000-0000-0000E4480000}"/>
    <cellStyle name="Output 7 2 3 3 2 2" xfId="7748" xr:uid="{00000000-0005-0000-0000-0000E5480000}"/>
    <cellStyle name="Output 7 2 3 3 2 2 2" xfId="18233" xr:uid="{00000000-0005-0000-0000-0000E6480000}"/>
    <cellStyle name="Output 7 2 3 3 2 3" xfId="16501" xr:uid="{00000000-0005-0000-0000-0000E7480000}"/>
    <cellStyle name="Output 7 2 3 3 3" xfId="14361" xr:uid="{00000000-0005-0000-0000-0000E8480000}"/>
    <cellStyle name="Output 7 2 3 4" xfId="3737" xr:uid="{00000000-0005-0000-0000-0000E9480000}"/>
    <cellStyle name="Output 7 2 3 4 2" xfId="7209" xr:uid="{00000000-0005-0000-0000-0000EA480000}"/>
    <cellStyle name="Output 7 2 3 4 2 2" xfId="11142" xr:uid="{00000000-0005-0000-0000-0000EB480000}"/>
    <cellStyle name="Output 7 2 3 4 2 2 2" xfId="21407" xr:uid="{00000000-0005-0000-0000-0000EC480000}"/>
    <cellStyle name="Output 7 2 3 4 2 3" xfId="17698" xr:uid="{00000000-0005-0000-0000-0000ED480000}"/>
    <cellStyle name="Output 7 2 3 4 3" xfId="14362" xr:uid="{00000000-0005-0000-0000-0000EE480000}"/>
    <cellStyle name="Output 7 2 3 5" xfId="6007" xr:uid="{00000000-0005-0000-0000-0000EF480000}"/>
    <cellStyle name="Output 7 2 3 5 2" xfId="7747" xr:uid="{00000000-0005-0000-0000-0000F0480000}"/>
    <cellStyle name="Output 7 2 3 5 2 2" xfId="18232" xr:uid="{00000000-0005-0000-0000-0000F1480000}"/>
    <cellStyle name="Output 7 2 3 5 3" xfId="16498" xr:uid="{00000000-0005-0000-0000-0000F2480000}"/>
    <cellStyle name="Output 7 2 3 6" xfId="14358" xr:uid="{00000000-0005-0000-0000-0000F3480000}"/>
    <cellStyle name="Output 7 2 4" xfId="3738" xr:uid="{00000000-0005-0000-0000-0000F4480000}"/>
    <cellStyle name="Output 7 2 4 2" xfId="3739" xr:uid="{00000000-0005-0000-0000-0000F5480000}"/>
    <cellStyle name="Output 7 2 4 2 2" xfId="6012" xr:uid="{00000000-0005-0000-0000-0000F6480000}"/>
    <cellStyle name="Output 7 2 4 2 2 2" xfId="9462" xr:uid="{00000000-0005-0000-0000-0000F7480000}"/>
    <cellStyle name="Output 7 2 4 2 2 2 2" xfId="19728" xr:uid="{00000000-0005-0000-0000-0000F8480000}"/>
    <cellStyle name="Output 7 2 4 2 2 3" xfId="16503" xr:uid="{00000000-0005-0000-0000-0000F9480000}"/>
    <cellStyle name="Output 7 2 4 2 3" xfId="14364" xr:uid="{00000000-0005-0000-0000-0000FA480000}"/>
    <cellStyle name="Output 7 2 4 3" xfId="6011" xr:uid="{00000000-0005-0000-0000-0000FB480000}"/>
    <cellStyle name="Output 7 2 4 3 2" xfId="10825" xr:uid="{00000000-0005-0000-0000-0000FC480000}"/>
    <cellStyle name="Output 7 2 4 3 2 2" xfId="21090" xr:uid="{00000000-0005-0000-0000-0000FD480000}"/>
    <cellStyle name="Output 7 2 4 3 3" xfId="16502" xr:uid="{00000000-0005-0000-0000-0000FE480000}"/>
    <cellStyle name="Output 7 2 4 4" xfId="14363" xr:uid="{00000000-0005-0000-0000-0000FF480000}"/>
    <cellStyle name="Output 7 2 5" xfId="3740" xr:uid="{00000000-0005-0000-0000-000000490000}"/>
    <cellStyle name="Output 7 2 5 2" xfId="6013" xr:uid="{00000000-0005-0000-0000-000001490000}"/>
    <cellStyle name="Output 7 2 5 2 2" xfId="7753" xr:uid="{00000000-0005-0000-0000-000002490000}"/>
    <cellStyle name="Output 7 2 5 2 2 2" xfId="18238" xr:uid="{00000000-0005-0000-0000-000003490000}"/>
    <cellStyle name="Output 7 2 5 2 3" xfId="16504" xr:uid="{00000000-0005-0000-0000-000004490000}"/>
    <cellStyle name="Output 7 2 5 3" xfId="14365" xr:uid="{00000000-0005-0000-0000-000005490000}"/>
    <cellStyle name="Output 7 2 6" xfId="3741" xr:uid="{00000000-0005-0000-0000-000006490000}"/>
    <cellStyle name="Output 7 2 6 2" xfId="7210" xr:uid="{00000000-0005-0000-0000-000007490000}"/>
    <cellStyle name="Output 7 2 6 2 2" xfId="9977" xr:uid="{00000000-0005-0000-0000-000008490000}"/>
    <cellStyle name="Output 7 2 6 2 2 2" xfId="20243" xr:uid="{00000000-0005-0000-0000-000009490000}"/>
    <cellStyle name="Output 7 2 6 2 3" xfId="17699" xr:uid="{00000000-0005-0000-0000-00000A490000}"/>
    <cellStyle name="Output 7 2 6 3" xfId="14366" xr:uid="{00000000-0005-0000-0000-00000B490000}"/>
    <cellStyle name="Output 7 2 7" xfId="5990" xr:uid="{00000000-0005-0000-0000-00000C490000}"/>
    <cellStyle name="Output 7 2 7 2" xfId="7742" xr:uid="{00000000-0005-0000-0000-00000D490000}"/>
    <cellStyle name="Output 7 2 7 2 2" xfId="18227" xr:uid="{00000000-0005-0000-0000-00000E490000}"/>
    <cellStyle name="Output 7 2 7 3" xfId="16481" xr:uid="{00000000-0005-0000-0000-00000F490000}"/>
    <cellStyle name="Output 7 2 8" xfId="14337" xr:uid="{00000000-0005-0000-0000-000010490000}"/>
    <cellStyle name="Output 7 3" xfId="3742" xr:uid="{00000000-0005-0000-0000-000011490000}"/>
    <cellStyle name="Output 7 3 2" xfId="3743" xr:uid="{00000000-0005-0000-0000-000012490000}"/>
    <cellStyle name="Output 7 3 2 2" xfId="3744" xr:uid="{00000000-0005-0000-0000-000013490000}"/>
    <cellStyle name="Output 7 3 2 2 2" xfId="6016" xr:uid="{00000000-0005-0000-0000-000014490000}"/>
    <cellStyle name="Output 7 3 2 2 2 2" xfId="7750" xr:uid="{00000000-0005-0000-0000-000015490000}"/>
    <cellStyle name="Output 7 3 2 2 2 2 2" xfId="18235" xr:uid="{00000000-0005-0000-0000-000016490000}"/>
    <cellStyle name="Output 7 3 2 2 2 3" xfId="16507" xr:uid="{00000000-0005-0000-0000-000017490000}"/>
    <cellStyle name="Output 7 3 2 2 3" xfId="14369" xr:uid="{00000000-0005-0000-0000-000018490000}"/>
    <cellStyle name="Output 7 3 2 3" xfId="6015" xr:uid="{00000000-0005-0000-0000-000019490000}"/>
    <cellStyle name="Output 7 3 2 3 2" xfId="11699" xr:uid="{00000000-0005-0000-0000-00001A490000}"/>
    <cellStyle name="Output 7 3 2 3 2 2" xfId="21963" xr:uid="{00000000-0005-0000-0000-00001B490000}"/>
    <cellStyle name="Output 7 3 2 3 3" xfId="16506" xr:uid="{00000000-0005-0000-0000-00001C490000}"/>
    <cellStyle name="Output 7 3 2 4" xfId="14368" xr:uid="{00000000-0005-0000-0000-00001D490000}"/>
    <cellStyle name="Output 7 3 3" xfId="3745" xr:uid="{00000000-0005-0000-0000-00001E490000}"/>
    <cellStyle name="Output 7 3 3 2" xfId="6017" xr:uid="{00000000-0005-0000-0000-00001F490000}"/>
    <cellStyle name="Output 7 3 3 2 2" xfId="10822" xr:uid="{00000000-0005-0000-0000-000020490000}"/>
    <cellStyle name="Output 7 3 3 2 2 2" xfId="21087" xr:uid="{00000000-0005-0000-0000-000021490000}"/>
    <cellStyle name="Output 7 3 3 2 3" xfId="16508" xr:uid="{00000000-0005-0000-0000-000022490000}"/>
    <cellStyle name="Output 7 3 3 3" xfId="14370" xr:uid="{00000000-0005-0000-0000-000023490000}"/>
    <cellStyle name="Output 7 3 4" xfId="3746" xr:uid="{00000000-0005-0000-0000-000024490000}"/>
    <cellStyle name="Output 7 3 4 2" xfId="7211" xr:uid="{00000000-0005-0000-0000-000025490000}"/>
    <cellStyle name="Output 7 3 4 2 2" xfId="9978" xr:uid="{00000000-0005-0000-0000-000026490000}"/>
    <cellStyle name="Output 7 3 4 2 2 2" xfId="20244" xr:uid="{00000000-0005-0000-0000-000027490000}"/>
    <cellStyle name="Output 7 3 4 2 3" xfId="17700" xr:uid="{00000000-0005-0000-0000-000028490000}"/>
    <cellStyle name="Output 7 3 4 3" xfId="14371" xr:uid="{00000000-0005-0000-0000-000029490000}"/>
    <cellStyle name="Output 7 3 5" xfId="6014" xr:uid="{00000000-0005-0000-0000-00002A490000}"/>
    <cellStyle name="Output 7 3 5 2" xfId="11847" xr:uid="{00000000-0005-0000-0000-00002B490000}"/>
    <cellStyle name="Output 7 3 5 2 2" xfId="22110" xr:uid="{00000000-0005-0000-0000-00002C490000}"/>
    <cellStyle name="Output 7 3 5 3" xfId="16505" xr:uid="{00000000-0005-0000-0000-00002D490000}"/>
    <cellStyle name="Output 7 3 6" xfId="14367" xr:uid="{00000000-0005-0000-0000-00002E490000}"/>
    <cellStyle name="Output 7 4" xfId="3747" xr:uid="{00000000-0005-0000-0000-00002F490000}"/>
    <cellStyle name="Output 7 4 2" xfId="3748" xr:uid="{00000000-0005-0000-0000-000030490000}"/>
    <cellStyle name="Output 7 4 2 2" xfId="6019" xr:uid="{00000000-0005-0000-0000-000031490000}"/>
    <cellStyle name="Output 7 4 2 2 2" xfId="7751" xr:uid="{00000000-0005-0000-0000-000032490000}"/>
    <cellStyle name="Output 7 4 2 2 2 2" xfId="18236" xr:uid="{00000000-0005-0000-0000-000033490000}"/>
    <cellStyle name="Output 7 4 2 2 3" xfId="16510" xr:uid="{00000000-0005-0000-0000-000034490000}"/>
    <cellStyle name="Output 7 4 2 3" xfId="14373" xr:uid="{00000000-0005-0000-0000-000035490000}"/>
    <cellStyle name="Output 7 4 3" xfId="6018" xr:uid="{00000000-0005-0000-0000-000036490000}"/>
    <cellStyle name="Output 7 4 3 2" xfId="7752" xr:uid="{00000000-0005-0000-0000-000037490000}"/>
    <cellStyle name="Output 7 4 3 2 2" xfId="18237" xr:uid="{00000000-0005-0000-0000-000038490000}"/>
    <cellStyle name="Output 7 4 3 3" xfId="16509" xr:uid="{00000000-0005-0000-0000-000039490000}"/>
    <cellStyle name="Output 7 4 4" xfId="14372" xr:uid="{00000000-0005-0000-0000-00003A490000}"/>
    <cellStyle name="Output 7 5" xfId="3749" xr:uid="{00000000-0005-0000-0000-00003B490000}"/>
    <cellStyle name="Output 7 5 2" xfId="6020" xr:uid="{00000000-0005-0000-0000-00003C490000}"/>
    <cellStyle name="Output 7 5 2 2" xfId="9463" xr:uid="{00000000-0005-0000-0000-00003D490000}"/>
    <cellStyle name="Output 7 5 2 2 2" xfId="19729" xr:uid="{00000000-0005-0000-0000-00003E490000}"/>
    <cellStyle name="Output 7 5 2 3" xfId="16511" xr:uid="{00000000-0005-0000-0000-00003F490000}"/>
    <cellStyle name="Output 7 5 3" xfId="14374" xr:uid="{00000000-0005-0000-0000-000040490000}"/>
    <cellStyle name="Output 7 6" xfId="3750" xr:uid="{00000000-0005-0000-0000-000041490000}"/>
    <cellStyle name="Output 7 6 2" xfId="7212" xr:uid="{00000000-0005-0000-0000-000042490000}"/>
    <cellStyle name="Output 7 6 2 2" xfId="9979" xr:uid="{00000000-0005-0000-0000-000043490000}"/>
    <cellStyle name="Output 7 6 2 2 2" xfId="20245" xr:uid="{00000000-0005-0000-0000-000044490000}"/>
    <cellStyle name="Output 7 6 2 3" xfId="17701" xr:uid="{00000000-0005-0000-0000-000045490000}"/>
    <cellStyle name="Output 7 6 3" xfId="14375" xr:uid="{00000000-0005-0000-0000-000046490000}"/>
    <cellStyle name="Output 7 7" xfId="5989" xr:uid="{00000000-0005-0000-0000-000047490000}"/>
    <cellStyle name="Output 7 7 2" xfId="9447" xr:uid="{00000000-0005-0000-0000-000048490000}"/>
    <cellStyle name="Output 7 7 2 2" xfId="19718" xr:uid="{00000000-0005-0000-0000-000049490000}"/>
    <cellStyle name="Output 7 7 3" xfId="16480" xr:uid="{00000000-0005-0000-0000-00004A490000}"/>
    <cellStyle name="Output 7 8" xfId="14336" xr:uid="{00000000-0005-0000-0000-00004B490000}"/>
    <cellStyle name="Output 8" xfId="3751" xr:uid="{00000000-0005-0000-0000-00004C490000}"/>
    <cellStyle name="Output 8 2" xfId="3752" xr:uid="{00000000-0005-0000-0000-00004D490000}"/>
    <cellStyle name="Output 8 2 2" xfId="3753" xr:uid="{00000000-0005-0000-0000-00004E490000}"/>
    <cellStyle name="Output 8 2 2 2" xfId="3754" xr:uid="{00000000-0005-0000-0000-00004F490000}"/>
    <cellStyle name="Output 8 2 2 2 2" xfId="3755" xr:uid="{00000000-0005-0000-0000-000050490000}"/>
    <cellStyle name="Output 8 2 2 2 2 2" xfId="3756" xr:uid="{00000000-0005-0000-0000-000051490000}"/>
    <cellStyle name="Output 8 2 2 2 2 2 2" xfId="3757" xr:uid="{00000000-0005-0000-0000-000052490000}"/>
    <cellStyle name="Output 8 2 2 2 2 2 2 2" xfId="6027" xr:uid="{00000000-0005-0000-0000-000053490000}"/>
    <cellStyle name="Output 8 2 2 2 2 2 2 2 2" xfId="9465" xr:uid="{00000000-0005-0000-0000-000054490000}"/>
    <cellStyle name="Output 8 2 2 2 2 2 2 2 2 2" xfId="19731" xr:uid="{00000000-0005-0000-0000-000055490000}"/>
    <cellStyle name="Output 8 2 2 2 2 2 2 2 3" xfId="16518" xr:uid="{00000000-0005-0000-0000-000056490000}"/>
    <cellStyle name="Output 8 2 2 2 2 2 2 3" xfId="14382" xr:uid="{00000000-0005-0000-0000-000057490000}"/>
    <cellStyle name="Output 8 2 2 2 2 2 3" xfId="6026" xr:uid="{00000000-0005-0000-0000-000058490000}"/>
    <cellStyle name="Output 8 2 2 2 2 2 3 2" xfId="7754" xr:uid="{00000000-0005-0000-0000-000059490000}"/>
    <cellStyle name="Output 8 2 2 2 2 2 3 2 2" xfId="18239" xr:uid="{00000000-0005-0000-0000-00005A490000}"/>
    <cellStyle name="Output 8 2 2 2 2 2 3 3" xfId="16517" xr:uid="{00000000-0005-0000-0000-00005B490000}"/>
    <cellStyle name="Output 8 2 2 2 2 2 4" xfId="14381" xr:uid="{00000000-0005-0000-0000-00005C490000}"/>
    <cellStyle name="Output 8 2 2 2 2 3" xfId="3758" xr:uid="{00000000-0005-0000-0000-00005D490000}"/>
    <cellStyle name="Output 8 2 2 2 2 3 2" xfId="6028" xr:uid="{00000000-0005-0000-0000-00005E490000}"/>
    <cellStyle name="Output 8 2 2 2 2 3 2 2" xfId="7756" xr:uid="{00000000-0005-0000-0000-00005F490000}"/>
    <cellStyle name="Output 8 2 2 2 2 3 2 2 2" xfId="18241" xr:uid="{00000000-0005-0000-0000-000060490000}"/>
    <cellStyle name="Output 8 2 2 2 2 3 2 3" xfId="16519" xr:uid="{00000000-0005-0000-0000-000061490000}"/>
    <cellStyle name="Output 8 2 2 2 2 3 3" xfId="14383" xr:uid="{00000000-0005-0000-0000-000062490000}"/>
    <cellStyle name="Output 8 2 2 2 2 4" xfId="3759" xr:uid="{00000000-0005-0000-0000-000063490000}"/>
    <cellStyle name="Output 8 2 2 2 2 4 2" xfId="7213" xr:uid="{00000000-0005-0000-0000-000064490000}"/>
    <cellStyle name="Output 8 2 2 2 2 4 2 2" xfId="9980" xr:uid="{00000000-0005-0000-0000-000065490000}"/>
    <cellStyle name="Output 8 2 2 2 2 4 2 2 2" xfId="20246" xr:uid="{00000000-0005-0000-0000-000066490000}"/>
    <cellStyle name="Output 8 2 2 2 2 4 2 3" xfId="17702" xr:uid="{00000000-0005-0000-0000-000067490000}"/>
    <cellStyle name="Output 8 2 2 2 2 4 3" xfId="14384" xr:uid="{00000000-0005-0000-0000-000068490000}"/>
    <cellStyle name="Output 8 2 2 2 2 5" xfId="6025" xr:uid="{00000000-0005-0000-0000-000069490000}"/>
    <cellStyle name="Output 8 2 2 2 2 5 2" xfId="10826" xr:uid="{00000000-0005-0000-0000-00006A490000}"/>
    <cellStyle name="Output 8 2 2 2 2 5 2 2" xfId="21091" xr:uid="{00000000-0005-0000-0000-00006B490000}"/>
    <cellStyle name="Output 8 2 2 2 2 5 3" xfId="16516" xr:uid="{00000000-0005-0000-0000-00006C490000}"/>
    <cellStyle name="Output 8 2 2 2 2 6" xfId="14380" xr:uid="{00000000-0005-0000-0000-00006D490000}"/>
    <cellStyle name="Output 8 2 2 2 3" xfId="3760" xr:uid="{00000000-0005-0000-0000-00006E490000}"/>
    <cellStyle name="Output 8 2 2 2 3 2" xfId="3761" xr:uid="{00000000-0005-0000-0000-00006F490000}"/>
    <cellStyle name="Output 8 2 2 2 3 2 2" xfId="6030" xr:uid="{00000000-0005-0000-0000-000070490000}"/>
    <cellStyle name="Output 8 2 2 2 3 2 2 2" xfId="10828" xr:uid="{00000000-0005-0000-0000-000071490000}"/>
    <cellStyle name="Output 8 2 2 2 3 2 2 2 2" xfId="21093" xr:uid="{00000000-0005-0000-0000-000072490000}"/>
    <cellStyle name="Output 8 2 2 2 3 2 2 3" xfId="16521" xr:uid="{00000000-0005-0000-0000-000073490000}"/>
    <cellStyle name="Output 8 2 2 2 3 2 3" xfId="14386" xr:uid="{00000000-0005-0000-0000-000074490000}"/>
    <cellStyle name="Output 8 2 2 2 3 3" xfId="6029" xr:uid="{00000000-0005-0000-0000-000075490000}"/>
    <cellStyle name="Output 8 2 2 2 3 3 2" xfId="7755" xr:uid="{00000000-0005-0000-0000-000076490000}"/>
    <cellStyle name="Output 8 2 2 2 3 3 2 2" xfId="18240" xr:uid="{00000000-0005-0000-0000-000077490000}"/>
    <cellStyle name="Output 8 2 2 2 3 3 3" xfId="16520" xr:uid="{00000000-0005-0000-0000-000078490000}"/>
    <cellStyle name="Output 8 2 2 2 3 4" xfId="14385" xr:uid="{00000000-0005-0000-0000-000079490000}"/>
    <cellStyle name="Output 8 2 2 2 4" xfId="3762" xr:uid="{00000000-0005-0000-0000-00007A490000}"/>
    <cellStyle name="Output 8 2 2 2 4 2" xfId="6031" xr:uid="{00000000-0005-0000-0000-00007B490000}"/>
    <cellStyle name="Output 8 2 2 2 4 2 2" xfId="9466" xr:uid="{00000000-0005-0000-0000-00007C490000}"/>
    <cellStyle name="Output 8 2 2 2 4 2 2 2" xfId="19732" xr:uid="{00000000-0005-0000-0000-00007D490000}"/>
    <cellStyle name="Output 8 2 2 2 4 2 3" xfId="16522" xr:uid="{00000000-0005-0000-0000-00007E490000}"/>
    <cellStyle name="Output 8 2 2 2 4 3" xfId="14387" xr:uid="{00000000-0005-0000-0000-00007F490000}"/>
    <cellStyle name="Output 8 2 2 2 5" xfId="3763" xr:uid="{00000000-0005-0000-0000-000080490000}"/>
    <cellStyle name="Output 8 2 2 2 5 2" xfId="7214" xr:uid="{00000000-0005-0000-0000-000081490000}"/>
    <cellStyle name="Output 8 2 2 2 5 2 2" xfId="9981" xr:uid="{00000000-0005-0000-0000-000082490000}"/>
    <cellStyle name="Output 8 2 2 2 5 2 2 2" xfId="20247" xr:uid="{00000000-0005-0000-0000-000083490000}"/>
    <cellStyle name="Output 8 2 2 2 5 2 3" xfId="17703" xr:uid="{00000000-0005-0000-0000-000084490000}"/>
    <cellStyle name="Output 8 2 2 2 5 3" xfId="14388" xr:uid="{00000000-0005-0000-0000-000085490000}"/>
    <cellStyle name="Output 8 2 2 2 6" xfId="6024" xr:uid="{00000000-0005-0000-0000-000086490000}"/>
    <cellStyle name="Output 8 2 2 2 6 2" xfId="11846" xr:uid="{00000000-0005-0000-0000-000087490000}"/>
    <cellStyle name="Output 8 2 2 2 6 2 2" xfId="22109" xr:uid="{00000000-0005-0000-0000-000088490000}"/>
    <cellStyle name="Output 8 2 2 2 6 3" xfId="16515" xr:uid="{00000000-0005-0000-0000-000089490000}"/>
    <cellStyle name="Output 8 2 2 2 7" xfId="14379" xr:uid="{00000000-0005-0000-0000-00008A490000}"/>
    <cellStyle name="Output 8 2 2 3" xfId="3764" xr:uid="{00000000-0005-0000-0000-00008B490000}"/>
    <cellStyle name="Output 8 2 2 3 2" xfId="3765" xr:uid="{00000000-0005-0000-0000-00008C490000}"/>
    <cellStyle name="Output 8 2 2 3 2 2" xfId="3766" xr:uid="{00000000-0005-0000-0000-00008D490000}"/>
    <cellStyle name="Output 8 2 2 3 2 2 2" xfId="6034" xr:uid="{00000000-0005-0000-0000-00008E490000}"/>
    <cellStyle name="Output 8 2 2 3 2 2 2 2" xfId="11700" xr:uid="{00000000-0005-0000-0000-00008F490000}"/>
    <cellStyle name="Output 8 2 2 3 2 2 2 2 2" xfId="21964" xr:uid="{00000000-0005-0000-0000-000090490000}"/>
    <cellStyle name="Output 8 2 2 3 2 2 2 3" xfId="16525" xr:uid="{00000000-0005-0000-0000-000091490000}"/>
    <cellStyle name="Output 8 2 2 3 2 2 3" xfId="14391" xr:uid="{00000000-0005-0000-0000-000092490000}"/>
    <cellStyle name="Output 8 2 2 3 2 3" xfId="6033" xr:uid="{00000000-0005-0000-0000-000093490000}"/>
    <cellStyle name="Output 8 2 2 3 2 3 2" xfId="11845" xr:uid="{00000000-0005-0000-0000-000094490000}"/>
    <cellStyle name="Output 8 2 2 3 2 3 2 2" xfId="22108" xr:uid="{00000000-0005-0000-0000-000095490000}"/>
    <cellStyle name="Output 8 2 2 3 2 3 3" xfId="16524" xr:uid="{00000000-0005-0000-0000-000096490000}"/>
    <cellStyle name="Output 8 2 2 3 2 4" xfId="14390" xr:uid="{00000000-0005-0000-0000-000097490000}"/>
    <cellStyle name="Output 8 2 2 3 3" xfId="3767" xr:uid="{00000000-0005-0000-0000-000098490000}"/>
    <cellStyle name="Output 8 2 2 3 3 2" xfId="6035" xr:uid="{00000000-0005-0000-0000-000099490000}"/>
    <cellStyle name="Output 8 2 2 3 3 2 2" xfId="7757" xr:uid="{00000000-0005-0000-0000-00009A490000}"/>
    <cellStyle name="Output 8 2 2 3 3 2 2 2" xfId="18242" xr:uid="{00000000-0005-0000-0000-00009B490000}"/>
    <cellStyle name="Output 8 2 2 3 3 2 3" xfId="16526" xr:uid="{00000000-0005-0000-0000-00009C490000}"/>
    <cellStyle name="Output 8 2 2 3 3 3" xfId="14392" xr:uid="{00000000-0005-0000-0000-00009D490000}"/>
    <cellStyle name="Output 8 2 2 3 4" xfId="3768" xr:uid="{00000000-0005-0000-0000-00009E490000}"/>
    <cellStyle name="Output 8 2 2 3 4 2" xfId="7215" xr:uid="{00000000-0005-0000-0000-00009F490000}"/>
    <cellStyle name="Output 8 2 2 3 4 2 2" xfId="9982" xr:uid="{00000000-0005-0000-0000-0000A0490000}"/>
    <cellStyle name="Output 8 2 2 3 4 2 2 2" xfId="20248" xr:uid="{00000000-0005-0000-0000-0000A1490000}"/>
    <cellStyle name="Output 8 2 2 3 4 2 3" xfId="17704" xr:uid="{00000000-0005-0000-0000-0000A2490000}"/>
    <cellStyle name="Output 8 2 2 3 4 3" xfId="14393" xr:uid="{00000000-0005-0000-0000-0000A3490000}"/>
    <cellStyle name="Output 8 2 2 3 5" xfId="6032" xr:uid="{00000000-0005-0000-0000-0000A4490000}"/>
    <cellStyle name="Output 8 2 2 3 5 2" xfId="7760" xr:uid="{00000000-0005-0000-0000-0000A5490000}"/>
    <cellStyle name="Output 8 2 2 3 5 2 2" xfId="18245" xr:uid="{00000000-0005-0000-0000-0000A6490000}"/>
    <cellStyle name="Output 8 2 2 3 5 3" xfId="16523" xr:uid="{00000000-0005-0000-0000-0000A7490000}"/>
    <cellStyle name="Output 8 2 2 3 6" xfId="14389" xr:uid="{00000000-0005-0000-0000-0000A8490000}"/>
    <cellStyle name="Output 8 2 2 4" xfId="3769" xr:uid="{00000000-0005-0000-0000-0000A9490000}"/>
    <cellStyle name="Output 8 2 2 4 2" xfId="3770" xr:uid="{00000000-0005-0000-0000-0000AA490000}"/>
    <cellStyle name="Output 8 2 2 4 2 2" xfId="6037" xr:uid="{00000000-0005-0000-0000-0000AB490000}"/>
    <cellStyle name="Output 8 2 2 4 2 2 2" xfId="7759" xr:uid="{00000000-0005-0000-0000-0000AC490000}"/>
    <cellStyle name="Output 8 2 2 4 2 2 2 2" xfId="18244" xr:uid="{00000000-0005-0000-0000-0000AD490000}"/>
    <cellStyle name="Output 8 2 2 4 2 2 3" xfId="16528" xr:uid="{00000000-0005-0000-0000-0000AE490000}"/>
    <cellStyle name="Output 8 2 2 4 2 3" xfId="14395" xr:uid="{00000000-0005-0000-0000-0000AF490000}"/>
    <cellStyle name="Output 8 2 2 4 3" xfId="6036" xr:uid="{00000000-0005-0000-0000-0000B0490000}"/>
    <cellStyle name="Output 8 2 2 4 3 2" xfId="10821" xr:uid="{00000000-0005-0000-0000-0000B1490000}"/>
    <cellStyle name="Output 8 2 2 4 3 2 2" xfId="21086" xr:uid="{00000000-0005-0000-0000-0000B2490000}"/>
    <cellStyle name="Output 8 2 2 4 3 3" xfId="16527" xr:uid="{00000000-0005-0000-0000-0000B3490000}"/>
    <cellStyle name="Output 8 2 2 4 4" xfId="14394" xr:uid="{00000000-0005-0000-0000-0000B4490000}"/>
    <cellStyle name="Output 8 2 2 5" xfId="3771" xr:uid="{00000000-0005-0000-0000-0000B5490000}"/>
    <cellStyle name="Output 8 2 2 5 2" xfId="6038" xr:uid="{00000000-0005-0000-0000-0000B6490000}"/>
    <cellStyle name="Output 8 2 2 5 2 2" xfId="7758" xr:uid="{00000000-0005-0000-0000-0000B7490000}"/>
    <cellStyle name="Output 8 2 2 5 2 2 2" xfId="18243" xr:uid="{00000000-0005-0000-0000-0000B8490000}"/>
    <cellStyle name="Output 8 2 2 5 2 3" xfId="16529" xr:uid="{00000000-0005-0000-0000-0000B9490000}"/>
    <cellStyle name="Output 8 2 2 5 3" xfId="14396" xr:uid="{00000000-0005-0000-0000-0000BA490000}"/>
    <cellStyle name="Output 8 2 2 6" xfId="3772" xr:uid="{00000000-0005-0000-0000-0000BB490000}"/>
    <cellStyle name="Output 8 2 2 6 2" xfId="7216" xr:uid="{00000000-0005-0000-0000-0000BC490000}"/>
    <cellStyle name="Output 8 2 2 6 2 2" xfId="9983" xr:uid="{00000000-0005-0000-0000-0000BD490000}"/>
    <cellStyle name="Output 8 2 2 6 2 2 2" xfId="20249" xr:uid="{00000000-0005-0000-0000-0000BE490000}"/>
    <cellStyle name="Output 8 2 2 6 2 3" xfId="17705" xr:uid="{00000000-0005-0000-0000-0000BF490000}"/>
    <cellStyle name="Output 8 2 2 6 3" xfId="14397" xr:uid="{00000000-0005-0000-0000-0000C0490000}"/>
    <cellStyle name="Output 8 2 2 7" xfId="6023" xr:uid="{00000000-0005-0000-0000-0000C1490000}"/>
    <cellStyle name="Output 8 2 2 7 2" xfId="7775" xr:uid="{00000000-0005-0000-0000-0000C2490000}"/>
    <cellStyle name="Output 8 2 2 7 2 2" xfId="18260" xr:uid="{00000000-0005-0000-0000-0000C3490000}"/>
    <cellStyle name="Output 8 2 2 7 3" xfId="16514" xr:uid="{00000000-0005-0000-0000-0000C4490000}"/>
    <cellStyle name="Output 8 2 2 8" xfId="14378" xr:uid="{00000000-0005-0000-0000-0000C5490000}"/>
    <cellStyle name="Output 8 2 3" xfId="3773" xr:uid="{00000000-0005-0000-0000-0000C6490000}"/>
    <cellStyle name="Output 8 2 3 2" xfId="3774" xr:uid="{00000000-0005-0000-0000-0000C7490000}"/>
    <cellStyle name="Output 8 2 3 2 2" xfId="3775" xr:uid="{00000000-0005-0000-0000-0000C8490000}"/>
    <cellStyle name="Output 8 2 3 2 2 2" xfId="6041" xr:uid="{00000000-0005-0000-0000-0000C9490000}"/>
    <cellStyle name="Output 8 2 3 2 2 2 2" xfId="9469" xr:uid="{00000000-0005-0000-0000-0000CA490000}"/>
    <cellStyle name="Output 8 2 3 2 2 2 2 2" xfId="19735" xr:uid="{00000000-0005-0000-0000-0000CB490000}"/>
    <cellStyle name="Output 8 2 3 2 2 2 3" xfId="16532" xr:uid="{00000000-0005-0000-0000-0000CC490000}"/>
    <cellStyle name="Output 8 2 3 2 2 3" xfId="14400" xr:uid="{00000000-0005-0000-0000-0000CD490000}"/>
    <cellStyle name="Output 8 2 3 2 3" xfId="6040" xr:uid="{00000000-0005-0000-0000-0000CE490000}"/>
    <cellStyle name="Output 8 2 3 2 3 2" xfId="9468" xr:uid="{00000000-0005-0000-0000-0000CF490000}"/>
    <cellStyle name="Output 8 2 3 2 3 2 2" xfId="19734" xr:uid="{00000000-0005-0000-0000-0000D0490000}"/>
    <cellStyle name="Output 8 2 3 2 3 3" xfId="16531" xr:uid="{00000000-0005-0000-0000-0000D1490000}"/>
    <cellStyle name="Output 8 2 3 2 4" xfId="14399" xr:uid="{00000000-0005-0000-0000-0000D2490000}"/>
    <cellStyle name="Output 8 2 3 3" xfId="3776" xr:uid="{00000000-0005-0000-0000-0000D3490000}"/>
    <cellStyle name="Output 8 2 3 3 2" xfId="6042" xr:uid="{00000000-0005-0000-0000-0000D4490000}"/>
    <cellStyle name="Output 8 2 3 3 2 2" xfId="7774" xr:uid="{00000000-0005-0000-0000-0000D5490000}"/>
    <cellStyle name="Output 8 2 3 3 2 2 2" xfId="18259" xr:uid="{00000000-0005-0000-0000-0000D6490000}"/>
    <cellStyle name="Output 8 2 3 3 2 3" xfId="16533" xr:uid="{00000000-0005-0000-0000-0000D7490000}"/>
    <cellStyle name="Output 8 2 3 3 3" xfId="14401" xr:uid="{00000000-0005-0000-0000-0000D8490000}"/>
    <cellStyle name="Output 8 2 3 4" xfId="3777" xr:uid="{00000000-0005-0000-0000-0000D9490000}"/>
    <cellStyle name="Output 8 2 3 4 2" xfId="7217" xr:uid="{00000000-0005-0000-0000-0000DA490000}"/>
    <cellStyle name="Output 8 2 3 4 2 2" xfId="11180" xr:uid="{00000000-0005-0000-0000-0000DB490000}"/>
    <cellStyle name="Output 8 2 3 4 2 2 2" xfId="21445" xr:uid="{00000000-0005-0000-0000-0000DC490000}"/>
    <cellStyle name="Output 8 2 3 4 2 3" xfId="17706" xr:uid="{00000000-0005-0000-0000-0000DD490000}"/>
    <cellStyle name="Output 8 2 3 4 3" xfId="14402" xr:uid="{00000000-0005-0000-0000-0000DE490000}"/>
    <cellStyle name="Output 8 2 3 5" xfId="6039" xr:uid="{00000000-0005-0000-0000-0000DF490000}"/>
    <cellStyle name="Output 8 2 3 5 2" xfId="9467" xr:uid="{00000000-0005-0000-0000-0000E0490000}"/>
    <cellStyle name="Output 8 2 3 5 2 2" xfId="19733" xr:uid="{00000000-0005-0000-0000-0000E1490000}"/>
    <cellStyle name="Output 8 2 3 5 3" xfId="16530" xr:uid="{00000000-0005-0000-0000-0000E2490000}"/>
    <cellStyle name="Output 8 2 3 6" xfId="14398" xr:uid="{00000000-0005-0000-0000-0000E3490000}"/>
    <cellStyle name="Output 8 2 4" xfId="3778" xr:uid="{00000000-0005-0000-0000-0000E4490000}"/>
    <cellStyle name="Output 8 2 4 2" xfId="3779" xr:uid="{00000000-0005-0000-0000-0000E5490000}"/>
    <cellStyle name="Output 8 2 4 2 2" xfId="6044" xr:uid="{00000000-0005-0000-0000-0000E6490000}"/>
    <cellStyle name="Output 8 2 4 2 2 2" xfId="10831" xr:uid="{00000000-0005-0000-0000-0000E7490000}"/>
    <cellStyle name="Output 8 2 4 2 2 2 2" xfId="21096" xr:uid="{00000000-0005-0000-0000-0000E8490000}"/>
    <cellStyle name="Output 8 2 4 2 2 3" xfId="16535" xr:uid="{00000000-0005-0000-0000-0000E9490000}"/>
    <cellStyle name="Output 8 2 4 2 3" xfId="14404" xr:uid="{00000000-0005-0000-0000-0000EA490000}"/>
    <cellStyle name="Output 8 2 4 3" xfId="6043" xr:uid="{00000000-0005-0000-0000-0000EB490000}"/>
    <cellStyle name="Output 8 2 4 3 2" xfId="11844" xr:uid="{00000000-0005-0000-0000-0000EC490000}"/>
    <cellStyle name="Output 8 2 4 3 2 2" xfId="22107" xr:uid="{00000000-0005-0000-0000-0000ED490000}"/>
    <cellStyle name="Output 8 2 4 3 3" xfId="16534" xr:uid="{00000000-0005-0000-0000-0000EE490000}"/>
    <cellStyle name="Output 8 2 4 4" xfId="14403" xr:uid="{00000000-0005-0000-0000-0000EF490000}"/>
    <cellStyle name="Output 8 2 5" xfId="3780" xr:uid="{00000000-0005-0000-0000-0000F0490000}"/>
    <cellStyle name="Output 8 2 5 2" xfId="6045" xr:uid="{00000000-0005-0000-0000-0000F1490000}"/>
    <cellStyle name="Output 8 2 5 2 2" xfId="7761" xr:uid="{00000000-0005-0000-0000-0000F2490000}"/>
    <cellStyle name="Output 8 2 5 2 2 2" xfId="18246" xr:uid="{00000000-0005-0000-0000-0000F3490000}"/>
    <cellStyle name="Output 8 2 5 2 3" xfId="16536" xr:uid="{00000000-0005-0000-0000-0000F4490000}"/>
    <cellStyle name="Output 8 2 5 3" xfId="14405" xr:uid="{00000000-0005-0000-0000-0000F5490000}"/>
    <cellStyle name="Output 8 2 6" xfId="3781" xr:uid="{00000000-0005-0000-0000-0000F6490000}"/>
    <cellStyle name="Output 8 2 6 2" xfId="7218" xr:uid="{00000000-0005-0000-0000-0000F7490000}"/>
    <cellStyle name="Output 8 2 6 2 2" xfId="11179" xr:uid="{00000000-0005-0000-0000-0000F8490000}"/>
    <cellStyle name="Output 8 2 6 2 2 2" xfId="21444" xr:uid="{00000000-0005-0000-0000-0000F9490000}"/>
    <cellStyle name="Output 8 2 6 2 3" xfId="17707" xr:uid="{00000000-0005-0000-0000-0000FA490000}"/>
    <cellStyle name="Output 8 2 6 3" xfId="14406" xr:uid="{00000000-0005-0000-0000-0000FB490000}"/>
    <cellStyle name="Output 8 2 7" xfId="6022" xr:uid="{00000000-0005-0000-0000-0000FC490000}"/>
    <cellStyle name="Output 8 2 7 2" xfId="10827" xr:uid="{00000000-0005-0000-0000-0000FD490000}"/>
    <cellStyle name="Output 8 2 7 2 2" xfId="21092" xr:uid="{00000000-0005-0000-0000-0000FE490000}"/>
    <cellStyle name="Output 8 2 7 3" xfId="16513" xr:uid="{00000000-0005-0000-0000-0000FF490000}"/>
    <cellStyle name="Output 8 2 8" xfId="14377" xr:uid="{00000000-0005-0000-0000-0000004A0000}"/>
    <cellStyle name="Output 8 3" xfId="3782" xr:uid="{00000000-0005-0000-0000-0000014A0000}"/>
    <cellStyle name="Output 8 3 2" xfId="3783" xr:uid="{00000000-0005-0000-0000-0000024A0000}"/>
    <cellStyle name="Output 8 3 2 2" xfId="3784" xr:uid="{00000000-0005-0000-0000-0000034A0000}"/>
    <cellStyle name="Output 8 3 2 2 2" xfId="6048" xr:uid="{00000000-0005-0000-0000-0000044A0000}"/>
    <cellStyle name="Output 8 3 2 2 2 2" xfId="7762" xr:uid="{00000000-0005-0000-0000-0000054A0000}"/>
    <cellStyle name="Output 8 3 2 2 2 2 2" xfId="18247" xr:uid="{00000000-0005-0000-0000-0000064A0000}"/>
    <cellStyle name="Output 8 3 2 2 2 3" xfId="16539" xr:uid="{00000000-0005-0000-0000-0000074A0000}"/>
    <cellStyle name="Output 8 3 2 2 3" xfId="14409" xr:uid="{00000000-0005-0000-0000-0000084A0000}"/>
    <cellStyle name="Output 8 3 2 3" xfId="6047" xr:uid="{00000000-0005-0000-0000-0000094A0000}"/>
    <cellStyle name="Output 8 3 2 3 2" xfId="7763" xr:uid="{00000000-0005-0000-0000-00000A4A0000}"/>
    <cellStyle name="Output 8 3 2 3 2 2" xfId="18248" xr:uid="{00000000-0005-0000-0000-00000B4A0000}"/>
    <cellStyle name="Output 8 3 2 3 3" xfId="16538" xr:uid="{00000000-0005-0000-0000-00000C4A0000}"/>
    <cellStyle name="Output 8 3 2 4" xfId="14408" xr:uid="{00000000-0005-0000-0000-00000D4A0000}"/>
    <cellStyle name="Output 8 3 3" xfId="3785" xr:uid="{00000000-0005-0000-0000-00000E4A0000}"/>
    <cellStyle name="Output 8 3 3 2" xfId="6049" xr:uid="{00000000-0005-0000-0000-00000F4A0000}"/>
    <cellStyle name="Output 8 3 3 2 2" xfId="9470" xr:uid="{00000000-0005-0000-0000-0000104A0000}"/>
    <cellStyle name="Output 8 3 3 2 2 2" xfId="19736" xr:uid="{00000000-0005-0000-0000-0000114A0000}"/>
    <cellStyle name="Output 8 3 3 2 3" xfId="16540" xr:uid="{00000000-0005-0000-0000-0000124A0000}"/>
    <cellStyle name="Output 8 3 3 3" xfId="14410" xr:uid="{00000000-0005-0000-0000-0000134A0000}"/>
    <cellStyle name="Output 8 3 4" xfId="3786" xr:uid="{00000000-0005-0000-0000-0000144A0000}"/>
    <cellStyle name="Output 8 3 4 2" xfId="7219" xr:uid="{00000000-0005-0000-0000-0000154A0000}"/>
    <cellStyle name="Output 8 3 4 2 2" xfId="9984" xr:uid="{00000000-0005-0000-0000-0000164A0000}"/>
    <cellStyle name="Output 8 3 4 2 2 2" xfId="20250" xr:uid="{00000000-0005-0000-0000-0000174A0000}"/>
    <cellStyle name="Output 8 3 4 2 3" xfId="17708" xr:uid="{00000000-0005-0000-0000-0000184A0000}"/>
    <cellStyle name="Output 8 3 4 3" xfId="14411" xr:uid="{00000000-0005-0000-0000-0000194A0000}"/>
    <cellStyle name="Output 8 3 5" xfId="6046" xr:uid="{00000000-0005-0000-0000-00001A4A0000}"/>
    <cellStyle name="Output 8 3 5 2" xfId="10830" xr:uid="{00000000-0005-0000-0000-00001B4A0000}"/>
    <cellStyle name="Output 8 3 5 2 2" xfId="21095" xr:uid="{00000000-0005-0000-0000-00001C4A0000}"/>
    <cellStyle name="Output 8 3 5 3" xfId="16537" xr:uid="{00000000-0005-0000-0000-00001D4A0000}"/>
    <cellStyle name="Output 8 3 6" xfId="14407" xr:uid="{00000000-0005-0000-0000-00001E4A0000}"/>
    <cellStyle name="Output 8 4" xfId="3787" xr:uid="{00000000-0005-0000-0000-00001F4A0000}"/>
    <cellStyle name="Output 8 4 2" xfId="3788" xr:uid="{00000000-0005-0000-0000-0000204A0000}"/>
    <cellStyle name="Output 8 4 2 2" xfId="6051" xr:uid="{00000000-0005-0000-0000-0000214A0000}"/>
    <cellStyle name="Output 8 4 2 2 2" xfId="7767" xr:uid="{00000000-0005-0000-0000-0000224A0000}"/>
    <cellStyle name="Output 8 4 2 2 2 2" xfId="18252" xr:uid="{00000000-0005-0000-0000-0000234A0000}"/>
    <cellStyle name="Output 8 4 2 2 3" xfId="16542" xr:uid="{00000000-0005-0000-0000-0000244A0000}"/>
    <cellStyle name="Output 8 4 2 3" xfId="14413" xr:uid="{00000000-0005-0000-0000-0000254A0000}"/>
    <cellStyle name="Output 8 4 3" xfId="6050" xr:uid="{00000000-0005-0000-0000-0000264A0000}"/>
    <cellStyle name="Output 8 4 3 2" xfId="10832" xr:uid="{00000000-0005-0000-0000-0000274A0000}"/>
    <cellStyle name="Output 8 4 3 2 2" xfId="21097" xr:uid="{00000000-0005-0000-0000-0000284A0000}"/>
    <cellStyle name="Output 8 4 3 3" xfId="16541" xr:uid="{00000000-0005-0000-0000-0000294A0000}"/>
    <cellStyle name="Output 8 4 4" xfId="14412" xr:uid="{00000000-0005-0000-0000-00002A4A0000}"/>
    <cellStyle name="Output 8 5" xfId="3789" xr:uid="{00000000-0005-0000-0000-00002B4A0000}"/>
    <cellStyle name="Output 8 5 2" xfId="6052" xr:uid="{00000000-0005-0000-0000-00002C4A0000}"/>
    <cellStyle name="Output 8 5 2 2" xfId="11843" xr:uid="{00000000-0005-0000-0000-00002D4A0000}"/>
    <cellStyle name="Output 8 5 2 2 2" xfId="22106" xr:uid="{00000000-0005-0000-0000-00002E4A0000}"/>
    <cellStyle name="Output 8 5 2 3" xfId="16543" xr:uid="{00000000-0005-0000-0000-00002F4A0000}"/>
    <cellStyle name="Output 8 5 3" xfId="14414" xr:uid="{00000000-0005-0000-0000-0000304A0000}"/>
    <cellStyle name="Output 8 6" xfId="3790" xr:uid="{00000000-0005-0000-0000-0000314A0000}"/>
    <cellStyle name="Output 8 6 2" xfId="7220" xr:uid="{00000000-0005-0000-0000-0000324A0000}"/>
    <cellStyle name="Output 8 6 2 2" xfId="11181" xr:uid="{00000000-0005-0000-0000-0000334A0000}"/>
    <cellStyle name="Output 8 6 2 2 2" xfId="21446" xr:uid="{00000000-0005-0000-0000-0000344A0000}"/>
    <cellStyle name="Output 8 6 2 3" xfId="17709" xr:uid="{00000000-0005-0000-0000-0000354A0000}"/>
    <cellStyle name="Output 8 6 3" xfId="14415" xr:uid="{00000000-0005-0000-0000-0000364A0000}"/>
    <cellStyle name="Output 8 7" xfId="6021" xr:uid="{00000000-0005-0000-0000-0000374A0000}"/>
    <cellStyle name="Output 8 7 2" xfId="9464" xr:uid="{00000000-0005-0000-0000-0000384A0000}"/>
    <cellStyle name="Output 8 7 2 2" xfId="19730" xr:uid="{00000000-0005-0000-0000-0000394A0000}"/>
    <cellStyle name="Output 8 7 3" xfId="16512" xr:uid="{00000000-0005-0000-0000-00003A4A0000}"/>
    <cellStyle name="Output 8 8" xfId="14376" xr:uid="{00000000-0005-0000-0000-00003B4A0000}"/>
    <cellStyle name="Output 9" xfId="3791" xr:uid="{00000000-0005-0000-0000-00003C4A0000}"/>
    <cellStyle name="Output 9 2" xfId="3792" xr:uid="{00000000-0005-0000-0000-00003D4A0000}"/>
    <cellStyle name="Output 9 2 2" xfId="3793" xr:uid="{00000000-0005-0000-0000-00003E4A0000}"/>
    <cellStyle name="Output 9 2 2 2" xfId="3794" xr:uid="{00000000-0005-0000-0000-00003F4A0000}"/>
    <cellStyle name="Output 9 2 2 2 2" xfId="6056" xr:uid="{00000000-0005-0000-0000-0000404A0000}"/>
    <cellStyle name="Output 9 2 2 2 2 2" xfId="7766" xr:uid="{00000000-0005-0000-0000-0000414A0000}"/>
    <cellStyle name="Output 9 2 2 2 2 2 2" xfId="18251" xr:uid="{00000000-0005-0000-0000-0000424A0000}"/>
    <cellStyle name="Output 9 2 2 2 2 3" xfId="16547" xr:uid="{00000000-0005-0000-0000-0000434A0000}"/>
    <cellStyle name="Output 9 2 2 2 3" xfId="14419" xr:uid="{00000000-0005-0000-0000-0000444A0000}"/>
    <cellStyle name="Output 9 2 2 3" xfId="6055" xr:uid="{00000000-0005-0000-0000-0000454A0000}"/>
    <cellStyle name="Output 9 2 2 3 2" xfId="11701" xr:uid="{00000000-0005-0000-0000-0000464A0000}"/>
    <cellStyle name="Output 9 2 2 3 2 2" xfId="21965" xr:uid="{00000000-0005-0000-0000-0000474A0000}"/>
    <cellStyle name="Output 9 2 2 3 3" xfId="16546" xr:uid="{00000000-0005-0000-0000-0000484A0000}"/>
    <cellStyle name="Output 9 2 2 4" xfId="14418" xr:uid="{00000000-0005-0000-0000-0000494A0000}"/>
    <cellStyle name="Output 9 2 3" xfId="3795" xr:uid="{00000000-0005-0000-0000-00004A4A0000}"/>
    <cellStyle name="Output 9 2 3 2" xfId="6057" xr:uid="{00000000-0005-0000-0000-00004B4A0000}"/>
    <cellStyle name="Output 9 2 3 2 2" xfId="7765" xr:uid="{00000000-0005-0000-0000-00004C4A0000}"/>
    <cellStyle name="Output 9 2 3 2 2 2" xfId="18250" xr:uid="{00000000-0005-0000-0000-00004D4A0000}"/>
    <cellStyle name="Output 9 2 3 2 3" xfId="16548" xr:uid="{00000000-0005-0000-0000-00004E4A0000}"/>
    <cellStyle name="Output 9 2 3 3" xfId="14420" xr:uid="{00000000-0005-0000-0000-00004F4A0000}"/>
    <cellStyle name="Output 9 2 4" xfId="3796" xr:uid="{00000000-0005-0000-0000-0000504A0000}"/>
    <cellStyle name="Output 9 2 4 2" xfId="7221" xr:uid="{00000000-0005-0000-0000-0000514A0000}"/>
    <cellStyle name="Output 9 2 4 2 2" xfId="9985" xr:uid="{00000000-0005-0000-0000-0000524A0000}"/>
    <cellStyle name="Output 9 2 4 2 2 2" xfId="20251" xr:uid="{00000000-0005-0000-0000-0000534A0000}"/>
    <cellStyle name="Output 9 2 4 2 3" xfId="17710" xr:uid="{00000000-0005-0000-0000-0000544A0000}"/>
    <cellStyle name="Output 9 2 4 3" xfId="14421" xr:uid="{00000000-0005-0000-0000-0000554A0000}"/>
    <cellStyle name="Output 9 2 5" xfId="6054" xr:uid="{00000000-0005-0000-0000-0000564A0000}"/>
    <cellStyle name="Output 9 2 5 2" xfId="7764" xr:uid="{00000000-0005-0000-0000-0000574A0000}"/>
    <cellStyle name="Output 9 2 5 2 2" xfId="18249" xr:uid="{00000000-0005-0000-0000-0000584A0000}"/>
    <cellStyle name="Output 9 2 5 3" xfId="16545" xr:uid="{00000000-0005-0000-0000-0000594A0000}"/>
    <cellStyle name="Output 9 2 6" xfId="14417" xr:uid="{00000000-0005-0000-0000-00005A4A0000}"/>
    <cellStyle name="Output 9 3" xfId="3797" xr:uid="{00000000-0005-0000-0000-00005B4A0000}"/>
    <cellStyle name="Output 9 3 2" xfId="3798" xr:uid="{00000000-0005-0000-0000-00005C4A0000}"/>
    <cellStyle name="Output 9 3 2 2" xfId="6059" xr:uid="{00000000-0005-0000-0000-00005D4A0000}"/>
    <cellStyle name="Output 9 3 2 2 2" xfId="9472" xr:uid="{00000000-0005-0000-0000-00005E4A0000}"/>
    <cellStyle name="Output 9 3 2 2 2 2" xfId="19738" xr:uid="{00000000-0005-0000-0000-00005F4A0000}"/>
    <cellStyle name="Output 9 3 2 2 3" xfId="16550" xr:uid="{00000000-0005-0000-0000-0000604A0000}"/>
    <cellStyle name="Output 9 3 2 3" xfId="14423" xr:uid="{00000000-0005-0000-0000-0000614A0000}"/>
    <cellStyle name="Output 9 3 3" xfId="6058" xr:uid="{00000000-0005-0000-0000-0000624A0000}"/>
    <cellStyle name="Output 9 3 3 2" xfId="10829" xr:uid="{00000000-0005-0000-0000-0000634A0000}"/>
    <cellStyle name="Output 9 3 3 2 2" xfId="21094" xr:uid="{00000000-0005-0000-0000-0000644A0000}"/>
    <cellStyle name="Output 9 3 3 3" xfId="16549" xr:uid="{00000000-0005-0000-0000-0000654A0000}"/>
    <cellStyle name="Output 9 3 4" xfId="14422" xr:uid="{00000000-0005-0000-0000-0000664A0000}"/>
    <cellStyle name="Output 9 4" xfId="3799" xr:uid="{00000000-0005-0000-0000-0000674A0000}"/>
    <cellStyle name="Output 9 4 2" xfId="6060" xr:uid="{00000000-0005-0000-0000-0000684A0000}"/>
    <cellStyle name="Output 9 4 2 2" xfId="9473" xr:uid="{00000000-0005-0000-0000-0000694A0000}"/>
    <cellStyle name="Output 9 4 2 2 2" xfId="19739" xr:uid="{00000000-0005-0000-0000-00006A4A0000}"/>
    <cellStyle name="Output 9 4 2 3" xfId="16551" xr:uid="{00000000-0005-0000-0000-00006B4A0000}"/>
    <cellStyle name="Output 9 4 3" xfId="14424" xr:uid="{00000000-0005-0000-0000-00006C4A0000}"/>
    <cellStyle name="Output 9 5" xfId="3800" xr:uid="{00000000-0005-0000-0000-00006D4A0000}"/>
    <cellStyle name="Output 9 5 2" xfId="7222" xr:uid="{00000000-0005-0000-0000-00006E4A0000}"/>
    <cellStyle name="Output 9 5 2 2" xfId="11788" xr:uid="{00000000-0005-0000-0000-00006F4A0000}"/>
    <cellStyle name="Output 9 5 2 2 2" xfId="22052" xr:uid="{00000000-0005-0000-0000-0000704A0000}"/>
    <cellStyle name="Output 9 5 2 3" xfId="17711" xr:uid="{00000000-0005-0000-0000-0000714A0000}"/>
    <cellStyle name="Output 9 5 3" xfId="14425" xr:uid="{00000000-0005-0000-0000-0000724A0000}"/>
    <cellStyle name="Output 9 6" xfId="6053" xr:uid="{00000000-0005-0000-0000-0000734A0000}"/>
    <cellStyle name="Output 9 6 2" xfId="9471" xr:uid="{00000000-0005-0000-0000-0000744A0000}"/>
    <cellStyle name="Output 9 6 2 2" xfId="19737" xr:uid="{00000000-0005-0000-0000-0000754A0000}"/>
    <cellStyle name="Output 9 6 3" xfId="16544" xr:uid="{00000000-0005-0000-0000-0000764A0000}"/>
    <cellStyle name="Output 9 7" xfId="14416" xr:uid="{00000000-0005-0000-0000-0000774A0000}"/>
    <cellStyle name="Per cent" xfId="22309" builtinId="5"/>
    <cellStyle name="Per cent 2" xfId="22320" xr:uid="{098B2D31-1111-4A0B-8D69-F661805F10FB}"/>
    <cellStyle name="Percent 10" xfId="3801" xr:uid="{00000000-0005-0000-0000-0000794A0000}"/>
    <cellStyle name="Percent 10 2" xfId="6061" xr:uid="{00000000-0005-0000-0000-00007A4A0000}"/>
    <cellStyle name="Percent 10 2 2" xfId="10814" xr:uid="{00000000-0005-0000-0000-00007B4A0000}"/>
    <cellStyle name="Percent 10 2 2 2" xfId="21079" xr:uid="{00000000-0005-0000-0000-00007C4A0000}"/>
    <cellStyle name="Percent 10 2 3" xfId="16552" xr:uid="{00000000-0005-0000-0000-00007D4A0000}"/>
    <cellStyle name="Percent 10 3" xfId="9393" xr:uid="{00000000-0005-0000-0000-00007E4A0000}"/>
    <cellStyle name="Percent 10 3 2" xfId="19687" xr:uid="{00000000-0005-0000-0000-00007F4A0000}"/>
    <cellStyle name="Percent 10 4" xfId="14426" xr:uid="{00000000-0005-0000-0000-0000804A0000}"/>
    <cellStyle name="Percent 11" xfId="3802" xr:uid="{00000000-0005-0000-0000-0000814A0000}"/>
    <cellStyle name="Percent 11 2" xfId="4467" xr:uid="{00000000-0005-0000-0000-0000824A0000}"/>
    <cellStyle name="Percent 11 2 2" xfId="10051" xr:uid="{00000000-0005-0000-0000-0000834A0000}"/>
    <cellStyle name="Percent 11 2 2 2" xfId="20316" xr:uid="{00000000-0005-0000-0000-0000844A0000}"/>
    <cellStyle name="Percent 11 2 3" xfId="14958" xr:uid="{00000000-0005-0000-0000-0000854A0000}"/>
    <cellStyle name="Percent 11 3" xfId="9394" xr:uid="{00000000-0005-0000-0000-0000864A0000}"/>
    <cellStyle name="Percent 11 3 2" xfId="19688" xr:uid="{00000000-0005-0000-0000-0000874A0000}"/>
    <cellStyle name="Percent 11 4" xfId="14427" xr:uid="{00000000-0005-0000-0000-0000884A0000}"/>
    <cellStyle name="Percent 12" xfId="3" xr:uid="{00000000-0005-0000-0000-0000894A0000}"/>
    <cellStyle name="Percent 13" xfId="3803" xr:uid="{00000000-0005-0000-0000-00008A4A0000}"/>
    <cellStyle name="Percent 13 2" xfId="6472" xr:uid="{00000000-0005-0000-0000-00008B4A0000}"/>
    <cellStyle name="Percent 13 2 2" xfId="11220" xr:uid="{00000000-0005-0000-0000-00008C4A0000}"/>
    <cellStyle name="Percent 13 2 2 2" xfId="21485" xr:uid="{00000000-0005-0000-0000-00008D4A0000}"/>
    <cellStyle name="Percent 13 2 3" xfId="16961" xr:uid="{00000000-0005-0000-0000-00008E4A0000}"/>
    <cellStyle name="Percent 13 3" xfId="9395" xr:uid="{00000000-0005-0000-0000-00008F4A0000}"/>
    <cellStyle name="Percent 13 3 2" xfId="19689" xr:uid="{00000000-0005-0000-0000-0000904A0000}"/>
    <cellStyle name="Percent 13 4" xfId="14428" xr:uid="{00000000-0005-0000-0000-0000914A0000}"/>
    <cellStyle name="Percent 14" xfId="4460" xr:uid="{00000000-0005-0000-0000-0000924A0000}"/>
    <cellStyle name="Percent 15" xfId="7325" xr:uid="{00000000-0005-0000-0000-0000934A0000}"/>
    <cellStyle name="Percent 17" xfId="22315" xr:uid="{00000000-0005-0000-0000-0000944A0000}"/>
    <cellStyle name="Percent 2" xfId="3804" xr:uid="{00000000-0005-0000-0000-0000954A0000}"/>
    <cellStyle name="Percent 2 10" xfId="3805" xr:uid="{00000000-0005-0000-0000-0000964A0000}"/>
    <cellStyle name="Percent 2 10 2" xfId="6062" xr:uid="{00000000-0005-0000-0000-0000974A0000}"/>
    <cellStyle name="Percent 2 10 2 2" xfId="10815" xr:uid="{00000000-0005-0000-0000-0000984A0000}"/>
    <cellStyle name="Percent 2 10 2 2 2" xfId="21080" xr:uid="{00000000-0005-0000-0000-0000994A0000}"/>
    <cellStyle name="Percent 2 10 2 3" xfId="16553" xr:uid="{00000000-0005-0000-0000-00009A4A0000}"/>
    <cellStyle name="Percent 2 10 3" xfId="9397" xr:uid="{00000000-0005-0000-0000-00009B4A0000}"/>
    <cellStyle name="Percent 2 10 3 2" xfId="19690" xr:uid="{00000000-0005-0000-0000-00009C4A0000}"/>
    <cellStyle name="Percent 2 10 4" xfId="14429" xr:uid="{00000000-0005-0000-0000-00009D4A0000}"/>
    <cellStyle name="Percent 2 11" xfId="3806" xr:uid="{00000000-0005-0000-0000-00009E4A0000}"/>
    <cellStyle name="Percent 2 12" xfId="9396" xr:uid="{00000000-0005-0000-0000-00009F4A0000}"/>
    <cellStyle name="Percent 2 2" xfId="3807" xr:uid="{00000000-0005-0000-0000-0000A04A0000}"/>
    <cellStyle name="Percent 2 2 2" xfId="3808" xr:uid="{00000000-0005-0000-0000-0000A14A0000}"/>
    <cellStyle name="Percent 2 2 2 2" xfId="9400" xr:uid="{00000000-0005-0000-0000-0000A24A0000}"/>
    <cellStyle name="Percent 2 2 3" xfId="3809" xr:uid="{00000000-0005-0000-0000-0000A34A0000}"/>
    <cellStyle name="Percent 2 2 4" xfId="9399" xr:uid="{00000000-0005-0000-0000-0000A44A0000}"/>
    <cellStyle name="Percent 2 3" xfId="3810" xr:uid="{00000000-0005-0000-0000-0000A54A0000}"/>
    <cellStyle name="Percent 2 3 2" xfId="3811" xr:uid="{00000000-0005-0000-0000-0000A64A0000}"/>
    <cellStyle name="Percent 2 3 3" xfId="9402" xr:uid="{00000000-0005-0000-0000-0000A74A0000}"/>
    <cellStyle name="Percent 2 4" xfId="3812" xr:uid="{00000000-0005-0000-0000-0000A84A0000}"/>
    <cellStyle name="Percent 2 4 2" xfId="3813" xr:uid="{00000000-0005-0000-0000-0000A94A0000}"/>
    <cellStyle name="Percent 2 4 2 2" xfId="9405" xr:uid="{00000000-0005-0000-0000-0000AA4A0000}"/>
    <cellStyle name="Percent 2 4 3" xfId="3814" xr:uid="{00000000-0005-0000-0000-0000AB4A0000}"/>
    <cellStyle name="Percent 2 4 4" xfId="9404" xr:uid="{00000000-0005-0000-0000-0000AC4A0000}"/>
    <cellStyle name="Percent 2 5" xfId="3815" xr:uid="{00000000-0005-0000-0000-0000AD4A0000}"/>
    <cellStyle name="Percent 2 5 2" xfId="9407" xr:uid="{00000000-0005-0000-0000-0000AE4A0000}"/>
    <cellStyle name="Percent 2 6" xfId="3816" xr:uid="{00000000-0005-0000-0000-0000AF4A0000}"/>
    <cellStyle name="Percent 2 6 2" xfId="9408" xr:uid="{00000000-0005-0000-0000-0000B04A0000}"/>
    <cellStyle name="Percent 2 7" xfId="3817" xr:uid="{00000000-0005-0000-0000-0000B14A0000}"/>
    <cellStyle name="Percent 2 7 2" xfId="9409" xr:uid="{00000000-0005-0000-0000-0000B24A0000}"/>
    <cellStyle name="Percent 2 8" xfId="3818" xr:uid="{00000000-0005-0000-0000-0000B34A0000}"/>
    <cellStyle name="Percent 2 8 2" xfId="9410" xr:uid="{00000000-0005-0000-0000-0000B44A0000}"/>
    <cellStyle name="Percent 2 9" xfId="3819" xr:uid="{00000000-0005-0000-0000-0000B54A0000}"/>
    <cellStyle name="Percent 2 9 2" xfId="9411" xr:uid="{00000000-0005-0000-0000-0000B64A0000}"/>
    <cellStyle name="Percent 3" xfId="3820" xr:uid="{00000000-0005-0000-0000-0000B74A0000}"/>
    <cellStyle name="Percent 3 2" xfId="3821" xr:uid="{00000000-0005-0000-0000-0000B84A0000}"/>
    <cellStyle name="Percent 3 2 2" xfId="3822" xr:uid="{00000000-0005-0000-0000-0000B94A0000}"/>
    <cellStyle name="Percent 3 2 3" xfId="9413" xr:uid="{00000000-0005-0000-0000-0000BA4A0000}"/>
    <cellStyle name="Percent 3 3" xfId="3823" xr:uid="{00000000-0005-0000-0000-0000BB4A0000}"/>
    <cellStyle name="Percent 3 4" xfId="3824" xr:uid="{00000000-0005-0000-0000-0000BC4A0000}"/>
    <cellStyle name="Percent 3 5" xfId="3825" xr:uid="{00000000-0005-0000-0000-0000BD4A0000}"/>
    <cellStyle name="Percent 3 5 2" xfId="4459" xr:uid="{00000000-0005-0000-0000-0000BE4A0000}"/>
    <cellStyle name="Percent 3 5 2 2" xfId="10044" xr:uid="{00000000-0005-0000-0000-0000BF4A0000}"/>
    <cellStyle name="Percent 3 5 2 2 2" xfId="20309" xr:uid="{00000000-0005-0000-0000-0000C04A0000}"/>
    <cellStyle name="Percent 3 5 2 3" xfId="14953" xr:uid="{00000000-0005-0000-0000-0000C14A0000}"/>
    <cellStyle name="Percent 3 5 3" xfId="6469" xr:uid="{00000000-0005-0000-0000-0000C24A0000}"/>
    <cellStyle name="Percent 3 5 3 2" xfId="11217" xr:uid="{00000000-0005-0000-0000-0000C34A0000}"/>
    <cellStyle name="Percent 3 5 3 2 2" xfId="21482" xr:uid="{00000000-0005-0000-0000-0000C44A0000}"/>
    <cellStyle name="Percent 3 5 3 3" xfId="16958" xr:uid="{00000000-0005-0000-0000-0000C54A0000}"/>
    <cellStyle name="Percent 3 5 4" xfId="9417" xr:uid="{00000000-0005-0000-0000-0000C64A0000}"/>
    <cellStyle name="Percent 3 5 4 2" xfId="19698" xr:uid="{00000000-0005-0000-0000-0000C74A0000}"/>
    <cellStyle name="Percent 3 5 5" xfId="14430" xr:uid="{00000000-0005-0000-0000-0000C84A0000}"/>
    <cellStyle name="Percent 3 6" xfId="9412" xr:uid="{00000000-0005-0000-0000-0000C94A0000}"/>
    <cellStyle name="Percent 4" xfId="3826" xr:uid="{00000000-0005-0000-0000-0000CA4A0000}"/>
    <cellStyle name="Percent 4 2" xfId="3827" xr:uid="{00000000-0005-0000-0000-0000CB4A0000}"/>
    <cellStyle name="Percent 4 2 2" xfId="3828" xr:uid="{00000000-0005-0000-0000-0000CC4A0000}"/>
    <cellStyle name="Percent 4 2 2 2" xfId="3829" xr:uid="{00000000-0005-0000-0000-0000CD4A0000}"/>
    <cellStyle name="Percent 4 2 3" xfId="3830" xr:uid="{00000000-0005-0000-0000-0000CE4A0000}"/>
    <cellStyle name="Percent 4 2 3 2" xfId="3831" xr:uid="{00000000-0005-0000-0000-0000CF4A0000}"/>
    <cellStyle name="Percent 4 2 4" xfId="3832" xr:uid="{00000000-0005-0000-0000-0000D04A0000}"/>
    <cellStyle name="Percent 4 2 5" xfId="9419" xr:uid="{00000000-0005-0000-0000-0000D14A0000}"/>
    <cellStyle name="Percent 4 3" xfId="3833" xr:uid="{00000000-0005-0000-0000-0000D24A0000}"/>
    <cellStyle name="Percent 4 3 2" xfId="3834" xr:uid="{00000000-0005-0000-0000-0000D34A0000}"/>
    <cellStyle name="Percent 4 3 3" xfId="3835" xr:uid="{00000000-0005-0000-0000-0000D44A0000}"/>
    <cellStyle name="Percent 4 3 4" xfId="9425" xr:uid="{00000000-0005-0000-0000-0000D54A0000}"/>
    <cellStyle name="Percent 4 4" xfId="3836" xr:uid="{00000000-0005-0000-0000-0000D64A0000}"/>
    <cellStyle name="Percent 4 4 2" xfId="3837" xr:uid="{00000000-0005-0000-0000-0000D74A0000}"/>
    <cellStyle name="Percent 4 5" xfId="3838" xr:uid="{00000000-0005-0000-0000-0000D84A0000}"/>
    <cellStyle name="Percent 4 5 2" xfId="9430" xr:uid="{00000000-0005-0000-0000-0000D94A0000}"/>
    <cellStyle name="Percent 4 6" xfId="9418" xr:uid="{00000000-0005-0000-0000-0000DA4A0000}"/>
    <cellStyle name="Percent 5" xfId="3839" xr:uid="{00000000-0005-0000-0000-0000DB4A0000}"/>
    <cellStyle name="Percent 5 2" xfId="3840" xr:uid="{00000000-0005-0000-0000-0000DC4A0000}"/>
    <cellStyle name="Percent 5 2 2" xfId="3841" xr:uid="{00000000-0005-0000-0000-0000DD4A0000}"/>
    <cellStyle name="Percent 5 2 3" xfId="9432" xr:uid="{00000000-0005-0000-0000-0000DE4A0000}"/>
    <cellStyle name="Percent 5 3" xfId="3842" xr:uid="{00000000-0005-0000-0000-0000DF4A0000}"/>
    <cellStyle name="Percent 5 3 2" xfId="9434" xr:uid="{00000000-0005-0000-0000-0000E04A0000}"/>
    <cellStyle name="Percent 5 4" xfId="3843" xr:uid="{00000000-0005-0000-0000-0000E14A0000}"/>
    <cellStyle name="Percent 5 5" xfId="9431" xr:uid="{00000000-0005-0000-0000-0000E24A0000}"/>
    <cellStyle name="Percent 5_MNCH TANZANIA MASTER FILE Dec 19 2011" xfId="3844" xr:uid="{00000000-0005-0000-0000-0000E34A0000}"/>
    <cellStyle name="Percent 6" xfId="3845" xr:uid="{00000000-0005-0000-0000-0000E44A0000}"/>
    <cellStyle name="Percent 6 2" xfId="3846" xr:uid="{00000000-0005-0000-0000-0000E54A0000}"/>
    <cellStyle name="Percent 6 2 2" xfId="3847" xr:uid="{00000000-0005-0000-0000-0000E64A0000}"/>
    <cellStyle name="Percent 6 2 3" xfId="9437" xr:uid="{00000000-0005-0000-0000-0000E74A0000}"/>
    <cellStyle name="Percent 6 3" xfId="3848" xr:uid="{00000000-0005-0000-0000-0000E84A0000}"/>
    <cellStyle name="Percent 6 3 2" xfId="3849" xr:uid="{00000000-0005-0000-0000-0000E94A0000}"/>
    <cellStyle name="Percent 6 4" xfId="3850" xr:uid="{00000000-0005-0000-0000-0000EA4A0000}"/>
    <cellStyle name="Percent 6 5" xfId="3851" xr:uid="{00000000-0005-0000-0000-0000EB4A0000}"/>
    <cellStyle name="Percent 6 5 2" xfId="9442" xr:uid="{00000000-0005-0000-0000-0000EC4A0000}"/>
    <cellStyle name="Percent 7" xfId="3852" xr:uid="{00000000-0005-0000-0000-0000ED4A0000}"/>
    <cellStyle name="Percent 7 2" xfId="3853" xr:uid="{00000000-0005-0000-0000-0000EE4A0000}"/>
    <cellStyle name="Percent 7 2 2" xfId="9444" xr:uid="{00000000-0005-0000-0000-0000EF4A0000}"/>
    <cellStyle name="Percent 7 3" xfId="3854" xr:uid="{00000000-0005-0000-0000-0000F04A0000}"/>
    <cellStyle name="Percent 8" xfId="3855" xr:uid="{00000000-0005-0000-0000-0000F14A0000}"/>
    <cellStyle name="Percent 8 2" xfId="3856" xr:uid="{00000000-0005-0000-0000-0000F24A0000}"/>
    <cellStyle name="Percent 8 3" xfId="6063" xr:uid="{00000000-0005-0000-0000-0000F34A0000}"/>
    <cellStyle name="Percent 8 3 2" xfId="10816" xr:uid="{00000000-0005-0000-0000-0000F44A0000}"/>
    <cellStyle name="Percent 8 3 2 2" xfId="21081" xr:uid="{00000000-0005-0000-0000-0000F54A0000}"/>
    <cellStyle name="Percent 8 3 3" xfId="16554" xr:uid="{00000000-0005-0000-0000-0000F64A0000}"/>
    <cellStyle name="Percent 8 4" xfId="9446" xr:uid="{00000000-0005-0000-0000-0000F74A0000}"/>
    <cellStyle name="Percent 8 4 2" xfId="19717" xr:uid="{00000000-0005-0000-0000-0000F84A0000}"/>
    <cellStyle name="Percent 8 5" xfId="14431" xr:uid="{00000000-0005-0000-0000-0000F94A0000}"/>
    <cellStyle name="Percent 9" xfId="3857" xr:uid="{00000000-0005-0000-0000-0000FA4A0000}"/>
    <cellStyle name="Percent 9 2" xfId="6064" xr:uid="{00000000-0005-0000-0000-0000FB4A0000}"/>
    <cellStyle name="Percent 9 2 2" xfId="10817" xr:uid="{00000000-0005-0000-0000-0000FC4A0000}"/>
    <cellStyle name="Percent 9 2 2 2" xfId="21082" xr:uid="{00000000-0005-0000-0000-0000FD4A0000}"/>
    <cellStyle name="Percent 9 2 3" xfId="16555" xr:uid="{00000000-0005-0000-0000-0000FE4A0000}"/>
    <cellStyle name="Percent 9 3" xfId="9448" xr:uid="{00000000-0005-0000-0000-0000FF4A0000}"/>
    <cellStyle name="Percent 9 3 2" xfId="19719" xr:uid="{00000000-0005-0000-0000-0000004B0000}"/>
    <cellStyle name="Percent 9 4" xfId="14432" xr:uid="{00000000-0005-0000-0000-0000014B0000}"/>
    <cellStyle name="Pourcentage 2" xfId="3858" xr:uid="{00000000-0005-0000-0000-0000024B0000}"/>
    <cellStyle name="Pourcentage 2 2" xfId="3859" xr:uid="{00000000-0005-0000-0000-0000034B0000}"/>
    <cellStyle name="Pourcentage 2 2 2" xfId="9450" xr:uid="{00000000-0005-0000-0000-0000044B0000}"/>
    <cellStyle name="Pourcentage 2 3" xfId="3860" xr:uid="{00000000-0005-0000-0000-0000054B0000}"/>
    <cellStyle name="Pourcentage 2 3 2" xfId="9451" xr:uid="{00000000-0005-0000-0000-0000064B0000}"/>
    <cellStyle name="Pourcentage 2 4" xfId="9449" xr:uid="{00000000-0005-0000-0000-0000074B0000}"/>
    <cellStyle name="Pourcentage 3" xfId="3861" xr:uid="{00000000-0005-0000-0000-0000084B0000}"/>
    <cellStyle name="Pourcentage 3 2" xfId="9452" xr:uid="{00000000-0005-0000-0000-0000094B0000}"/>
    <cellStyle name="Pourcentage 4" xfId="3862" xr:uid="{00000000-0005-0000-0000-00000A4B0000}"/>
    <cellStyle name="Pourcentage 4 2" xfId="9453" xr:uid="{00000000-0005-0000-0000-00000B4B0000}"/>
    <cellStyle name="Salida" xfId="3863" xr:uid="{00000000-0005-0000-0000-00000C4B0000}"/>
    <cellStyle name="Salida 10" xfId="6065" xr:uid="{00000000-0005-0000-0000-00000D4B0000}"/>
    <cellStyle name="Salida 10 2" xfId="10833" xr:uid="{00000000-0005-0000-0000-00000E4B0000}"/>
    <cellStyle name="Salida 10 2 2" xfId="21098" xr:uid="{00000000-0005-0000-0000-00000F4B0000}"/>
    <cellStyle name="Salida 10 3" xfId="16556" xr:uid="{00000000-0005-0000-0000-0000104B0000}"/>
    <cellStyle name="Salida 11" xfId="14433" xr:uid="{00000000-0005-0000-0000-0000114B0000}"/>
    <cellStyle name="Salida 2" xfId="3864" xr:uid="{00000000-0005-0000-0000-0000124B0000}"/>
    <cellStyle name="Salida 2 2" xfId="3865" xr:uid="{00000000-0005-0000-0000-0000134B0000}"/>
    <cellStyle name="Salida 2 2 2" xfId="3866" xr:uid="{00000000-0005-0000-0000-0000144B0000}"/>
    <cellStyle name="Salida 2 2 2 2" xfId="3867" xr:uid="{00000000-0005-0000-0000-0000154B0000}"/>
    <cellStyle name="Salida 2 2 2 2 2" xfId="3868" xr:uid="{00000000-0005-0000-0000-0000164B0000}"/>
    <cellStyle name="Salida 2 2 2 2 2 2" xfId="3869" xr:uid="{00000000-0005-0000-0000-0000174B0000}"/>
    <cellStyle name="Salida 2 2 2 2 2 2 2" xfId="6071" xr:uid="{00000000-0005-0000-0000-0000184B0000}"/>
    <cellStyle name="Salida 2 2 2 2 2 2 2 2" xfId="11842" xr:uid="{00000000-0005-0000-0000-0000194B0000}"/>
    <cellStyle name="Salida 2 2 2 2 2 2 2 2 2" xfId="22105" xr:uid="{00000000-0005-0000-0000-00001A4B0000}"/>
    <cellStyle name="Salida 2 2 2 2 2 2 2 3" xfId="16562" xr:uid="{00000000-0005-0000-0000-00001B4B0000}"/>
    <cellStyle name="Salida 2 2 2 2 2 2 3" xfId="14439" xr:uid="{00000000-0005-0000-0000-00001C4B0000}"/>
    <cellStyle name="Salida 2 2 2 2 2 3" xfId="6070" xr:uid="{00000000-0005-0000-0000-00001D4B0000}"/>
    <cellStyle name="Salida 2 2 2 2 2 3 2" xfId="7773" xr:uid="{00000000-0005-0000-0000-00001E4B0000}"/>
    <cellStyle name="Salida 2 2 2 2 2 3 2 2" xfId="18258" xr:uid="{00000000-0005-0000-0000-00001F4B0000}"/>
    <cellStyle name="Salida 2 2 2 2 2 3 3" xfId="16561" xr:uid="{00000000-0005-0000-0000-0000204B0000}"/>
    <cellStyle name="Salida 2 2 2 2 2 4" xfId="14438" xr:uid="{00000000-0005-0000-0000-0000214B0000}"/>
    <cellStyle name="Salida 2 2 2 2 3" xfId="3870" xr:uid="{00000000-0005-0000-0000-0000224B0000}"/>
    <cellStyle name="Salida 2 2 2 2 3 2" xfId="6072" xr:uid="{00000000-0005-0000-0000-0000234B0000}"/>
    <cellStyle name="Salida 2 2 2 2 3 2 2" xfId="9475" xr:uid="{00000000-0005-0000-0000-0000244B0000}"/>
    <cellStyle name="Salida 2 2 2 2 3 2 2 2" xfId="19741" xr:uid="{00000000-0005-0000-0000-0000254B0000}"/>
    <cellStyle name="Salida 2 2 2 2 3 2 3" xfId="16563" xr:uid="{00000000-0005-0000-0000-0000264B0000}"/>
    <cellStyle name="Salida 2 2 2 2 3 3" xfId="14440" xr:uid="{00000000-0005-0000-0000-0000274B0000}"/>
    <cellStyle name="Salida 2 2 2 2 4" xfId="3871" xr:uid="{00000000-0005-0000-0000-0000284B0000}"/>
    <cellStyle name="Salida 2 2 2 2 4 2" xfId="7223" xr:uid="{00000000-0005-0000-0000-0000294B0000}"/>
    <cellStyle name="Salida 2 2 2 2 4 2 2" xfId="11178" xr:uid="{00000000-0005-0000-0000-00002A4B0000}"/>
    <cellStyle name="Salida 2 2 2 2 4 2 2 2" xfId="21443" xr:uid="{00000000-0005-0000-0000-00002B4B0000}"/>
    <cellStyle name="Salida 2 2 2 2 4 2 3" xfId="17712" xr:uid="{00000000-0005-0000-0000-00002C4B0000}"/>
    <cellStyle name="Salida 2 2 2 2 4 3" xfId="14441" xr:uid="{00000000-0005-0000-0000-00002D4B0000}"/>
    <cellStyle name="Salida 2 2 2 2 5" xfId="6069" xr:uid="{00000000-0005-0000-0000-00002E4B0000}"/>
    <cellStyle name="Salida 2 2 2 2 5 2" xfId="10834" xr:uid="{00000000-0005-0000-0000-00002F4B0000}"/>
    <cellStyle name="Salida 2 2 2 2 5 2 2" xfId="21099" xr:uid="{00000000-0005-0000-0000-0000304B0000}"/>
    <cellStyle name="Salida 2 2 2 2 5 3" xfId="16560" xr:uid="{00000000-0005-0000-0000-0000314B0000}"/>
    <cellStyle name="Salida 2 2 2 2 6" xfId="14437" xr:uid="{00000000-0005-0000-0000-0000324B0000}"/>
    <cellStyle name="Salida 2 2 2 3" xfId="3872" xr:uid="{00000000-0005-0000-0000-0000334B0000}"/>
    <cellStyle name="Salida 2 2 2 3 2" xfId="3873" xr:uid="{00000000-0005-0000-0000-0000344B0000}"/>
    <cellStyle name="Salida 2 2 2 3 2 2" xfId="6074" xr:uid="{00000000-0005-0000-0000-0000354B0000}"/>
    <cellStyle name="Salida 2 2 2 3 2 2 2" xfId="11702" xr:uid="{00000000-0005-0000-0000-0000364B0000}"/>
    <cellStyle name="Salida 2 2 2 3 2 2 2 2" xfId="21966" xr:uid="{00000000-0005-0000-0000-0000374B0000}"/>
    <cellStyle name="Salida 2 2 2 3 2 2 3" xfId="16565" xr:uid="{00000000-0005-0000-0000-0000384B0000}"/>
    <cellStyle name="Salida 2 2 2 3 2 3" xfId="14443" xr:uid="{00000000-0005-0000-0000-0000394B0000}"/>
    <cellStyle name="Salida 2 2 2 3 3" xfId="6073" xr:uid="{00000000-0005-0000-0000-00003A4B0000}"/>
    <cellStyle name="Salida 2 2 2 3 3 2" xfId="7770" xr:uid="{00000000-0005-0000-0000-00003B4B0000}"/>
    <cellStyle name="Salida 2 2 2 3 3 2 2" xfId="18255" xr:uid="{00000000-0005-0000-0000-00003C4B0000}"/>
    <cellStyle name="Salida 2 2 2 3 3 3" xfId="16564" xr:uid="{00000000-0005-0000-0000-00003D4B0000}"/>
    <cellStyle name="Salida 2 2 2 3 4" xfId="14442" xr:uid="{00000000-0005-0000-0000-00003E4B0000}"/>
    <cellStyle name="Salida 2 2 2 4" xfId="3874" xr:uid="{00000000-0005-0000-0000-00003F4B0000}"/>
    <cellStyle name="Salida 2 2 2 4 2" xfId="6075" xr:uid="{00000000-0005-0000-0000-0000404B0000}"/>
    <cellStyle name="Salida 2 2 2 4 2 2" xfId="7772" xr:uid="{00000000-0005-0000-0000-0000414B0000}"/>
    <cellStyle name="Salida 2 2 2 4 2 2 2" xfId="18257" xr:uid="{00000000-0005-0000-0000-0000424B0000}"/>
    <cellStyle name="Salida 2 2 2 4 2 3" xfId="16566" xr:uid="{00000000-0005-0000-0000-0000434B0000}"/>
    <cellStyle name="Salida 2 2 2 4 3" xfId="14444" xr:uid="{00000000-0005-0000-0000-0000444B0000}"/>
    <cellStyle name="Salida 2 2 2 5" xfId="3875" xr:uid="{00000000-0005-0000-0000-0000454B0000}"/>
    <cellStyle name="Salida 2 2 2 5 2" xfId="7224" xr:uid="{00000000-0005-0000-0000-0000464B0000}"/>
    <cellStyle name="Salida 2 2 2 5 2 2" xfId="9986" xr:uid="{00000000-0005-0000-0000-0000474B0000}"/>
    <cellStyle name="Salida 2 2 2 5 2 2 2" xfId="20252" xr:uid="{00000000-0005-0000-0000-0000484B0000}"/>
    <cellStyle name="Salida 2 2 2 5 2 3" xfId="17713" xr:uid="{00000000-0005-0000-0000-0000494B0000}"/>
    <cellStyle name="Salida 2 2 2 5 3" xfId="14445" xr:uid="{00000000-0005-0000-0000-00004A4B0000}"/>
    <cellStyle name="Salida 2 2 2 6" xfId="6068" xr:uid="{00000000-0005-0000-0000-00004B4B0000}"/>
    <cellStyle name="Salida 2 2 2 6 2" xfId="9474" xr:uid="{00000000-0005-0000-0000-00004C4B0000}"/>
    <cellStyle name="Salida 2 2 2 6 2 2" xfId="19740" xr:uid="{00000000-0005-0000-0000-00004D4B0000}"/>
    <cellStyle name="Salida 2 2 2 6 3" xfId="16559" xr:uid="{00000000-0005-0000-0000-00004E4B0000}"/>
    <cellStyle name="Salida 2 2 2 7" xfId="14436" xr:uid="{00000000-0005-0000-0000-00004F4B0000}"/>
    <cellStyle name="Salida 2 2 3" xfId="3876" xr:uid="{00000000-0005-0000-0000-0000504B0000}"/>
    <cellStyle name="Salida 2 2 3 2" xfId="3877" xr:uid="{00000000-0005-0000-0000-0000514B0000}"/>
    <cellStyle name="Salida 2 2 3 2 2" xfId="3878" xr:uid="{00000000-0005-0000-0000-0000524B0000}"/>
    <cellStyle name="Salida 2 2 3 2 2 2" xfId="6078" xr:uid="{00000000-0005-0000-0000-0000534B0000}"/>
    <cellStyle name="Salida 2 2 3 2 2 2 2" xfId="9476" xr:uid="{00000000-0005-0000-0000-0000544B0000}"/>
    <cellStyle name="Salida 2 2 3 2 2 2 2 2" xfId="19742" xr:uid="{00000000-0005-0000-0000-0000554B0000}"/>
    <cellStyle name="Salida 2 2 3 2 2 2 3" xfId="16569" xr:uid="{00000000-0005-0000-0000-0000564B0000}"/>
    <cellStyle name="Salida 2 2 3 2 2 3" xfId="14448" xr:uid="{00000000-0005-0000-0000-0000574B0000}"/>
    <cellStyle name="Salida 2 2 3 2 3" xfId="6077" xr:uid="{00000000-0005-0000-0000-0000584B0000}"/>
    <cellStyle name="Salida 2 2 3 2 3 2" xfId="10820" xr:uid="{00000000-0005-0000-0000-0000594B0000}"/>
    <cellStyle name="Salida 2 2 3 2 3 2 2" xfId="21085" xr:uid="{00000000-0005-0000-0000-00005A4B0000}"/>
    <cellStyle name="Salida 2 2 3 2 3 3" xfId="16568" xr:uid="{00000000-0005-0000-0000-00005B4B0000}"/>
    <cellStyle name="Salida 2 2 3 2 4" xfId="14447" xr:uid="{00000000-0005-0000-0000-00005C4B0000}"/>
    <cellStyle name="Salida 2 2 3 3" xfId="3879" xr:uid="{00000000-0005-0000-0000-00005D4B0000}"/>
    <cellStyle name="Salida 2 2 3 3 2" xfId="6079" xr:uid="{00000000-0005-0000-0000-00005E4B0000}"/>
    <cellStyle name="Salida 2 2 3 3 2 2" xfId="9477" xr:uid="{00000000-0005-0000-0000-00005F4B0000}"/>
    <cellStyle name="Salida 2 2 3 3 2 2 2" xfId="19743" xr:uid="{00000000-0005-0000-0000-0000604B0000}"/>
    <cellStyle name="Salida 2 2 3 3 2 3" xfId="16570" xr:uid="{00000000-0005-0000-0000-0000614B0000}"/>
    <cellStyle name="Salida 2 2 3 3 3" xfId="14449" xr:uid="{00000000-0005-0000-0000-0000624B0000}"/>
    <cellStyle name="Salida 2 2 3 4" xfId="3880" xr:uid="{00000000-0005-0000-0000-0000634B0000}"/>
    <cellStyle name="Salida 2 2 3 4 2" xfId="7225" xr:uid="{00000000-0005-0000-0000-0000644B0000}"/>
    <cellStyle name="Salida 2 2 3 4 2 2" xfId="9987" xr:uid="{00000000-0005-0000-0000-0000654B0000}"/>
    <cellStyle name="Salida 2 2 3 4 2 2 2" xfId="20253" xr:uid="{00000000-0005-0000-0000-0000664B0000}"/>
    <cellStyle name="Salida 2 2 3 4 2 3" xfId="17714" xr:uid="{00000000-0005-0000-0000-0000674B0000}"/>
    <cellStyle name="Salida 2 2 3 4 3" xfId="14450" xr:uid="{00000000-0005-0000-0000-0000684B0000}"/>
    <cellStyle name="Salida 2 2 3 5" xfId="6076" xr:uid="{00000000-0005-0000-0000-0000694B0000}"/>
    <cellStyle name="Salida 2 2 3 5 2" xfId="7771" xr:uid="{00000000-0005-0000-0000-00006A4B0000}"/>
    <cellStyle name="Salida 2 2 3 5 2 2" xfId="18256" xr:uid="{00000000-0005-0000-0000-00006B4B0000}"/>
    <cellStyle name="Salida 2 2 3 5 3" xfId="16567" xr:uid="{00000000-0005-0000-0000-00006C4B0000}"/>
    <cellStyle name="Salida 2 2 3 6" xfId="14446" xr:uid="{00000000-0005-0000-0000-00006D4B0000}"/>
    <cellStyle name="Salida 2 2 4" xfId="3881" xr:uid="{00000000-0005-0000-0000-00006E4B0000}"/>
    <cellStyle name="Salida 2 2 4 2" xfId="3882" xr:uid="{00000000-0005-0000-0000-00006F4B0000}"/>
    <cellStyle name="Salida 2 2 4 2 2" xfId="6081" xr:uid="{00000000-0005-0000-0000-0000704B0000}"/>
    <cellStyle name="Salida 2 2 4 2 2 2" xfId="10837" xr:uid="{00000000-0005-0000-0000-0000714B0000}"/>
    <cellStyle name="Salida 2 2 4 2 2 2 2" xfId="21102" xr:uid="{00000000-0005-0000-0000-0000724B0000}"/>
    <cellStyle name="Salida 2 2 4 2 2 3" xfId="16572" xr:uid="{00000000-0005-0000-0000-0000734B0000}"/>
    <cellStyle name="Salida 2 2 4 2 3" xfId="14452" xr:uid="{00000000-0005-0000-0000-0000744B0000}"/>
    <cellStyle name="Salida 2 2 4 3" xfId="6080" xr:uid="{00000000-0005-0000-0000-0000754B0000}"/>
    <cellStyle name="Salida 2 2 4 3 2" xfId="9478" xr:uid="{00000000-0005-0000-0000-0000764B0000}"/>
    <cellStyle name="Salida 2 2 4 3 2 2" xfId="19744" xr:uid="{00000000-0005-0000-0000-0000774B0000}"/>
    <cellStyle name="Salida 2 2 4 3 3" xfId="16571" xr:uid="{00000000-0005-0000-0000-0000784B0000}"/>
    <cellStyle name="Salida 2 2 4 4" xfId="14451" xr:uid="{00000000-0005-0000-0000-0000794B0000}"/>
    <cellStyle name="Salida 2 2 5" xfId="3883" xr:uid="{00000000-0005-0000-0000-00007A4B0000}"/>
    <cellStyle name="Salida 2 2 5 2" xfId="6082" xr:uid="{00000000-0005-0000-0000-00007B4B0000}"/>
    <cellStyle name="Salida 2 2 5 2 2" xfId="10836" xr:uid="{00000000-0005-0000-0000-00007C4B0000}"/>
    <cellStyle name="Salida 2 2 5 2 2 2" xfId="21101" xr:uid="{00000000-0005-0000-0000-00007D4B0000}"/>
    <cellStyle name="Salida 2 2 5 2 3" xfId="16573" xr:uid="{00000000-0005-0000-0000-00007E4B0000}"/>
    <cellStyle name="Salida 2 2 5 3" xfId="14453" xr:uid="{00000000-0005-0000-0000-00007F4B0000}"/>
    <cellStyle name="Salida 2 2 6" xfId="3884" xr:uid="{00000000-0005-0000-0000-0000804B0000}"/>
    <cellStyle name="Salida 2 2 6 2" xfId="7226" xr:uid="{00000000-0005-0000-0000-0000814B0000}"/>
    <cellStyle name="Salida 2 2 6 2 2" xfId="11183" xr:uid="{00000000-0005-0000-0000-0000824B0000}"/>
    <cellStyle name="Salida 2 2 6 2 2 2" xfId="21448" xr:uid="{00000000-0005-0000-0000-0000834B0000}"/>
    <cellStyle name="Salida 2 2 6 2 3" xfId="17715" xr:uid="{00000000-0005-0000-0000-0000844B0000}"/>
    <cellStyle name="Salida 2 2 6 3" xfId="14454" xr:uid="{00000000-0005-0000-0000-0000854B0000}"/>
    <cellStyle name="Salida 2 2 7" xfId="6067" xr:uid="{00000000-0005-0000-0000-0000864B0000}"/>
    <cellStyle name="Salida 2 2 7 2" xfId="7768" xr:uid="{00000000-0005-0000-0000-0000874B0000}"/>
    <cellStyle name="Salida 2 2 7 2 2" xfId="18253" xr:uid="{00000000-0005-0000-0000-0000884B0000}"/>
    <cellStyle name="Salida 2 2 7 3" xfId="16558" xr:uid="{00000000-0005-0000-0000-0000894B0000}"/>
    <cellStyle name="Salida 2 2 8" xfId="14435" xr:uid="{00000000-0005-0000-0000-00008A4B0000}"/>
    <cellStyle name="Salida 2 3" xfId="3885" xr:uid="{00000000-0005-0000-0000-00008B4B0000}"/>
    <cellStyle name="Salida 2 3 2" xfId="3886" xr:uid="{00000000-0005-0000-0000-00008C4B0000}"/>
    <cellStyle name="Salida 2 3 2 2" xfId="3887" xr:uid="{00000000-0005-0000-0000-00008D4B0000}"/>
    <cellStyle name="Salida 2 3 2 2 2" xfId="6085" xr:uid="{00000000-0005-0000-0000-00008E4B0000}"/>
    <cellStyle name="Salida 2 3 2 2 2 2" xfId="11841" xr:uid="{00000000-0005-0000-0000-00008F4B0000}"/>
    <cellStyle name="Salida 2 3 2 2 2 2 2" xfId="22104" xr:uid="{00000000-0005-0000-0000-0000904B0000}"/>
    <cellStyle name="Salida 2 3 2 2 2 3" xfId="16576" xr:uid="{00000000-0005-0000-0000-0000914B0000}"/>
    <cellStyle name="Salida 2 3 2 2 3" xfId="14457" xr:uid="{00000000-0005-0000-0000-0000924B0000}"/>
    <cellStyle name="Salida 2 3 2 3" xfId="6084" xr:uid="{00000000-0005-0000-0000-0000934B0000}"/>
    <cellStyle name="Salida 2 3 2 3 2" xfId="7812" xr:uid="{00000000-0005-0000-0000-0000944B0000}"/>
    <cellStyle name="Salida 2 3 2 3 2 2" xfId="18297" xr:uid="{00000000-0005-0000-0000-0000954B0000}"/>
    <cellStyle name="Salida 2 3 2 3 3" xfId="16575" xr:uid="{00000000-0005-0000-0000-0000964B0000}"/>
    <cellStyle name="Salida 2 3 2 4" xfId="14456" xr:uid="{00000000-0005-0000-0000-0000974B0000}"/>
    <cellStyle name="Salida 2 3 3" xfId="3888" xr:uid="{00000000-0005-0000-0000-0000984B0000}"/>
    <cellStyle name="Salida 2 3 3 2" xfId="6086" xr:uid="{00000000-0005-0000-0000-0000994B0000}"/>
    <cellStyle name="Salida 2 3 3 2 2" xfId="10838" xr:uid="{00000000-0005-0000-0000-00009A4B0000}"/>
    <cellStyle name="Salida 2 3 3 2 2 2" xfId="21103" xr:uid="{00000000-0005-0000-0000-00009B4B0000}"/>
    <cellStyle name="Salida 2 3 3 2 3" xfId="16577" xr:uid="{00000000-0005-0000-0000-00009C4B0000}"/>
    <cellStyle name="Salida 2 3 3 3" xfId="14458" xr:uid="{00000000-0005-0000-0000-00009D4B0000}"/>
    <cellStyle name="Salida 2 3 4" xfId="3889" xr:uid="{00000000-0005-0000-0000-00009E4B0000}"/>
    <cellStyle name="Salida 2 3 4 2" xfId="7227" xr:uid="{00000000-0005-0000-0000-00009F4B0000}"/>
    <cellStyle name="Salida 2 3 4 2 2" xfId="11182" xr:uid="{00000000-0005-0000-0000-0000A04B0000}"/>
    <cellStyle name="Salida 2 3 4 2 2 2" xfId="21447" xr:uid="{00000000-0005-0000-0000-0000A14B0000}"/>
    <cellStyle name="Salida 2 3 4 2 3" xfId="17716" xr:uid="{00000000-0005-0000-0000-0000A24B0000}"/>
    <cellStyle name="Salida 2 3 4 3" xfId="14459" xr:uid="{00000000-0005-0000-0000-0000A34B0000}"/>
    <cellStyle name="Salida 2 3 5" xfId="6083" xr:uid="{00000000-0005-0000-0000-0000A44B0000}"/>
    <cellStyle name="Salida 2 3 5 2" xfId="9479" xr:uid="{00000000-0005-0000-0000-0000A54B0000}"/>
    <cellStyle name="Salida 2 3 5 2 2" xfId="19745" xr:uid="{00000000-0005-0000-0000-0000A64B0000}"/>
    <cellStyle name="Salida 2 3 5 3" xfId="16574" xr:uid="{00000000-0005-0000-0000-0000A74B0000}"/>
    <cellStyle name="Salida 2 3 6" xfId="14455" xr:uid="{00000000-0005-0000-0000-0000A84B0000}"/>
    <cellStyle name="Salida 2 4" xfId="3890" xr:uid="{00000000-0005-0000-0000-0000A94B0000}"/>
    <cellStyle name="Salida 2 4 2" xfId="3891" xr:uid="{00000000-0005-0000-0000-0000AA4B0000}"/>
    <cellStyle name="Salida 2 4 2 2" xfId="6088" xr:uid="{00000000-0005-0000-0000-0000AB4B0000}"/>
    <cellStyle name="Salida 2 4 2 2 2" xfId="9480" xr:uid="{00000000-0005-0000-0000-0000AC4B0000}"/>
    <cellStyle name="Salida 2 4 2 2 2 2" xfId="19746" xr:uid="{00000000-0005-0000-0000-0000AD4B0000}"/>
    <cellStyle name="Salida 2 4 2 2 3" xfId="16579" xr:uid="{00000000-0005-0000-0000-0000AE4B0000}"/>
    <cellStyle name="Salida 2 4 2 3" xfId="14461" xr:uid="{00000000-0005-0000-0000-0000AF4B0000}"/>
    <cellStyle name="Salida 2 4 3" xfId="6087" xr:uid="{00000000-0005-0000-0000-0000B04B0000}"/>
    <cellStyle name="Salida 2 4 3 2" xfId="7777" xr:uid="{00000000-0005-0000-0000-0000B14B0000}"/>
    <cellStyle name="Salida 2 4 3 2 2" xfId="18262" xr:uid="{00000000-0005-0000-0000-0000B24B0000}"/>
    <cellStyle name="Salida 2 4 3 3" xfId="16578" xr:uid="{00000000-0005-0000-0000-0000B34B0000}"/>
    <cellStyle name="Salida 2 4 4" xfId="14460" xr:uid="{00000000-0005-0000-0000-0000B44B0000}"/>
    <cellStyle name="Salida 2 5" xfId="3892" xr:uid="{00000000-0005-0000-0000-0000B54B0000}"/>
    <cellStyle name="Salida 2 5 2" xfId="6089" xr:uid="{00000000-0005-0000-0000-0000B64B0000}"/>
    <cellStyle name="Salida 2 5 2 2" xfId="7779" xr:uid="{00000000-0005-0000-0000-0000B74B0000}"/>
    <cellStyle name="Salida 2 5 2 2 2" xfId="18264" xr:uid="{00000000-0005-0000-0000-0000B84B0000}"/>
    <cellStyle name="Salida 2 5 2 3" xfId="16580" xr:uid="{00000000-0005-0000-0000-0000B94B0000}"/>
    <cellStyle name="Salida 2 5 3" xfId="14462" xr:uid="{00000000-0005-0000-0000-0000BA4B0000}"/>
    <cellStyle name="Salida 2 6" xfId="3893" xr:uid="{00000000-0005-0000-0000-0000BB4B0000}"/>
    <cellStyle name="Salida 2 6 2" xfId="7228" xr:uid="{00000000-0005-0000-0000-0000BC4B0000}"/>
    <cellStyle name="Salida 2 6 2 2" xfId="9988" xr:uid="{00000000-0005-0000-0000-0000BD4B0000}"/>
    <cellStyle name="Salida 2 6 2 2 2" xfId="20254" xr:uid="{00000000-0005-0000-0000-0000BE4B0000}"/>
    <cellStyle name="Salida 2 6 2 3" xfId="17717" xr:uid="{00000000-0005-0000-0000-0000BF4B0000}"/>
    <cellStyle name="Salida 2 6 3" xfId="14463" xr:uid="{00000000-0005-0000-0000-0000C04B0000}"/>
    <cellStyle name="Salida 2 7" xfId="6066" xr:uid="{00000000-0005-0000-0000-0000C14B0000}"/>
    <cellStyle name="Salida 2 7 2" xfId="7769" xr:uid="{00000000-0005-0000-0000-0000C24B0000}"/>
    <cellStyle name="Salida 2 7 2 2" xfId="18254" xr:uid="{00000000-0005-0000-0000-0000C34B0000}"/>
    <cellStyle name="Salida 2 7 3" xfId="16557" xr:uid="{00000000-0005-0000-0000-0000C44B0000}"/>
    <cellStyle name="Salida 2 8" xfId="14434" xr:uid="{00000000-0005-0000-0000-0000C54B0000}"/>
    <cellStyle name="Salida 3" xfId="3894" xr:uid="{00000000-0005-0000-0000-0000C64B0000}"/>
    <cellStyle name="Salida 3 2" xfId="3895" xr:uid="{00000000-0005-0000-0000-0000C74B0000}"/>
    <cellStyle name="Salida 3 2 2" xfId="3896" xr:uid="{00000000-0005-0000-0000-0000C84B0000}"/>
    <cellStyle name="Salida 3 2 2 2" xfId="3897" xr:uid="{00000000-0005-0000-0000-0000C94B0000}"/>
    <cellStyle name="Salida 3 2 2 2 2" xfId="6093" xr:uid="{00000000-0005-0000-0000-0000CA4B0000}"/>
    <cellStyle name="Salida 3 2 2 2 2 2" xfId="7783" xr:uid="{00000000-0005-0000-0000-0000CB4B0000}"/>
    <cellStyle name="Salida 3 2 2 2 2 2 2" xfId="18268" xr:uid="{00000000-0005-0000-0000-0000CC4B0000}"/>
    <cellStyle name="Salida 3 2 2 2 2 3" xfId="16584" xr:uid="{00000000-0005-0000-0000-0000CD4B0000}"/>
    <cellStyle name="Salida 3 2 2 2 3" xfId="14467" xr:uid="{00000000-0005-0000-0000-0000CE4B0000}"/>
    <cellStyle name="Salida 3 2 2 3" xfId="6092" xr:uid="{00000000-0005-0000-0000-0000CF4B0000}"/>
    <cellStyle name="Salida 3 2 2 3 2" xfId="10835" xr:uid="{00000000-0005-0000-0000-0000D04B0000}"/>
    <cellStyle name="Salida 3 2 2 3 2 2" xfId="21100" xr:uid="{00000000-0005-0000-0000-0000D14B0000}"/>
    <cellStyle name="Salida 3 2 2 3 3" xfId="16583" xr:uid="{00000000-0005-0000-0000-0000D24B0000}"/>
    <cellStyle name="Salida 3 2 2 4" xfId="14466" xr:uid="{00000000-0005-0000-0000-0000D34B0000}"/>
    <cellStyle name="Salida 3 2 3" xfId="3898" xr:uid="{00000000-0005-0000-0000-0000D44B0000}"/>
    <cellStyle name="Salida 3 2 3 2" xfId="6094" xr:uid="{00000000-0005-0000-0000-0000D54B0000}"/>
    <cellStyle name="Salida 3 2 3 2 2" xfId="11840" xr:uid="{00000000-0005-0000-0000-0000D64B0000}"/>
    <cellStyle name="Salida 3 2 3 2 2 2" xfId="22103" xr:uid="{00000000-0005-0000-0000-0000D74B0000}"/>
    <cellStyle name="Salida 3 2 3 2 3" xfId="16585" xr:uid="{00000000-0005-0000-0000-0000D84B0000}"/>
    <cellStyle name="Salida 3 2 3 3" xfId="14468" xr:uid="{00000000-0005-0000-0000-0000D94B0000}"/>
    <cellStyle name="Salida 3 2 4" xfId="3899" xr:uid="{00000000-0005-0000-0000-0000DA4B0000}"/>
    <cellStyle name="Salida 3 2 4 2" xfId="7229" xr:uid="{00000000-0005-0000-0000-0000DB4B0000}"/>
    <cellStyle name="Salida 3 2 4 2 2" xfId="11184" xr:uid="{00000000-0005-0000-0000-0000DC4B0000}"/>
    <cellStyle name="Salida 3 2 4 2 2 2" xfId="21449" xr:uid="{00000000-0005-0000-0000-0000DD4B0000}"/>
    <cellStyle name="Salida 3 2 4 2 3" xfId="17718" xr:uid="{00000000-0005-0000-0000-0000DE4B0000}"/>
    <cellStyle name="Salida 3 2 4 3" xfId="14469" xr:uid="{00000000-0005-0000-0000-0000DF4B0000}"/>
    <cellStyle name="Salida 3 2 5" xfId="6091" xr:uid="{00000000-0005-0000-0000-0000E04B0000}"/>
    <cellStyle name="Salida 3 2 5 2" xfId="11703" xr:uid="{00000000-0005-0000-0000-0000E14B0000}"/>
    <cellStyle name="Salida 3 2 5 2 2" xfId="21967" xr:uid="{00000000-0005-0000-0000-0000E24B0000}"/>
    <cellStyle name="Salida 3 2 5 3" xfId="16582" xr:uid="{00000000-0005-0000-0000-0000E34B0000}"/>
    <cellStyle name="Salida 3 2 6" xfId="14465" xr:uid="{00000000-0005-0000-0000-0000E44B0000}"/>
    <cellStyle name="Salida 3 3" xfId="3900" xr:uid="{00000000-0005-0000-0000-0000E54B0000}"/>
    <cellStyle name="Salida 3 3 2" xfId="3901" xr:uid="{00000000-0005-0000-0000-0000E64B0000}"/>
    <cellStyle name="Salida 3 3 2 2" xfId="6096" xr:uid="{00000000-0005-0000-0000-0000E74B0000}"/>
    <cellStyle name="Salida 3 3 2 2 2" xfId="7780" xr:uid="{00000000-0005-0000-0000-0000E84B0000}"/>
    <cellStyle name="Salida 3 3 2 2 2 2" xfId="18265" xr:uid="{00000000-0005-0000-0000-0000E94B0000}"/>
    <cellStyle name="Salida 3 3 2 2 3" xfId="16587" xr:uid="{00000000-0005-0000-0000-0000EA4B0000}"/>
    <cellStyle name="Salida 3 3 2 3" xfId="14471" xr:uid="{00000000-0005-0000-0000-0000EB4B0000}"/>
    <cellStyle name="Salida 3 3 3" xfId="6095" xr:uid="{00000000-0005-0000-0000-0000EC4B0000}"/>
    <cellStyle name="Salida 3 3 3 2" xfId="9481" xr:uid="{00000000-0005-0000-0000-0000ED4B0000}"/>
    <cellStyle name="Salida 3 3 3 2 2" xfId="19747" xr:uid="{00000000-0005-0000-0000-0000EE4B0000}"/>
    <cellStyle name="Salida 3 3 3 3" xfId="16586" xr:uid="{00000000-0005-0000-0000-0000EF4B0000}"/>
    <cellStyle name="Salida 3 3 4" xfId="14470" xr:uid="{00000000-0005-0000-0000-0000F04B0000}"/>
    <cellStyle name="Salida 3 4" xfId="3902" xr:uid="{00000000-0005-0000-0000-0000F14B0000}"/>
    <cellStyle name="Salida 3 4 2" xfId="6097" xr:uid="{00000000-0005-0000-0000-0000F24B0000}"/>
    <cellStyle name="Salida 3 4 2 2" xfId="9482" xr:uid="{00000000-0005-0000-0000-0000F34B0000}"/>
    <cellStyle name="Salida 3 4 2 2 2" xfId="19748" xr:uid="{00000000-0005-0000-0000-0000F44B0000}"/>
    <cellStyle name="Salida 3 4 2 3" xfId="16588" xr:uid="{00000000-0005-0000-0000-0000F54B0000}"/>
    <cellStyle name="Salida 3 4 3" xfId="14472" xr:uid="{00000000-0005-0000-0000-0000F64B0000}"/>
    <cellStyle name="Salida 3 5" xfId="3903" xr:uid="{00000000-0005-0000-0000-0000F74B0000}"/>
    <cellStyle name="Salida 3 5 2" xfId="7230" xr:uid="{00000000-0005-0000-0000-0000F84B0000}"/>
    <cellStyle name="Salida 3 5 2 2" xfId="9989" xr:uid="{00000000-0005-0000-0000-0000F94B0000}"/>
    <cellStyle name="Salida 3 5 2 2 2" xfId="20255" xr:uid="{00000000-0005-0000-0000-0000FA4B0000}"/>
    <cellStyle name="Salida 3 5 2 3" xfId="17719" xr:uid="{00000000-0005-0000-0000-0000FB4B0000}"/>
    <cellStyle name="Salida 3 5 3" xfId="14473" xr:uid="{00000000-0005-0000-0000-0000FC4B0000}"/>
    <cellStyle name="Salida 3 6" xfId="6090" xr:uid="{00000000-0005-0000-0000-0000FD4B0000}"/>
    <cellStyle name="Salida 3 6 2" xfId="7778" xr:uid="{00000000-0005-0000-0000-0000FE4B0000}"/>
    <cellStyle name="Salida 3 6 2 2" xfId="18263" xr:uid="{00000000-0005-0000-0000-0000FF4B0000}"/>
    <cellStyle name="Salida 3 6 3" xfId="16581" xr:uid="{00000000-0005-0000-0000-0000004C0000}"/>
    <cellStyle name="Salida 3 7" xfId="14464" xr:uid="{00000000-0005-0000-0000-0000014C0000}"/>
    <cellStyle name="Salida 4" xfId="3904" xr:uid="{00000000-0005-0000-0000-0000024C0000}"/>
    <cellStyle name="Salida 4 2" xfId="3905" xr:uid="{00000000-0005-0000-0000-0000034C0000}"/>
    <cellStyle name="Salida 4 2 2" xfId="3906" xr:uid="{00000000-0005-0000-0000-0000044C0000}"/>
    <cellStyle name="Salida 4 2 2 2" xfId="6100" xr:uid="{00000000-0005-0000-0000-0000054C0000}"/>
    <cellStyle name="Salida 4 2 2 2 2" xfId="10840" xr:uid="{00000000-0005-0000-0000-0000064C0000}"/>
    <cellStyle name="Salida 4 2 2 2 2 2" xfId="21105" xr:uid="{00000000-0005-0000-0000-0000074C0000}"/>
    <cellStyle name="Salida 4 2 2 2 3" xfId="16591" xr:uid="{00000000-0005-0000-0000-0000084C0000}"/>
    <cellStyle name="Salida 4 2 2 3" xfId="14476" xr:uid="{00000000-0005-0000-0000-0000094C0000}"/>
    <cellStyle name="Salida 4 2 3" xfId="6099" xr:uid="{00000000-0005-0000-0000-00000A4C0000}"/>
    <cellStyle name="Salida 4 2 3 2" xfId="7781" xr:uid="{00000000-0005-0000-0000-00000B4C0000}"/>
    <cellStyle name="Salida 4 2 3 2 2" xfId="18266" xr:uid="{00000000-0005-0000-0000-00000C4C0000}"/>
    <cellStyle name="Salida 4 2 3 3" xfId="16590" xr:uid="{00000000-0005-0000-0000-00000D4C0000}"/>
    <cellStyle name="Salida 4 2 4" xfId="14475" xr:uid="{00000000-0005-0000-0000-00000E4C0000}"/>
    <cellStyle name="Salida 4 3" xfId="3907" xr:uid="{00000000-0005-0000-0000-00000F4C0000}"/>
    <cellStyle name="Salida 4 3 2" xfId="6101" xr:uid="{00000000-0005-0000-0000-0000104C0000}"/>
    <cellStyle name="Salida 4 3 2 2" xfId="10839" xr:uid="{00000000-0005-0000-0000-0000114C0000}"/>
    <cellStyle name="Salida 4 3 2 2 2" xfId="21104" xr:uid="{00000000-0005-0000-0000-0000124C0000}"/>
    <cellStyle name="Salida 4 3 2 3" xfId="16592" xr:uid="{00000000-0005-0000-0000-0000134C0000}"/>
    <cellStyle name="Salida 4 3 3" xfId="14477" xr:uid="{00000000-0005-0000-0000-0000144C0000}"/>
    <cellStyle name="Salida 4 4" xfId="3908" xr:uid="{00000000-0005-0000-0000-0000154C0000}"/>
    <cellStyle name="Salida 4 4 2" xfId="7231" xr:uid="{00000000-0005-0000-0000-0000164C0000}"/>
    <cellStyle name="Salida 4 4 2 2" xfId="11789" xr:uid="{00000000-0005-0000-0000-0000174C0000}"/>
    <cellStyle name="Salida 4 4 2 2 2" xfId="22053" xr:uid="{00000000-0005-0000-0000-0000184C0000}"/>
    <cellStyle name="Salida 4 4 2 3" xfId="17720" xr:uid="{00000000-0005-0000-0000-0000194C0000}"/>
    <cellStyle name="Salida 4 4 3" xfId="14478" xr:uid="{00000000-0005-0000-0000-00001A4C0000}"/>
    <cellStyle name="Salida 4 5" xfId="6098" xr:uid="{00000000-0005-0000-0000-00001B4C0000}"/>
    <cellStyle name="Salida 4 5 2" xfId="7782" xr:uid="{00000000-0005-0000-0000-00001C4C0000}"/>
    <cellStyle name="Salida 4 5 2 2" xfId="18267" xr:uid="{00000000-0005-0000-0000-00001D4C0000}"/>
    <cellStyle name="Salida 4 5 3" xfId="16589" xr:uid="{00000000-0005-0000-0000-00001E4C0000}"/>
    <cellStyle name="Salida 4 6" xfId="14474" xr:uid="{00000000-0005-0000-0000-00001F4C0000}"/>
    <cellStyle name="Salida 5" xfId="3909" xr:uid="{00000000-0005-0000-0000-0000204C0000}"/>
    <cellStyle name="Salida 5 2" xfId="3910" xr:uid="{00000000-0005-0000-0000-0000214C0000}"/>
    <cellStyle name="Salida 5 2 2" xfId="3911" xr:uid="{00000000-0005-0000-0000-0000224C0000}"/>
    <cellStyle name="Salida 5 2 2 2" xfId="6104" xr:uid="{00000000-0005-0000-0000-0000234C0000}"/>
    <cellStyle name="Salida 5 2 2 2 2" xfId="11839" xr:uid="{00000000-0005-0000-0000-0000244C0000}"/>
    <cellStyle name="Salida 5 2 2 2 2 2" xfId="22102" xr:uid="{00000000-0005-0000-0000-0000254C0000}"/>
    <cellStyle name="Salida 5 2 2 2 3" xfId="16595" xr:uid="{00000000-0005-0000-0000-0000264C0000}"/>
    <cellStyle name="Salida 5 2 2 3" xfId="14481" xr:uid="{00000000-0005-0000-0000-0000274C0000}"/>
    <cellStyle name="Salida 5 2 3" xfId="6103" xr:uid="{00000000-0005-0000-0000-0000284C0000}"/>
    <cellStyle name="Salida 5 2 3 2" xfId="7787" xr:uid="{00000000-0005-0000-0000-0000294C0000}"/>
    <cellStyle name="Salida 5 2 3 2 2" xfId="18272" xr:uid="{00000000-0005-0000-0000-00002A4C0000}"/>
    <cellStyle name="Salida 5 2 3 3" xfId="16594" xr:uid="{00000000-0005-0000-0000-00002B4C0000}"/>
    <cellStyle name="Salida 5 2 4" xfId="14480" xr:uid="{00000000-0005-0000-0000-00002C4C0000}"/>
    <cellStyle name="Salida 5 3" xfId="3912" xr:uid="{00000000-0005-0000-0000-00002D4C0000}"/>
    <cellStyle name="Salida 5 3 2" xfId="6105" xr:uid="{00000000-0005-0000-0000-00002E4C0000}"/>
    <cellStyle name="Salida 5 3 2 2" xfId="10841" xr:uid="{00000000-0005-0000-0000-00002F4C0000}"/>
    <cellStyle name="Salida 5 3 2 2 2" xfId="21106" xr:uid="{00000000-0005-0000-0000-0000304C0000}"/>
    <cellStyle name="Salida 5 3 2 3" xfId="16596" xr:uid="{00000000-0005-0000-0000-0000314C0000}"/>
    <cellStyle name="Salida 5 3 3" xfId="14482" xr:uid="{00000000-0005-0000-0000-0000324C0000}"/>
    <cellStyle name="Salida 5 4" xfId="3913" xr:uid="{00000000-0005-0000-0000-0000334C0000}"/>
    <cellStyle name="Salida 5 4 2" xfId="7232" xr:uid="{00000000-0005-0000-0000-0000344C0000}"/>
    <cellStyle name="Salida 5 4 2 2" xfId="11177" xr:uid="{00000000-0005-0000-0000-0000354C0000}"/>
    <cellStyle name="Salida 5 4 2 2 2" xfId="21442" xr:uid="{00000000-0005-0000-0000-0000364C0000}"/>
    <cellStyle name="Salida 5 4 2 3" xfId="17721" xr:uid="{00000000-0005-0000-0000-0000374C0000}"/>
    <cellStyle name="Salida 5 4 3" xfId="14483" xr:uid="{00000000-0005-0000-0000-0000384C0000}"/>
    <cellStyle name="Salida 5 5" xfId="6102" xr:uid="{00000000-0005-0000-0000-0000394C0000}"/>
    <cellStyle name="Salida 5 5 2" xfId="9483" xr:uid="{00000000-0005-0000-0000-00003A4C0000}"/>
    <cellStyle name="Salida 5 5 2 2" xfId="19749" xr:uid="{00000000-0005-0000-0000-00003B4C0000}"/>
    <cellStyle name="Salida 5 5 3" xfId="16593" xr:uid="{00000000-0005-0000-0000-00003C4C0000}"/>
    <cellStyle name="Salida 5 6" xfId="14479" xr:uid="{00000000-0005-0000-0000-00003D4C0000}"/>
    <cellStyle name="Salida 6" xfId="3914" xr:uid="{00000000-0005-0000-0000-00003E4C0000}"/>
    <cellStyle name="Salida 6 2" xfId="3915" xr:uid="{00000000-0005-0000-0000-00003F4C0000}"/>
    <cellStyle name="Salida 6 2 2" xfId="6107" xr:uid="{00000000-0005-0000-0000-0000404C0000}"/>
    <cellStyle name="Salida 6 2 2 2" xfId="9484" xr:uid="{00000000-0005-0000-0000-0000414C0000}"/>
    <cellStyle name="Salida 6 2 2 2 2" xfId="19750" xr:uid="{00000000-0005-0000-0000-0000424C0000}"/>
    <cellStyle name="Salida 6 2 2 3" xfId="16598" xr:uid="{00000000-0005-0000-0000-0000434C0000}"/>
    <cellStyle name="Salida 6 2 3" xfId="14485" xr:uid="{00000000-0005-0000-0000-0000444C0000}"/>
    <cellStyle name="Salida 6 3" xfId="6106" xr:uid="{00000000-0005-0000-0000-0000454C0000}"/>
    <cellStyle name="Salida 6 3 2" xfId="7784" xr:uid="{00000000-0005-0000-0000-0000464C0000}"/>
    <cellStyle name="Salida 6 3 2 2" xfId="18269" xr:uid="{00000000-0005-0000-0000-0000474C0000}"/>
    <cellStyle name="Salida 6 3 3" xfId="16597" xr:uid="{00000000-0005-0000-0000-0000484C0000}"/>
    <cellStyle name="Salida 6 4" xfId="14484" xr:uid="{00000000-0005-0000-0000-0000494C0000}"/>
    <cellStyle name="Salida 7" xfId="3916" xr:uid="{00000000-0005-0000-0000-00004A4C0000}"/>
    <cellStyle name="Salida 7 2" xfId="3917" xr:uid="{00000000-0005-0000-0000-00004B4C0000}"/>
    <cellStyle name="Salida 7 2 2" xfId="6109" xr:uid="{00000000-0005-0000-0000-00004C4C0000}"/>
    <cellStyle name="Salida 7 2 2 2" xfId="7785" xr:uid="{00000000-0005-0000-0000-00004D4C0000}"/>
    <cellStyle name="Salida 7 2 2 2 2" xfId="18270" xr:uid="{00000000-0005-0000-0000-00004E4C0000}"/>
    <cellStyle name="Salida 7 2 2 3" xfId="16600" xr:uid="{00000000-0005-0000-0000-00004F4C0000}"/>
    <cellStyle name="Salida 7 2 3" xfId="14487" xr:uid="{00000000-0005-0000-0000-0000504C0000}"/>
    <cellStyle name="Salida 7 3" xfId="6108" xr:uid="{00000000-0005-0000-0000-0000514C0000}"/>
    <cellStyle name="Salida 7 3 2" xfId="7786" xr:uid="{00000000-0005-0000-0000-0000524C0000}"/>
    <cellStyle name="Salida 7 3 2 2" xfId="18271" xr:uid="{00000000-0005-0000-0000-0000534C0000}"/>
    <cellStyle name="Salida 7 3 3" xfId="16599" xr:uid="{00000000-0005-0000-0000-0000544C0000}"/>
    <cellStyle name="Salida 7 4" xfId="14486" xr:uid="{00000000-0005-0000-0000-0000554C0000}"/>
    <cellStyle name="Salida 8" xfId="3918" xr:uid="{00000000-0005-0000-0000-0000564C0000}"/>
    <cellStyle name="Salida 8 2" xfId="6110" xr:uid="{00000000-0005-0000-0000-0000574C0000}"/>
    <cellStyle name="Salida 8 2 2" xfId="11704" xr:uid="{00000000-0005-0000-0000-0000584C0000}"/>
    <cellStyle name="Salida 8 2 2 2" xfId="21968" xr:uid="{00000000-0005-0000-0000-0000594C0000}"/>
    <cellStyle name="Salida 8 2 3" xfId="16601" xr:uid="{00000000-0005-0000-0000-00005A4C0000}"/>
    <cellStyle name="Salida 8 3" xfId="14488" xr:uid="{00000000-0005-0000-0000-00005B4C0000}"/>
    <cellStyle name="Salida 9" xfId="3919" xr:uid="{00000000-0005-0000-0000-00005C4C0000}"/>
    <cellStyle name="Salida 9 2" xfId="7233" xr:uid="{00000000-0005-0000-0000-00005D4C0000}"/>
    <cellStyle name="Salida 9 2 2" xfId="9990" xr:uid="{00000000-0005-0000-0000-00005E4C0000}"/>
    <cellStyle name="Salida 9 2 2 2" xfId="20256" xr:uid="{00000000-0005-0000-0000-00005F4C0000}"/>
    <cellStyle name="Salida 9 2 3" xfId="17722" xr:uid="{00000000-0005-0000-0000-0000604C0000}"/>
    <cellStyle name="Salida 9 3" xfId="14489" xr:uid="{00000000-0005-0000-0000-0000614C0000}"/>
    <cellStyle name="Satisfaisant" xfId="3920" xr:uid="{00000000-0005-0000-0000-0000624C0000}"/>
    <cellStyle name="Satisfaisant 2" xfId="3921" xr:uid="{00000000-0005-0000-0000-0000634C0000}"/>
    <cellStyle name="Satisfaisant 3" xfId="3922" xr:uid="{00000000-0005-0000-0000-0000644C0000}"/>
    <cellStyle name="Satisfaisant 4" xfId="3923" xr:uid="{00000000-0005-0000-0000-0000654C0000}"/>
    <cellStyle name="Sortie" xfId="3924" xr:uid="{00000000-0005-0000-0000-0000664C0000}"/>
    <cellStyle name="Sortie 10" xfId="3925" xr:uid="{00000000-0005-0000-0000-0000674C0000}"/>
    <cellStyle name="Sortie 10 2" xfId="6112" xr:uid="{00000000-0005-0000-0000-0000684C0000}"/>
    <cellStyle name="Sortie 10 2 2" xfId="9485" xr:uid="{00000000-0005-0000-0000-0000694C0000}"/>
    <cellStyle name="Sortie 10 2 2 2" xfId="19751" xr:uid="{00000000-0005-0000-0000-00006A4C0000}"/>
    <cellStyle name="Sortie 10 2 3" xfId="16603" xr:uid="{00000000-0005-0000-0000-00006B4C0000}"/>
    <cellStyle name="Sortie 10 3" xfId="14491" xr:uid="{00000000-0005-0000-0000-00006C4C0000}"/>
    <cellStyle name="Sortie 11" xfId="3926" xr:uid="{00000000-0005-0000-0000-00006D4C0000}"/>
    <cellStyle name="Sortie 11 2" xfId="7234" xr:uid="{00000000-0005-0000-0000-00006E4C0000}"/>
    <cellStyle name="Sortie 11 2 2" xfId="9991" xr:uid="{00000000-0005-0000-0000-00006F4C0000}"/>
    <cellStyle name="Sortie 11 2 2 2" xfId="20257" xr:uid="{00000000-0005-0000-0000-0000704C0000}"/>
    <cellStyle name="Sortie 11 2 3" xfId="17723" xr:uid="{00000000-0005-0000-0000-0000714C0000}"/>
    <cellStyle name="Sortie 11 3" xfId="14492" xr:uid="{00000000-0005-0000-0000-0000724C0000}"/>
    <cellStyle name="Sortie 12" xfId="6111" xr:uid="{00000000-0005-0000-0000-0000734C0000}"/>
    <cellStyle name="Sortie 12 2" xfId="10819" xr:uid="{00000000-0005-0000-0000-0000744C0000}"/>
    <cellStyle name="Sortie 12 2 2" xfId="21084" xr:uid="{00000000-0005-0000-0000-0000754C0000}"/>
    <cellStyle name="Sortie 12 3" xfId="16602" xr:uid="{00000000-0005-0000-0000-0000764C0000}"/>
    <cellStyle name="Sortie 13" xfId="14490" xr:uid="{00000000-0005-0000-0000-0000774C0000}"/>
    <cellStyle name="Sortie 2" xfId="3927" xr:uid="{00000000-0005-0000-0000-0000784C0000}"/>
    <cellStyle name="Sortie 2 10" xfId="6113" xr:uid="{00000000-0005-0000-0000-0000794C0000}"/>
    <cellStyle name="Sortie 2 10 2" xfId="7811" xr:uid="{00000000-0005-0000-0000-00007A4C0000}"/>
    <cellStyle name="Sortie 2 10 2 2" xfId="18296" xr:uid="{00000000-0005-0000-0000-00007B4C0000}"/>
    <cellStyle name="Sortie 2 10 3" xfId="16604" xr:uid="{00000000-0005-0000-0000-00007C4C0000}"/>
    <cellStyle name="Sortie 2 11" xfId="14493" xr:uid="{00000000-0005-0000-0000-00007D4C0000}"/>
    <cellStyle name="Sortie 2 2" xfId="3928" xr:uid="{00000000-0005-0000-0000-00007E4C0000}"/>
    <cellStyle name="Sortie 2 2 2" xfId="3929" xr:uid="{00000000-0005-0000-0000-00007F4C0000}"/>
    <cellStyle name="Sortie 2 2 2 2" xfId="3930" xr:uid="{00000000-0005-0000-0000-0000804C0000}"/>
    <cellStyle name="Sortie 2 2 2 2 2" xfId="3931" xr:uid="{00000000-0005-0000-0000-0000814C0000}"/>
    <cellStyle name="Sortie 2 2 2 2 2 2" xfId="6117" xr:uid="{00000000-0005-0000-0000-0000824C0000}"/>
    <cellStyle name="Sortie 2 2 2 2 2 2 2" xfId="9487" xr:uid="{00000000-0005-0000-0000-0000834C0000}"/>
    <cellStyle name="Sortie 2 2 2 2 2 2 2 2" xfId="19753" xr:uid="{00000000-0005-0000-0000-0000844C0000}"/>
    <cellStyle name="Sortie 2 2 2 2 2 2 3" xfId="16608" xr:uid="{00000000-0005-0000-0000-0000854C0000}"/>
    <cellStyle name="Sortie 2 2 2 2 2 3" xfId="14497" xr:uid="{00000000-0005-0000-0000-0000864C0000}"/>
    <cellStyle name="Sortie 2 2 2 2 3" xfId="6116" xr:uid="{00000000-0005-0000-0000-0000874C0000}"/>
    <cellStyle name="Sortie 2 2 2 2 3 2" xfId="7788" xr:uid="{00000000-0005-0000-0000-0000884C0000}"/>
    <cellStyle name="Sortie 2 2 2 2 3 2 2" xfId="18273" xr:uid="{00000000-0005-0000-0000-0000894C0000}"/>
    <cellStyle name="Sortie 2 2 2 2 3 3" xfId="16607" xr:uid="{00000000-0005-0000-0000-00008A4C0000}"/>
    <cellStyle name="Sortie 2 2 2 2 4" xfId="14496" xr:uid="{00000000-0005-0000-0000-00008B4C0000}"/>
    <cellStyle name="Sortie 2 2 2 3" xfId="3932" xr:uid="{00000000-0005-0000-0000-00008C4C0000}"/>
    <cellStyle name="Sortie 2 2 2 3 2" xfId="6118" xr:uid="{00000000-0005-0000-0000-00008D4C0000}"/>
    <cellStyle name="Sortie 2 2 2 3 2 2" xfId="7790" xr:uid="{00000000-0005-0000-0000-00008E4C0000}"/>
    <cellStyle name="Sortie 2 2 2 3 2 2 2" xfId="18275" xr:uid="{00000000-0005-0000-0000-00008F4C0000}"/>
    <cellStyle name="Sortie 2 2 2 3 2 3" xfId="16609" xr:uid="{00000000-0005-0000-0000-0000904C0000}"/>
    <cellStyle name="Sortie 2 2 2 3 3" xfId="14498" xr:uid="{00000000-0005-0000-0000-0000914C0000}"/>
    <cellStyle name="Sortie 2 2 2 4" xfId="3933" xr:uid="{00000000-0005-0000-0000-0000924C0000}"/>
    <cellStyle name="Sortie 2 2 2 4 2" xfId="7235" xr:uid="{00000000-0005-0000-0000-0000934C0000}"/>
    <cellStyle name="Sortie 2 2 2 4 2 2" xfId="9992" xr:uid="{00000000-0005-0000-0000-0000944C0000}"/>
    <cellStyle name="Sortie 2 2 2 4 2 2 2" xfId="20258" xr:uid="{00000000-0005-0000-0000-0000954C0000}"/>
    <cellStyle name="Sortie 2 2 2 4 2 3" xfId="17724" xr:uid="{00000000-0005-0000-0000-0000964C0000}"/>
    <cellStyle name="Sortie 2 2 2 4 3" xfId="14499" xr:uid="{00000000-0005-0000-0000-0000974C0000}"/>
    <cellStyle name="Sortie 2 2 2 5" xfId="6115" xr:uid="{00000000-0005-0000-0000-0000984C0000}"/>
    <cellStyle name="Sortie 2 2 2 5 2" xfId="9486" xr:uid="{00000000-0005-0000-0000-0000994C0000}"/>
    <cellStyle name="Sortie 2 2 2 5 2 2" xfId="19752" xr:uid="{00000000-0005-0000-0000-00009A4C0000}"/>
    <cellStyle name="Sortie 2 2 2 5 3" xfId="16606" xr:uid="{00000000-0005-0000-0000-00009B4C0000}"/>
    <cellStyle name="Sortie 2 2 2 6" xfId="14495" xr:uid="{00000000-0005-0000-0000-00009C4C0000}"/>
    <cellStyle name="Sortie 2 2 3" xfId="3934" xr:uid="{00000000-0005-0000-0000-00009D4C0000}"/>
    <cellStyle name="Sortie 2 2 3 2" xfId="3935" xr:uid="{00000000-0005-0000-0000-00009E4C0000}"/>
    <cellStyle name="Sortie 2 2 3 2 2" xfId="6120" xr:uid="{00000000-0005-0000-0000-00009F4C0000}"/>
    <cellStyle name="Sortie 2 2 3 2 2 2" xfId="9488" xr:uid="{00000000-0005-0000-0000-0000A04C0000}"/>
    <cellStyle name="Sortie 2 2 3 2 2 2 2" xfId="19754" xr:uid="{00000000-0005-0000-0000-0000A14C0000}"/>
    <cellStyle name="Sortie 2 2 3 2 2 3" xfId="16611" xr:uid="{00000000-0005-0000-0000-0000A24C0000}"/>
    <cellStyle name="Sortie 2 2 3 2 3" xfId="14501" xr:uid="{00000000-0005-0000-0000-0000A34C0000}"/>
    <cellStyle name="Sortie 2 2 3 3" xfId="6119" xr:uid="{00000000-0005-0000-0000-0000A44C0000}"/>
    <cellStyle name="Sortie 2 2 3 3 2" xfId="7789" xr:uid="{00000000-0005-0000-0000-0000A54C0000}"/>
    <cellStyle name="Sortie 2 2 3 3 2 2" xfId="18274" xr:uid="{00000000-0005-0000-0000-0000A64C0000}"/>
    <cellStyle name="Sortie 2 2 3 3 3" xfId="16610" xr:uid="{00000000-0005-0000-0000-0000A74C0000}"/>
    <cellStyle name="Sortie 2 2 3 4" xfId="14500" xr:uid="{00000000-0005-0000-0000-0000A84C0000}"/>
    <cellStyle name="Sortie 2 2 4" xfId="3936" xr:uid="{00000000-0005-0000-0000-0000A94C0000}"/>
    <cellStyle name="Sortie 2 2 4 2" xfId="6121" xr:uid="{00000000-0005-0000-0000-0000AA4C0000}"/>
    <cellStyle name="Sortie 2 2 4 2 2" xfId="10845" xr:uid="{00000000-0005-0000-0000-0000AB4C0000}"/>
    <cellStyle name="Sortie 2 2 4 2 2 2" xfId="21110" xr:uid="{00000000-0005-0000-0000-0000AC4C0000}"/>
    <cellStyle name="Sortie 2 2 4 2 3" xfId="16612" xr:uid="{00000000-0005-0000-0000-0000AD4C0000}"/>
    <cellStyle name="Sortie 2 2 4 3" xfId="14502" xr:uid="{00000000-0005-0000-0000-0000AE4C0000}"/>
    <cellStyle name="Sortie 2 2 5" xfId="3937" xr:uid="{00000000-0005-0000-0000-0000AF4C0000}"/>
    <cellStyle name="Sortie 2 2 5 2" xfId="7236" xr:uid="{00000000-0005-0000-0000-0000B04C0000}"/>
    <cellStyle name="Sortie 2 2 5 2 2" xfId="11187" xr:uid="{00000000-0005-0000-0000-0000B14C0000}"/>
    <cellStyle name="Sortie 2 2 5 2 2 2" xfId="21452" xr:uid="{00000000-0005-0000-0000-0000B24C0000}"/>
    <cellStyle name="Sortie 2 2 5 2 3" xfId="17725" xr:uid="{00000000-0005-0000-0000-0000B34C0000}"/>
    <cellStyle name="Sortie 2 2 5 3" xfId="14503" xr:uid="{00000000-0005-0000-0000-0000B44C0000}"/>
    <cellStyle name="Sortie 2 2 6" xfId="6114" xr:uid="{00000000-0005-0000-0000-0000B54C0000}"/>
    <cellStyle name="Sortie 2 2 6 2" xfId="11838" xr:uid="{00000000-0005-0000-0000-0000B64C0000}"/>
    <cellStyle name="Sortie 2 2 6 2 2" xfId="22101" xr:uid="{00000000-0005-0000-0000-0000B74C0000}"/>
    <cellStyle name="Sortie 2 2 6 3" xfId="16605" xr:uid="{00000000-0005-0000-0000-0000B84C0000}"/>
    <cellStyle name="Sortie 2 2 7" xfId="14494" xr:uid="{00000000-0005-0000-0000-0000B94C0000}"/>
    <cellStyle name="Sortie 2 3" xfId="3938" xr:uid="{00000000-0005-0000-0000-0000BA4C0000}"/>
    <cellStyle name="Sortie 2 3 2" xfId="3939" xr:uid="{00000000-0005-0000-0000-0000BB4C0000}"/>
    <cellStyle name="Sortie 2 3 2 2" xfId="3940" xr:uid="{00000000-0005-0000-0000-0000BC4C0000}"/>
    <cellStyle name="Sortie 2 3 2 2 2" xfId="3941" xr:uid="{00000000-0005-0000-0000-0000BD4C0000}"/>
    <cellStyle name="Sortie 2 3 2 2 2 2" xfId="3942" xr:uid="{00000000-0005-0000-0000-0000BE4C0000}"/>
    <cellStyle name="Sortie 2 3 2 2 2 2 2" xfId="6126" xr:uid="{00000000-0005-0000-0000-0000BF4C0000}"/>
    <cellStyle name="Sortie 2 3 2 2 2 2 2 2" xfId="9489" xr:uid="{00000000-0005-0000-0000-0000C04C0000}"/>
    <cellStyle name="Sortie 2 3 2 2 2 2 2 2 2" xfId="19755" xr:uid="{00000000-0005-0000-0000-0000C14C0000}"/>
    <cellStyle name="Sortie 2 3 2 2 2 2 2 3" xfId="16617" xr:uid="{00000000-0005-0000-0000-0000C24C0000}"/>
    <cellStyle name="Sortie 2 3 2 2 2 2 3" xfId="14508" xr:uid="{00000000-0005-0000-0000-0000C34C0000}"/>
    <cellStyle name="Sortie 2 3 2 2 2 3" xfId="6125" xr:uid="{00000000-0005-0000-0000-0000C44C0000}"/>
    <cellStyle name="Sortie 2 3 2 2 2 3 2" xfId="7791" xr:uid="{00000000-0005-0000-0000-0000C54C0000}"/>
    <cellStyle name="Sortie 2 3 2 2 2 3 2 2" xfId="18276" xr:uid="{00000000-0005-0000-0000-0000C64C0000}"/>
    <cellStyle name="Sortie 2 3 2 2 2 3 3" xfId="16616" xr:uid="{00000000-0005-0000-0000-0000C74C0000}"/>
    <cellStyle name="Sortie 2 3 2 2 2 4" xfId="14507" xr:uid="{00000000-0005-0000-0000-0000C84C0000}"/>
    <cellStyle name="Sortie 2 3 2 2 3" xfId="3943" xr:uid="{00000000-0005-0000-0000-0000C94C0000}"/>
    <cellStyle name="Sortie 2 3 2 2 3 2" xfId="6127" xr:uid="{00000000-0005-0000-0000-0000CA4C0000}"/>
    <cellStyle name="Sortie 2 3 2 2 3 2 2" xfId="7793" xr:uid="{00000000-0005-0000-0000-0000CB4C0000}"/>
    <cellStyle name="Sortie 2 3 2 2 3 2 2 2" xfId="18278" xr:uid="{00000000-0005-0000-0000-0000CC4C0000}"/>
    <cellStyle name="Sortie 2 3 2 2 3 2 3" xfId="16618" xr:uid="{00000000-0005-0000-0000-0000CD4C0000}"/>
    <cellStyle name="Sortie 2 3 2 2 3 3" xfId="14509" xr:uid="{00000000-0005-0000-0000-0000CE4C0000}"/>
    <cellStyle name="Sortie 2 3 2 2 4" xfId="3944" xr:uid="{00000000-0005-0000-0000-0000CF4C0000}"/>
    <cellStyle name="Sortie 2 3 2 2 4 2" xfId="7237" xr:uid="{00000000-0005-0000-0000-0000D04C0000}"/>
    <cellStyle name="Sortie 2 3 2 2 4 2 2" xfId="11186" xr:uid="{00000000-0005-0000-0000-0000D14C0000}"/>
    <cellStyle name="Sortie 2 3 2 2 4 2 2 2" xfId="21451" xr:uid="{00000000-0005-0000-0000-0000D24C0000}"/>
    <cellStyle name="Sortie 2 3 2 2 4 2 3" xfId="17726" xr:uid="{00000000-0005-0000-0000-0000D34C0000}"/>
    <cellStyle name="Sortie 2 3 2 2 4 3" xfId="14510" xr:uid="{00000000-0005-0000-0000-0000D44C0000}"/>
    <cellStyle name="Sortie 2 3 2 2 5" xfId="6124" xr:uid="{00000000-0005-0000-0000-0000D54C0000}"/>
    <cellStyle name="Sortie 2 3 2 2 5 2" xfId="10844" xr:uid="{00000000-0005-0000-0000-0000D64C0000}"/>
    <cellStyle name="Sortie 2 3 2 2 5 2 2" xfId="21109" xr:uid="{00000000-0005-0000-0000-0000D74C0000}"/>
    <cellStyle name="Sortie 2 3 2 2 5 3" xfId="16615" xr:uid="{00000000-0005-0000-0000-0000D84C0000}"/>
    <cellStyle name="Sortie 2 3 2 2 6" xfId="14506" xr:uid="{00000000-0005-0000-0000-0000D94C0000}"/>
    <cellStyle name="Sortie 2 3 2 3" xfId="3945" xr:uid="{00000000-0005-0000-0000-0000DA4C0000}"/>
    <cellStyle name="Sortie 2 3 2 3 2" xfId="3946" xr:uid="{00000000-0005-0000-0000-0000DB4C0000}"/>
    <cellStyle name="Sortie 2 3 2 3 2 2" xfId="6129" xr:uid="{00000000-0005-0000-0000-0000DC4C0000}"/>
    <cellStyle name="Sortie 2 3 2 3 2 2 2" xfId="10846" xr:uid="{00000000-0005-0000-0000-0000DD4C0000}"/>
    <cellStyle name="Sortie 2 3 2 3 2 2 2 2" xfId="21111" xr:uid="{00000000-0005-0000-0000-0000DE4C0000}"/>
    <cellStyle name="Sortie 2 3 2 3 2 2 3" xfId="16620" xr:uid="{00000000-0005-0000-0000-0000DF4C0000}"/>
    <cellStyle name="Sortie 2 3 2 3 2 3" xfId="14512" xr:uid="{00000000-0005-0000-0000-0000E04C0000}"/>
    <cellStyle name="Sortie 2 3 2 3 3" xfId="6128" xr:uid="{00000000-0005-0000-0000-0000E14C0000}"/>
    <cellStyle name="Sortie 2 3 2 3 3 2" xfId="7792" xr:uid="{00000000-0005-0000-0000-0000E24C0000}"/>
    <cellStyle name="Sortie 2 3 2 3 3 2 2" xfId="18277" xr:uid="{00000000-0005-0000-0000-0000E34C0000}"/>
    <cellStyle name="Sortie 2 3 2 3 3 3" xfId="16619" xr:uid="{00000000-0005-0000-0000-0000E44C0000}"/>
    <cellStyle name="Sortie 2 3 2 3 4" xfId="14511" xr:uid="{00000000-0005-0000-0000-0000E54C0000}"/>
    <cellStyle name="Sortie 2 3 2 4" xfId="3947" xr:uid="{00000000-0005-0000-0000-0000E64C0000}"/>
    <cellStyle name="Sortie 2 3 2 4 2" xfId="6130" xr:uid="{00000000-0005-0000-0000-0000E74C0000}"/>
    <cellStyle name="Sortie 2 3 2 4 2 2" xfId="9490" xr:uid="{00000000-0005-0000-0000-0000E84C0000}"/>
    <cellStyle name="Sortie 2 3 2 4 2 2 2" xfId="19756" xr:uid="{00000000-0005-0000-0000-0000E94C0000}"/>
    <cellStyle name="Sortie 2 3 2 4 2 3" xfId="16621" xr:uid="{00000000-0005-0000-0000-0000EA4C0000}"/>
    <cellStyle name="Sortie 2 3 2 4 3" xfId="14513" xr:uid="{00000000-0005-0000-0000-0000EB4C0000}"/>
    <cellStyle name="Sortie 2 3 2 5" xfId="3948" xr:uid="{00000000-0005-0000-0000-0000EC4C0000}"/>
    <cellStyle name="Sortie 2 3 2 5 2" xfId="7238" xr:uid="{00000000-0005-0000-0000-0000ED4C0000}"/>
    <cellStyle name="Sortie 2 3 2 5 2 2" xfId="9993" xr:uid="{00000000-0005-0000-0000-0000EE4C0000}"/>
    <cellStyle name="Sortie 2 3 2 5 2 2 2" xfId="20259" xr:uid="{00000000-0005-0000-0000-0000EF4C0000}"/>
    <cellStyle name="Sortie 2 3 2 5 2 3" xfId="17727" xr:uid="{00000000-0005-0000-0000-0000F04C0000}"/>
    <cellStyle name="Sortie 2 3 2 5 3" xfId="14514" xr:uid="{00000000-0005-0000-0000-0000F14C0000}"/>
    <cellStyle name="Sortie 2 3 2 6" xfId="6123" xr:uid="{00000000-0005-0000-0000-0000F24C0000}"/>
    <cellStyle name="Sortie 2 3 2 6 2" xfId="11837" xr:uid="{00000000-0005-0000-0000-0000F34C0000}"/>
    <cellStyle name="Sortie 2 3 2 6 2 2" xfId="22100" xr:uid="{00000000-0005-0000-0000-0000F44C0000}"/>
    <cellStyle name="Sortie 2 3 2 6 3" xfId="16614" xr:uid="{00000000-0005-0000-0000-0000F54C0000}"/>
    <cellStyle name="Sortie 2 3 2 7" xfId="14505" xr:uid="{00000000-0005-0000-0000-0000F64C0000}"/>
    <cellStyle name="Sortie 2 3 3" xfId="3949" xr:uid="{00000000-0005-0000-0000-0000F74C0000}"/>
    <cellStyle name="Sortie 2 3 3 2" xfId="3950" xr:uid="{00000000-0005-0000-0000-0000F84C0000}"/>
    <cellStyle name="Sortie 2 3 3 2 2" xfId="3951" xr:uid="{00000000-0005-0000-0000-0000F94C0000}"/>
    <cellStyle name="Sortie 2 3 3 2 2 2" xfId="6133" xr:uid="{00000000-0005-0000-0000-0000FA4C0000}"/>
    <cellStyle name="Sortie 2 3 3 2 2 2 2" xfId="11836" xr:uid="{00000000-0005-0000-0000-0000FB4C0000}"/>
    <cellStyle name="Sortie 2 3 3 2 2 2 2 2" xfId="22099" xr:uid="{00000000-0005-0000-0000-0000FC4C0000}"/>
    <cellStyle name="Sortie 2 3 3 2 2 2 3" xfId="16624" xr:uid="{00000000-0005-0000-0000-0000FD4C0000}"/>
    <cellStyle name="Sortie 2 3 3 2 2 3" xfId="14517" xr:uid="{00000000-0005-0000-0000-0000FE4C0000}"/>
    <cellStyle name="Sortie 2 3 3 2 3" xfId="6132" xr:uid="{00000000-0005-0000-0000-0000FF4C0000}"/>
    <cellStyle name="Sortie 2 3 3 2 3 2" xfId="7810" xr:uid="{00000000-0005-0000-0000-0000004D0000}"/>
    <cellStyle name="Sortie 2 3 3 2 3 2 2" xfId="18295" xr:uid="{00000000-0005-0000-0000-0000014D0000}"/>
    <cellStyle name="Sortie 2 3 3 2 3 3" xfId="16623" xr:uid="{00000000-0005-0000-0000-0000024D0000}"/>
    <cellStyle name="Sortie 2 3 3 2 4" xfId="14516" xr:uid="{00000000-0005-0000-0000-0000034D0000}"/>
    <cellStyle name="Sortie 2 3 3 3" xfId="3952" xr:uid="{00000000-0005-0000-0000-0000044D0000}"/>
    <cellStyle name="Sortie 2 3 3 3 2" xfId="6134" xr:uid="{00000000-0005-0000-0000-0000054D0000}"/>
    <cellStyle name="Sortie 2 3 3 3 2 2" xfId="10843" xr:uid="{00000000-0005-0000-0000-0000064D0000}"/>
    <cellStyle name="Sortie 2 3 3 3 2 2 2" xfId="21108" xr:uid="{00000000-0005-0000-0000-0000074D0000}"/>
    <cellStyle name="Sortie 2 3 3 3 2 3" xfId="16625" xr:uid="{00000000-0005-0000-0000-0000084D0000}"/>
    <cellStyle name="Sortie 2 3 3 3 3" xfId="14518" xr:uid="{00000000-0005-0000-0000-0000094D0000}"/>
    <cellStyle name="Sortie 2 3 3 4" xfId="3953" xr:uid="{00000000-0005-0000-0000-00000A4D0000}"/>
    <cellStyle name="Sortie 2 3 3 4 2" xfId="7239" xr:uid="{00000000-0005-0000-0000-00000B4D0000}"/>
    <cellStyle name="Sortie 2 3 3 4 2 2" xfId="11188" xr:uid="{00000000-0005-0000-0000-00000C4D0000}"/>
    <cellStyle name="Sortie 2 3 3 4 2 2 2" xfId="21453" xr:uid="{00000000-0005-0000-0000-00000D4D0000}"/>
    <cellStyle name="Sortie 2 3 3 4 2 3" xfId="17728" xr:uid="{00000000-0005-0000-0000-00000E4D0000}"/>
    <cellStyle name="Sortie 2 3 3 4 3" xfId="14519" xr:uid="{00000000-0005-0000-0000-00000F4D0000}"/>
    <cellStyle name="Sortie 2 3 3 5" xfId="6131" xr:uid="{00000000-0005-0000-0000-0000104D0000}"/>
    <cellStyle name="Sortie 2 3 3 5 2" xfId="11705" xr:uid="{00000000-0005-0000-0000-0000114D0000}"/>
    <cellStyle name="Sortie 2 3 3 5 2 2" xfId="21969" xr:uid="{00000000-0005-0000-0000-0000124D0000}"/>
    <cellStyle name="Sortie 2 3 3 5 3" xfId="16622" xr:uid="{00000000-0005-0000-0000-0000134D0000}"/>
    <cellStyle name="Sortie 2 3 3 6" xfId="14515" xr:uid="{00000000-0005-0000-0000-0000144D0000}"/>
    <cellStyle name="Sortie 2 3 4" xfId="3954" xr:uid="{00000000-0005-0000-0000-0000154D0000}"/>
    <cellStyle name="Sortie 2 3 4 2" xfId="3955" xr:uid="{00000000-0005-0000-0000-0000164D0000}"/>
    <cellStyle name="Sortie 2 3 4 2 2" xfId="6136" xr:uid="{00000000-0005-0000-0000-0000174D0000}"/>
    <cellStyle name="Sortie 2 3 4 2 2 2" xfId="9491" xr:uid="{00000000-0005-0000-0000-0000184D0000}"/>
    <cellStyle name="Sortie 2 3 4 2 2 2 2" xfId="19757" xr:uid="{00000000-0005-0000-0000-0000194D0000}"/>
    <cellStyle name="Sortie 2 3 4 2 2 3" xfId="16627" xr:uid="{00000000-0005-0000-0000-00001A4D0000}"/>
    <cellStyle name="Sortie 2 3 4 2 3" xfId="14521" xr:uid="{00000000-0005-0000-0000-00001B4D0000}"/>
    <cellStyle name="Sortie 2 3 4 3" xfId="6135" xr:uid="{00000000-0005-0000-0000-00001C4D0000}"/>
    <cellStyle name="Sortie 2 3 4 3 2" xfId="7795" xr:uid="{00000000-0005-0000-0000-00001D4D0000}"/>
    <cellStyle name="Sortie 2 3 4 3 2 2" xfId="18280" xr:uid="{00000000-0005-0000-0000-00001E4D0000}"/>
    <cellStyle name="Sortie 2 3 4 3 3" xfId="16626" xr:uid="{00000000-0005-0000-0000-00001F4D0000}"/>
    <cellStyle name="Sortie 2 3 4 4" xfId="14520" xr:uid="{00000000-0005-0000-0000-0000204D0000}"/>
    <cellStyle name="Sortie 2 3 5" xfId="3956" xr:uid="{00000000-0005-0000-0000-0000214D0000}"/>
    <cellStyle name="Sortie 2 3 5 2" xfId="6137" xr:uid="{00000000-0005-0000-0000-0000224D0000}"/>
    <cellStyle name="Sortie 2 3 5 2 2" xfId="7797" xr:uid="{00000000-0005-0000-0000-0000234D0000}"/>
    <cellStyle name="Sortie 2 3 5 2 2 2" xfId="18282" xr:uid="{00000000-0005-0000-0000-0000244D0000}"/>
    <cellStyle name="Sortie 2 3 5 2 3" xfId="16628" xr:uid="{00000000-0005-0000-0000-0000254D0000}"/>
    <cellStyle name="Sortie 2 3 5 3" xfId="14522" xr:uid="{00000000-0005-0000-0000-0000264D0000}"/>
    <cellStyle name="Sortie 2 3 6" xfId="3957" xr:uid="{00000000-0005-0000-0000-0000274D0000}"/>
    <cellStyle name="Sortie 2 3 6 2" xfId="7240" xr:uid="{00000000-0005-0000-0000-0000284D0000}"/>
    <cellStyle name="Sortie 2 3 6 2 2" xfId="9994" xr:uid="{00000000-0005-0000-0000-0000294D0000}"/>
    <cellStyle name="Sortie 2 3 6 2 2 2" xfId="20260" xr:uid="{00000000-0005-0000-0000-00002A4D0000}"/>
    <cellStyle name="Sortie 2 3 6 2 3" xfId="17729" xr:uid="{00000000-0005-0000-0000-00002B4D0000}"/>
    <cellStyle name="Sortie 2 3 6 3" xfId="14523" xr:uid="{00000000-0005-0000-0000-00002C4D0000}"/>
    <cellStyle name="Sortie 2 3 7" xfId="6122" xr:uid="{00000000-0005-0000-0000-00002D4D0000}"/>
    <cellStyle name="Sortie 2 3 7 2" xfId="7794" xr:uid="{00000000-0005-0000-0000-00002E4D0000}"/>
    <cellStyle name="Sortie 2 3 7 2 2" xfId="18279" xr:uid="{00000000-0005-0000-0000-00002F4D0000}"/>
    <cellStyle name="Sortie 2 3 7 3" xfId="16613" xr:uid="{00000000-0005-0000-0000-0000304D0000}"/>
    <cellStyle name="Sortie 2 3 8" xfId="14504" xr:uid="{00000000-0005-0000-0000-0000314D0000}"/>
    <cellStyle name="Sortie 2 4" xfId="3958" xr:uid="{00000000-0005-0000-0000-0000324D0000}"/>
    <cellStyle name="Sortie 2 4 2" xfId="3959" xr:uid="{00000000-0005-0000-0000-0000334D0000}"/>
    <cellStyle name="Sortie 2 4 2 2" xfId="3960" xr:uid="{00000000-0005-0000-0000-0000344D0000}"/>
    <cellStyle name="Sortie 2 4 2 2 2" xfId="3961" xr:uid="{00000000-0005-0000-0000-0000354D0000}"/>
    <cellStyle name="Sortie 2 4 2 2 2 2" xfId="6141" xr:uid="{00000000-0005-0000-0000-0000364D0000}"/>
    <cellStyle name="Sortie 2 4 2 2 2 2 2" xfId="7801" xr:uid="{00000000-0005-0000-0000-0000374D0000}"/>
    <cellStyle name="Sortie 2 4 2 2 2 2 2 2" xfId="18286" xr:uid="{00000000-0005-0000-0000-0000384D0000}"/>
    <cellStyle name="Sortie 2 4 2 2 2 2 3" xfId="16632" xr:uid="{00000000-0005-0000-0000-0000394D0000}"/>
    <cellStyle name="Sortie 2 4 2 2 2 3" xfId="14527" xr:uid="{00000000-0005-0000-0000-00003A4D0000}"/>
    <cellStyle name="Sortie 2 4 2 2 3" xfId="6140" xr:uid="{00000000-0005-0000-0000-00003B4D0000}"/>
    <cellStyle name="Sortie 2 4 2 2 3 2" xfId="10848" xr:uid="{00000000-0005-0000-0000-00003C4D0000}"/>
    <cellStyle name="Sortie 2 4 2 2 3 2 2" xfId="21113" xr:uid="{00000000-0005-0000-0000-00003D4D0000}"/>
    <cellStyle name="Sortie 2 4 2 2 3 3" xfId="16631" xr:uid="{00000000-0005-0000-0000-00003E4D0000}"/>
    <cellStyle name="Sortie 2 4 2 2 4" xfId="14526" xr:uid="{00000000-0005-0000-0000-00003F4D0000}"/>
    <cellStyle name="Sortie 2 4 2 3" xfId="3962" xr:uid="{00000000-0005-0000-0000-0000404D0000}"/>
    <cellStyle name="Sortie 2 4 2 3 2" xfId="6142" xr:uid="{00000000-0005-0000-0000-0000414D0000}"/>
    <cellStyle name="Sortie 2 4 2 3 2 2" xfId="11835" xr:uid="{00000000-0005-0000-0000-0000424D0000}"/>
    <cellStyle name="Sortie 2 4 2 3 2 2 2" xfId="22098" xr:uid="{00000000-0005-0000-0000-0000434D0000}"/>
    <cellStyle name="Sortie 2 4 2 3 2 3" xfId="16633" xr:uid="{00000000-0005-0000-0000-0000444D0000}"/>
    <cellStyle name="Sortie 2 4 2 3 3" xfId="14528" xr:uid="{00000000-0005-0000-0000-0000454D0000}"/>
    <cellStyle name="Sortie 2 4 2 4" xfId="3963" xr:uid="{00000000-0005-0000-0000-0000464D0000}"/>
    <cellStyle name="Sortie 2 4 2 4 2" xfId="7241" xr:uid="{00000000-0005-0000-0000-0000474D0000}"/>
    <cellStyle name="Sortie 2 4 2 4 2 2" xfId="11790" xr:uid="{00000000-0005-0000-0000-0000484D0000}"/>
    <cellStyle name="Sortie 2 4 2 4 2 2 2" xfId="22054" xr:uid="{00000000-0005-0000-0000-0000494D0000}"/>
    <cellStyle name="Sortie 2 4 2 4 2 3" xfId="17730" xr:uid="{00000000-0005-0000-0000-00004A4D0000}"/>
    <cellStyle name="Sortie 2 4 2 4 3" xfId="14529" xr:uid="{00000000-0005-0000-0000-00004B4D0000}"/>
    <cellStyle name="Sortie 2 4 2 5" xfId="6139" xr:uid="{00000000-0005-0000-0000-00004C4D0000}"/>
    <cellStyle name="Sortie 2 4 2 5 2" xfId="9492" xr:uid="{00000000-0005-0000-0000-00004D4D0000}"/>
    <cellStyle name="Sortie 2 4 2 5 2 2" xfId="19758" xr:uid="{00000000-0005-0000-0000-00004E4D0000}"/>
    <cellStyle name="Sortie 2 4 2 5 3" xfId="16630" xr:uid="{00000000-0005-0000-0000-00004F4D0000}"/>
    <cellStyle name="Sortie 2 4 2 6" xfId="14525" xr:uid="{00000000-0005-0000-0000-0000504D0000}"/>
    <cellStyle name="Sortie 2 4 3" xfId="3964" xr:uid="{00000000-0005-0000-0000-0000514D0000}"/>
    <cellStyle name="Sortie 2 4 3 2" xfId="3965" xr:uid="{00000000-0005-0000-0000-0000524D0000}"/>
    <cellStyle name="Sortie 2 4 3 2 2" xfId="6144" xr:uid="{00000000-0005-0000-0000-0000534D0000}"/>
    <cellStyle name="Sortie 2 4 3 2 2 2" xfId="7798" xr:uid="{00000000-0005-0000-0000-0000544D0000}"/>
    <cellStyle name="Sortie 2 4 3 2 2 2 2" xfId="18283" xr:uid="{00000000-0005-0000-0000-0000554D0000}"/>
    <cellStyle name="Sortie 2 4 3 2 2 3" xfId="16635" xr:uid="{00000000-0005-0000-0000-0000564D0000}"/>
    <cellStyle name="Sortie 2 4 3 2 3" xfId="14531" xr:uid="{00000000-0005-0000-0000-0000574D0000}"/>
    <cellStyle name="Sortie 2 4 3 3" xfId="6143" xr:uid="{00000000-0005-0000-0000-0000584D0000}"/>
    <cellStyle name="Sortie 2 4 3 3 2" xfId="10847" xr:uid="{00000000-0005-0000-0000-0000594D0000}"/>
    <cellStyle name="Sortie 2 4 3 3 2 2" xfId="21112" xr:uid="{00000000-0005-0000-0000-00005A4D0000}"/>
    <cellStyle name="Sortie 2 4 3 3 3" xfId="16634" xr:uid="{00000000-0005-0000-0000-00005B4D0000}"/>
    <cellStyle name="Sortie 2 4 3 4" xfId="14530" xr:uid="{00000000-0005-0000-0000-00005C4D0000}"/>
    <cellStyle name="Sortie 2 4 4" xfId="3966" xr:uid="{00000000-0005-0000-0000-00005D4D0000}"/>
    <cellStyle name="Sortie 2 4 4 2" xfId="6145" xr:uid="{00000000-0005-0000-0000-00005E4D0000}"/>
    <cellStyle name="Sortie 2 4 4 2 2" xfId="9493" xr:uid="{00000000-0005-0000-0000-00005F4D0000}"/>
    <cellStyle name="Sortie 2 4 4 2 2 2" xfId="19759" xr:uid="{00000000-0005-0000-0000-0000604D0000}"/>
    <cellStyle name="Sortie 2 4 4 2 3" xfId="16636" xr:uid="{00000000-0005-0000-0000-0000614D0000}"/>
    <cellStyle name="Sortie 2 4 4 3" xfId="14532" xr:uid="{00000000-0005-0000-0000-0000624D0000}"/>
    <cellStyle name="Sortie 2 4 5" xfId="3967" xr:uid="{00000000-0005-0000-0000-0000634D0000}"/>
    <cellStyle name="Sortie 2 4 5 2" xfId="7242" xr:uid="{00000000-0005-0000-0000-0000644D0000}"/>
    <cellStyle name="Sortie 2 4 5 2 2" xfId="11185" xr:uid="{00000000-0005-0000-0000-0000654D0000}"/>
    <cellStyle name="Sortie 2 4 5 2 2 2" xfId="21450" xr:uid="{00000000-0005-0000-0000-0000664D0000}"/>
    <cellStyle name="Sortie 2 4 5 2 3" xfId="17731" xr:uid="{00000000-0005-0000-0000-0000674D0000}"/>
    <cellStyle name="Sortie 2 4 5 3" xfId="14533" xr:uid="{00000000-0005-0000-0000-0000684D0000}"/>
    <cellStyle name="Sortie 2 4 6" xfId="6138" xr:uid="{00000000-0005-0000-0000-0000694D0000}"/>
    <cellStyle name="Sortie 2 4 6 2" xfId="7796" xr:uid="{00000000-0005-0000-0000-00006A4D0000}"/>
    <cellStyle name="Sortie 2 4 6 2 2" xfId="18281" xr:uid="{00000000-0005-0000-0000-00006B4D0000}"/>
    <cellStyle name="Sortie 2 4 6 3" xfId="16629" xr:uid="{00000000-0005-0000-0000-00006C4D0000}"/>
    <cellStyle name="Sortie 2 4 7" xfId="14524" xr:uid="{00000000-0005-0000-0000-00006D4D0000}"/>
    <cellStyle name="Sortie 2 5" xfId="3968" xr:uid="{00000000-0005-0000-0000-00006E4D0000}"/>
    <cellStyle name="Sortie 2 5 2" xfId="3969" xr:uid="{00000000-0005-0000-0000-00006F4D0000}"/>
    <cellStyle name="Sortie 2 5 2 2" xfId="3970" xr:uid="{00000000-0005-0000-0000-0000704D0000}"/>
    <cellStyle name="Sortie 2 5 2 2 2" xfId="6148" xr:uid="{00000000-0005-0000-0000-0000714D0000}"/>
    <cellStyle name="Sortie 2 5 2 2 2 2" xfId="10849" xr:uid="{00000000-0005-0000-0000-0000724D0000}"/>
    <cellStyle name="Sortie 2 5 2 2 2 2 2" xfId="21114" xr:uid="{00000000-0005-0000-0000-0000734D0000}"/>
    <cellStyle name="Sortie 2 5 2 2 2 3" xfId="16639" xr:uid="{00000000-0005-0000-0000-0000744D0000}"/>
    <cellStyle name="Sortie 2 5 2 2 3" xfId="14536" xr:uid="{00000000-0005-0000-0000-0000754D0000}"/>
    <cellStyle name="Sortie 2 5 2 3" xfId="6147" xr:uid="{00000000-0005-0000-0000-0000764D0000}"/>
    <cellStyle name="Sortie 2 5 2 3 2" xfId="7799" xr:uid="{00000000-0005-0000-0000-0000774D0000}"/>
    <cellStyle name="Sortie 2 5 2 3 2 2" xfId="18284" xr:uid="{00000000-0005-0000-0000-0000784D0000}"/>
    <cellStyle name="Sortie 2 5 2 3 3" xfId="16638" xr:uid="{00000000-0005-0000-0000-0000794D0000}"/>
    <cellStyle name="Sortie 2 5 2 4" xfId="14535" xr:uid="{00000000-0005-0000-0000-00007A4D0000}"/>
    <cellStyle name="Sortie 2 5 3" xfId="3971" xr:uid="{00000000-0005-0000-0000-00007B4D0000}"/>
    <cellStyle name="Sortie 2 5 3 2" xfId="6149" xr:uid="{00000000-0005-0000-0000-00007C4D0000}"/>
    <cellStyle name="Sortie 2 5 3 2 2" xfId="9494" xr:uid="{00000000-0005-0000-0000-00007D4D0000}"/>
    <cellStyle name="Sortie 2 5 3 2 2 2" xfId="19760" xr:uid="{00000000-0005-0000-0000-00007E4D0000}"/>
    <cellStyle name="Sortie 2 5 3 2 3" xfId="16640" xr:uid="{00000000-0005-0000-0000-00007F4D0000}"/>
    <cellStyle name="Sortie 2 5 3 3" xfId="14537" xr:uid="{00000000-0005-0000-0000-0000804D0000}"/>
    <cellStyle name="Sortie 2 5 4" xfId="3972" xr:uid="{00000000-0005-0000-0000-0000814D0000}"/>
    <cellStyle name="Sortie 2 5 4 2" xfId="7243" xr:uid="{00000000-0005-0000-0000-0000824D0000}"/>
    <cellStyle name="Sortie 2 5 4 2 2" xfId="9995" xr:uid="{00000000-0005-0000-0000-0000834D0000}"/>
    <cellStyle name="Sortie 2 5 4 2 2 2" xfId="20261" xr:uid="{00000000-0005-0000-0000-0000844D0000}"/>
    <cellStyle name="Sortie 2 5 4 2 3" xfId="17732" xr:uid="{00000000-0005-0000-0000-0000854D0000}"/>
    <cellStyle name="Sortie 2 5 4 3" xfId="14538" xr:uid="{00000000-0005-0000-0000-0000864D0000}"/>
    <cellStyle name="Sortie 2 5 5" xfId="6146" xr:uid="{00000000-0005-0000-0000-0000874D0000}"/>
    <cellStyle name="Sortie 2 5 5 2" xfId="7800" xr:uid="{00000000-0005-0000-0000-0000884D0000}"/>
    <cellStyle name="Sortie 2 5 5 2 2" xfId="18285" xr:uid="{00000000-0005-0000-0000-0000894D0000}"/>
    <cellStyle name="Sortie 2 5 5 3" xfId="16637" xr:uid="{00000000-0005-0000-0000-00008A4D0000}"/>
    <cellStyle name="Sortie 2 5 6" xfId="14534" xr:uid="{00000000-0005-0000-0000-00008B4D0000}"/>
    <cellStyle name="Sortie 2 6" xfId="3973" xr:uid="{00000000-0005-0000-0000-00008C4D0000}"/>
    <cellStyle name="Sortie 2 6 2" xfId="3974" xr:uid="{00000000-0005-0000-0000-00008D4D0000}"/>
    <cellStyle name="Sortie 2 6 2 2" xfId="3975" xr:uid="{00000000-0005-0000-0000-00008E4D0000}"/>
    <cellStyle name="Sortie 2 6 2 2 2" xfId="6152" xr:uid="{00000000-0005-0000-0000-00008F4D0000}"/>
    <cellStyle name="Sortie 2 6 2 2 2 2" xfId="11834" xr:uid="{00000000-0005-0000-0000-0000904D0000}"/>
    <cellStyle name="Sortie 2 6 2 2 2 2 2" xfId="22097" xr:uid="{00000000-0005-0000-0000-0000914D0000}"/>
    <cellStyle name="Sortie 2 6 2 2 2 3" xfId="16643" xr:uid="{00000000-0005-0000-0000-0000924D0000}"/>
    <cellStyle name="Sortie 2 6 2 2 3" xfId="14541" xr:uid="{00000000-0005-0000-0000-0000934D0000}"/>
    <cellStyle name="Sortie 2 6 2 3" xfId="6151" xr:uid="{00000000-0005-0000-0000-0000944D0000}"/>
    <cellStyle name="Sortie 2 6 2 3 2" xfId="7809" xr:uid="{00000000-0005-0000-0000-0000954D0000}"/>
    <cellStyle name="Sortie 2 6 2 3 2 2" xfId="18294" xr:uid="{00000000-0005-0000-0000-0000964D0000}"/>
    <cellStyle name="Sortie 2 6 2 3 3" xfId="16642" xr:uid="{00000000-0005-0000-0000-0000974D0000}"/>
    <cellStyle name="Sortie 2 6 2 4" xfId="14540" xr:uid="{00000000-0005-0000-0000-0000984D0000}"/>
    <cellStyle name="Sortie 2 6 3" xfId="3976" xr:uid="{00000000-0005-0000-0000-0000994D0000}"/>
    <cellStyle name="Sortie 2 6 3 2" xfId="6153" xr:uid="{00000000-0005-0000-0000-00009A4D0000}"/>
    <cellStyle name="Sortie 2 6 3 2 2" xfId="10842" xr:uid="{00000000-0005-0000-0000-00009B4D0000}"/>
    <cellStyle name="Sortie 2 6 3 2 2 2" xfId="21107" xr:uid="{00000000-0005-0000-0000-00009C4D0000}"/>
    <cellStyle name="Sortie 2 6 3 2 3" xfId="16644" xr:uid="{00000000-0005-0000-0000-00009D4D0000}"/>
    <cellStyle name="Sortie 2 6 3 3" xfId="14542" xr:uid="{00000000-0005-0000-0000-00009E4D0000}"/>
    <cellStyle name="Sortie 2 6 4" xfId="3977" xr:uid="{00000000-0005-0000-0000-00009F4D0000}"/>
    <cellStyle name="Sortie 2 6 4 2" xfId="7244" xr:uid="{00000000-0005-0000-0000-0000A04D0000}"/>
    <cellStyle name="Sortie 2 6 4 2 2" xfId="9996" xr:uid="{00000000-0005-0000-0000-0000A14D0000}"/>
    <cellStyle name="Sortie 2 6 4 2 2 2" xfId="20262" xr:uid="{00000000-0005-0000-0000-0000A24D0000}"/>
    <cellStyle name="Sortie 2 6 4 2 3" xfId="17733" xr:uid="{00000000-0005-0000-0000-0000A34D0000}"/>
    <cellStyle name="Sortie 2 6 4 3" xfId="14543" xr:uid="{00000000-0005-0000-0000-0000A44D0000}"/>
    <cellStyle name="Sortie 2 6 5" xfId="6150" xr:uid="{00000000-0005-0000-0000-0000A54D0000}"/>
    <cellStyle name="Sortie 2 6 5 2" xfId="11706" xr:uid="{00000000-0005-0000-0000-0000A64D0000}"/>
    <cellStyle name="Sortie 2 6 5 2 2" xfId="21970" xr:uid="{00000000-0005-0000-0000-0000A74D0000}"/>
    <cellStyle name="Sortie 2 6 5 3" xfId="16641" xr:uid="{00000000-0005-0000-0000-0000A84D0000}"/>
    <cellStyle name="Sortie 2 6 6" xfId="14539" xr:uid="{00000000-0005-0000-0000-0000A94D0000}"/>
    <cellStyle name="Sortie 2 7" xfId="3978" xr:uid="{00000000-0005-0000-0000-0000AA4D0000}"/>
    <cellStyle name="Sortie 2 7 2" xfId="3979" xr:uid="{00000000-0005-0000-0000-0000AB4D0000}"/>
    <cellStyle name="Sortie 2 7 2 2" xfId="6155" xr:uid="{00000000-0005-0000-0000-0000AC4D0000}"/>
    <cellStyle name="Sortie 2 7 2 2 2" xfId="9495" xr:uid="{00000000-0005-0000-0000-0000AD4D0000}"/>
    <cellStyle name="Sortie 2 7 2 2 2 2" xfId="19761" xr:uid="{00000000-0005-0000-0000-0000AE4D0000}"/>
    <cellStyle name="Sortie 2 7 2 2 3" xfId="16646" xr:uid="{00000000-0005-0000-0000-0000AF4D0000}"/>
    <cellStyle name="Sortie 2 7 2 3" xfId="14545" xr:uid="{00000000-0005-0000-0000-0000B04D0000}"/>
    <cellStyle name="Sortie 2 7 3" xfId="6154" xr:uid="{00000000-0005-0000-0000-0000B14D0000}"/>
    <cellStyle name="Sortie 2 7 3 2" xfId="7802" xr:uid="{00000000-0005-0000-0000-0000B24D0000}"/>
    <cellStyle name="Sortie 2 7 3 2 2" xfId="18287" xr:uid="{00000000-0005-0000-0000-0000B34D0000}"/>
    <cellStyle name="Sortie 2 7 3 3" xfId="16645" xr:uid="{00000000-0005-0000-0000-0000B44D0000}"/>
    <cellStyle name="Sortie 2 7 4" xfId="14544" xr:uid="{00000000-0005-0000-0000-0000B54D0000}"/>
    <cellStyle name="Sortie 2 8" xfId="3980" xr:uid="{00000000-0005-0000-0000-0000B64D0000}"/>
    <cellStyle name="Sortie 2 8 2" xfId="6156" xr:uid="{00000000-0005-0000-0000-0000B74D0000}"/>
    <cellStyle name="Sortie 2 8 2 2" xfId="7804" xr:uid="{00000000-0005-0000-0000-0000B84D0000}"/>
    <cellStyle name="Sortie 2 8 2 2 2" xfId="18289" xr:uid="{00000000-0005-0000-0000-0000B94D0000}"/>
    <cellStyle name="Sortie 2 8 2 3" xfId="16647" xr:uid="{00000000-0005-0000-0000-0000BA4D0000}"/>
    <cellStyle name="Sortie 2 8 3" xfId="14546" xr:uid="{00000000-0005-0000-0000-0000BB4D0000}"/>
    <cellStyle name="Sortie 2 9" xfId="3981" xr:uid="{00000000-0005-0000-0000-0000BC4D0000}"/>
    <cellStyle name="Sortie 2 9 2" xfId="7245" xr:uid="{00000000-0005-0000-0000-0000BD4D0000}"/>
    <cellStyle name="Sortie 2 9 2 2" xfId="11190" xr:uid="{00000000-0005-0000-0000-0000BE4D0000}"/>
    <cellStyle name="Sortie 2 9 2 2 2" xfId="21455" xr:uid="{00000000-0005-0000-0000-0000BF4D0000}"/>
    <cellStyle name="Sortie 2 9 2 3" xfId="17734" xr:uid="{00000000-0005-0000-0000-0000C04D0000}"/>
    <cellStyle name="Sortie 2 9 3" xfId="14547" xr:uid="{00000000-0005-0000-0000-0000C14D0000}"/>
    <cellStyle name="Sortie 3" xfId="3982" xr:uid="{00000000-0005-0000-0000-0000C24D0000}"/>
    <cellStyle name="Sortie 3 2" xfId="3983" xr:uid="{00000000-0005-0000-0000-0000C34D0000}"/>
    <cellStyle name="Sortie 3 2 2" xfId="3984" xr:uid="{00000000-0005-0000-0000-0000C44D0000}"/>
    <cellStyle name="Sortie 3 2 2 2" xfId="3985" xr:uid="{00000000-0005-0000-0000-0000C54D0000}"/>
    <cellStyle name="Sortie 3 2 2 2 2" xfId="3986" xr:uid="{00000000-0005-0000-0000-0000C64D0000}"/>
    <cellStyle name="Sortie 3 2 2 2 2 2" xfId="6161" xr:uid="{00000000-0005-0000-0000-0000C74D0000}"/>
    <cellStyle name="Sortie 3 2 2 2 2 2 2" xfId="11833" xr:uid="{00000000-0005-0000-0000-0000C84D0000}"/>
    <cellStyle name="Sortie 3 2 2 2 2 2 2 2" xfId="22096" xr:uid="{00000000-0005-0000-0000-0000C94D0000}"/>
    <cellStyle name="Sortie 3 2 2 2 2 2 3" xfId="16652" xr:uid="{00000000-0005-0000-0000-0000CA4D0000}"/>
    <cellStyle name="Sortie 3 2 2 2 2 3" xfId="14552" xr:uid="{00000000-0005-0000-0000-0000CB4D0000}"/>
    <cellStyle name="Sortie 3 2 2 2 3" xfId="6160" xr:uid="{00000000-0005-0000-0000-0000CC4D0000}"/>
    <cellStyle name="Sortie 3 2 2 2 3 2" xfId="7808" xr:uid="{00000000-0005-0000-0000-0000CD4D0000}"/>
    <cellStyle name="Sortie 3 2 2 2 3 2 2" xfId="18293" xr:uid="{00000000-0005-0000-0000-0000CE4D0000}"/>
    <cellStyle name="Sortie 3 2 2 2 3 3" xfId="16651" xr:uid="{00000000-0005-0000-0000-0000CF4D0000}"/>
    <cellStyle name="Sortie 3 2 2 2 4" xfId="14551" xr:uid="{00000000-0005-0000-0000-0000D04D0000}"/>
    <cellStyle name="Sortie 3 2 2 3" xfId="3987" xr:uid="{00000000-0005-0000-0000-0000D14D0000}"/>
    <cellStyle name="Sortie 3 2 2 3 2" xfId="6162" xr:uid="{00000000-0005-0000-0000-0000D24D0000}"/>
    <cellStyle name="Sortie 3 2 2 3 2 2" xfId="10852" xr:uid="{00000000-0005-0000-0000-0000D34D0000}"/>
    <cellStyle name="Sortie 3 2 2 3 2 2 2" xfId="21117" xr:uid="{00000000-0005-0000-0000-0000D44D0000}"/>
    <cellStyle name="Sortie 3 2 2 3 2 3" xfId="16653" xr:uid="{00000000-0005-0000-0000-0000D54D0000}"/>
    <cellStyle name="Sortie 3 2 2 3 3" xfId="14553" xr:uid="{00000000-0005-0000-0000-0000D64D0000}"/>
    <cellStyle name="Sortie 3 2 2 4" xfId="3988" xr:uid="{00000000-0005-0000-0000-0000D74D0000}"/>
    <cellStyle name="Sortie 3 2 2 4 2" xfId="7246" xr:uid="{00000000-0005-0000-0000-0000D84D0000}"/>
    <cellStyle name="Sortie 3 2 2 4 2 2" xfId="11189" xr:uid="{00000000-0005-0000-0000-0000D94D0000}"/>
    <cellStyle name="Sortie 3 2 2 4 2 2 2" xfId="21454" xr:uid="{00000000-0005-0000-0000-0000DA4D0000}"/>
    <cellStyle name="Sortie 3 2 2 4 2 3" xfId="17735" xr:uid="{00000000-0005-0000-0000-0000DB4D0000}"/>
    <cellStyle name="Sortie 3 2 2 4 3" xfId="14554" xr:uid="{00000000-0005-0000-0000-0000DC4D0000}"/>
    <cellStyle name="Sortie 3 2 2 5" xfId="6159" xr:uid="{00000000-0005-0000-0000-0000DD4D0000}"/>
    <cellStyle name="Sortie 3 2 2 5 2" xfId="9497" xr:uid="{00000000-0005-0000-0000-0000DE4D0000}"/>
    <cellStyle name="Sortie 3 2 2 5 2 2" xfId="19763" xr:uid="{00000000-0005-0000-0000-0000DF4D0000}"/>
    <cellStyle name="Sortie 3 2 2 5 3" xfId="16650" xr:uid="{00000000-0005-0000-0000-0000E04D0000}"/>
    <cellStyle name="Sortie 3 2 2 6" xfId="14550" xr:uid="{00000000-0005-0000-0000-0000E14D0000}"/>
    <cellStyle name="Sortie 3 2 3" xfId="3989" xr:uid="{00000000-0005-0000-0000-0000E24D0000}"/>
    <cellStyle name="Sortie 3 2 3 2" xfId="3990" xr:uid="{00000000-0005-0000-0000-0000E34D0000}"/>
    <cellStyle name="Sortie 3 2 3 2 2" xfId="6164" xr:uid="{00000000-0005-0000-0000-0000E44D0000}"/>
    <cellStyle name="Sortie 3 2 3 2 2 2" xfId="10851" xr:uid="{00000000-0005-0000-0000-0000E54D0000}"/>
    <cellStyle name="Sortie 3 2 3 2 2 2 2" xfId="21116" xr:uid="{00000000-0005-0000-0000-0000E64D0000}"/>
    <cellStyle name="Sortie 3 2 3 2 2 3" xfId="16655" xr:uid="{00000000-0005-0000-0000-0000E74D0000}"/>
    <cellStyle name="Sortie 3 2 3 2 3" xfId="14556" xr:uid="{00000000-0005-0000-0000-0000E84D0000}"/>
    <cellStyle name="Sortie 3 2 3 3" xfId="6163" xr:uid="{00000000-0005-0000-0000-0000E94D0000}"/>
    <cellStyle name="Sortie 3 2 3 3 2" xfId="7805" xr:uid="{00000000-0005-0000-0000-0000EA4D0000}"/>
    <cellStyle name="Sortie 3 2 3 3 2 2" xfId="18290" xr:uid="{00000000-0005-0000-0000-0000EB4D0000}"/>
    <cellStyle name="Sortie 3 2 3 3 3" xfId="16654" xr:uid="{00000000-0005-0000-0000-0000EC4D0000}"/>
    <cellStyle name="Sortie 3 2 3 4" xfId="14555" xr:uid="{00000000-0005-0000-0000-0000ED4D0000}"/>
    <cellStyle name="Sortie 3 2 4" xfId="3991" xr:uid="{00000000-0005-0000-0000-0000EE4D0000}"/>
    <cellStyle name="Sortie 3 2 4 2" xfId="6165" xr:uid="{00000000-0005-0000-0000-0000EF4D0000}"/>
    <cellStyle name="Sortie 3 2 4 2 2" xfId="7807" xr:uid="{00000000-0005-0000-0000-0000F04D0000}"/>
    <cellStyle name="Sortie 3 2 4 2 2 2" xfId="18292" xr:uid="{00000000-0005-0000-0000-0000F14D0000}"/>
    <cellStyle name="Sortie 3 2 4 2 3" xfId="16656" xr:uid="{00000000-0005-0000-0000-0000F24D0000}"/>
    <cellStyle name="Sortie 3 2 4 3" xfId="14557" xr:uid="{00000000-0005-0000-0000-0000F34D0000}"/>
    <cellStyle name="Sortie 3 2 5" xfId="3992" xr:uid="{00000000-0005-0000-0000-0000F44D0000}"/>
    <cellStyle name="Sortie 3 2 5 2" xfId="7247" xr:uid="{00000000-0005-0000-0000-0000F54D0000}"/>
    <cellStyle name="Sortie 3 2 5 2 2" xfId="9997" xr:uid="{00000000-0005-0000-0000-0000F64D0000}"/>
    <cellStyle name="Sortie 3 2 5 2 2 2" xfId="20263" xr:uid="{00000000-0005-0000-0000-0000F74D0000}"/>
    <cellStyle name="Sortie 3 2 5 2 3" xfId="17736" xr:uid="{00000000-0005-0000-0000-0000F84D0000}"/>
    <cellStyle name="Sortie 3 2 5 3" xfId="14558" xr:uid="{00000000-0005-0000-0000-0000F94D0000}"/>
    <cellStyle name="Sortie 3 2 6" xfId="6158" xr:uid="{00000000-0005-0000-0000-0000FA4D0000}"/>
    <cellStyle name="Sortie 3 2 6 2" xfId="9496" xr:uid="{00000000-0005-0000-0000-0000FB4D0000}"/>
    <cellStyle name="Sortie 3 2 6 2 2" xfId="19762" xr:uid="{00000000-0005-0000-0000-0000FC4D0000}"/>
    <cellStyle name="Sortie 3 2 6 3" xfId="16649" xr:uid="{00000000-0005-0000-0000-0000FD4D0000}"/>
    <cellStyle name="Sortie 3 2 7" xfId="14549" xr:uid="{00000000-0005-0000-0000-0000FE4D0000}"/>
    <cellStyle name="Sortie 3 3" xfId="3993" xr:uid="{00000000-0005-0000-0000-0000FF4D0000}"/>
    <cellStyle name="Sortie 3 3 2" xfId="3994" xr:uid="{00000000-0005-0000-0000-0000004E0000}"/>
    <cellStyle name="Sortie 3 3 2 2" xfId="3995" xr:uid="{00000000-0005-0000-0000-0000014E0000}"/>
    <cellStyle name="Sortie 3 3 2 2 2" xfId="6168" xr:uid="{00000000-0005-0000-0000-0000024E0000}"/>
    <cellStyle name="Sortie 3 3 2 2 2 2" xfId="10853" xr:uid="{00000000-0005-0000-0000-0000034E0000}"/>
    <cellStyle name="Sortie 3 3 2 2 2 2 2" xfId="21118" xr:uid="{00000000-0005-0000-0000-0000044E0000}"/>
    <cellStyle name="Sortie 3 3 2 2 2 3" xfId="16659" xr:uid="{00000000-0005-0000-0000-0000054E0000}"/>
    <cellStyle name="Sortie 3 3 2 2 3" xfId="14561" xr:uid="{00000000-0005-0000-0000-0000064E0000}"/>
    <cellStyle name="Sortie 3 3 2 3" xfId="6167" xr:uid="{00000000-0005-0000-0000-0000074E0000}"/>
    <cellStyle name="Sortie 3 3 2 3 2" xfId="9498" xr:uid="{00000000-0005-0000-0000-0000084E0000}"/>
    <cellStyle name="Sortie 3 3 2 3 2 2" xfId="19764" xr:uid="{00000000-0005-0000-0000-0000094E0000}"/>
    <cellStyle name="Sortie 3 3 2 3 3" xfId="16658" xr:uid="{00000000-0005-0000-0000-00000A4E0000}"/>
    <cellStyle name="Sortie 3 3 2 4" xfId="14560" xr:uid="{00000000-0005-0000-0000-00000B4E0000}"/>
    <cellStyle name="Sortie 3 3 3" xfId="3996" xr:uid="{00000000-0005-0000-0000-00000C4E0000}"/>
    <cellStyle name="Sortie 3 3 3 2" xfId="6169" xr:uid="{00000000-0005-0000-0000-00000D4E0000}"/>
    <cellStyle name="Sortie 3 3 3 2 2" xfId="9499" xr:uid="{00000000-0005-0000-0000-00000E4E0000}"/>
    <cellStyle name="Sortie 3 3 3 2 2 2" xfId="19765" xr:uid="{00000000-0005-0000-0000-00000F4E0000}"/>
    <cellStyle name="Sortie 3 3 3 2 3" xfId="16660" xr:uid="{00000000-0005-0000-0000-0000104E0000}"/>
    <cellStyle name="Sortie 3 3 3 3" xfId="14562" xr:uid="{00000000-0005-0000-0000-0000114E0000}"/>
    <cellStyle name="Sortie 3 3 4" xfId="3997" xr:uid="{00000000-0005-0000-0000-0000124E0000}"/>
    <cellStyle name="Sortie 3 3 4 2" xfId="7248" xr:uid="{00000000-0005-0000-0000-0000134E0000}"/>
    <cellStyle name="Sortie 3 3 4 2 2" xfId="11191" xr:uid="{00000000-0005-0000-0000-0000144E0000}"/>
    <cellStyle name="Sortie 3 3 4 2 2 2" xfId="21456" xr:uid="{00000000-0005-0000-0000-0000154E0000}"/>
    <cellStyle name="Sortie 3 3 4 2 3" xfId="17737" xr:uid="{00000000-0005-0000-0000-0000164E0000}"/>
    <cellStyle name="Sortie 3 3 4 3" xfId="14563" xr:uid="{00000000-0005-0000-0000-0000174E0000}"/>
    <cellStyle name="Sortie 3 3 5" xfId="6166" xr:uid="{00000000-0005-0000-0000-0000184E0000}"/>
    <cellStyle name="Sortie 3 3 5 2" xfId="7806" xr:uid="{00000000-0005-0000-0000-0000194E0000}"/>
    <cellStyle name="Sortie 3 3 5 2 2" xfId="18291" xr:uid="{00000000-0005-0000-0000-00001A4E0000}"/>
    <cellStyle name="Sortie 3 3 5 3" xfId="16657" xr:uid="{00000000-0005-0000-0000-00001B4E0000}"/>
    <cellStyle name="Sortie 3 3 6" xfId="14559" xr:uid="{00000000-0005-0000-0000-00001C4E0000}"/>
    <cellStyle name="Sortie 3 4" xfId="3998" xr:uid="{00000000-0005-0000-0000-00001D4E0000}"/>
    <cellStyle name="Sortie 3 4 2" xfId="3999" xr:uid="{00000000-0005-0000-0000-00001E4E0000}"/>
    <cellStyle name="Sortie 3 4 2 2" xfId="6171" xr:uid="{00000000-0005-0000-0000-00001F4E0000}"/>
    <cellStyle name="Sortie 3 4 2 2 2" xfId="10850" xr:uid="{00000000-0005-0000-0000-0000204E0000}"/>
    <cellStyle name="Sortie 3 4 2 2 2 2" xfId="21115" xr:uid="{00000000-0005-0000-0000-0000214E0000}"/>
    <cellStyle name="Sortie 3 4 2 2 3" xfId="16662" xr:uid="{00000000-0005-0000-0000-0000224E0000}"/>
    <cellStyle name="Sortie 3 4 2 3" xfId="14565" xr:uid="{00000000-0005-0000-0000-0000234E0000}"/>
    <cellStyle name="Sortie 3 4 3" xfId="6170" xr:uid="{00000000-0005-0000-0000-0000244E0000}"/>
    <cellStyle name="Sortie 3 4 3 2" xfId="11707" xr:uid="{00000000-0005-0000-0000-0000254E0000}"/>
    <cellStyle name="Sortie 3 4 3 2 2" xfId="21971" xr:uid="{00000000-0005-0000-0000-0000264E0000}"/>
    <cellStyle name="Sortie 3 4 3 3" xfId="16661" xr:uid="{00000000-0005-0000-0000-0000274E0000}"/>
    <cellStyle name="Sortie 3 4 4" xfId="14564" xr:uid="{00000000-0005-0000-0000-0000284E0000}"/>
    <cellStyle name="Sortie 3 5" xfId="4000" xr:uid="{00000000-0005-0000-0000-0000294E0000}"/>
    <cellStyle name="Sortie 3 5 2" xfId="6172" xr:uid="{00000000-0005-0000-0000-00002A4E0000}"/>
    <cellStyle name="Sortie 3 5 2 2" xfId="9500" xr:uid="{00000000-0005-0000-0000-00002B4E0000}"/>
    <cellStyle name="Sortie 3 5 2 2 2" xfId="19766" xr:uid="{00000000-0005-0000-0000-00002C4E0000}"/>
    <cellStyle name="Sortie 3 5 2 3" xfId="16663" xr:uid="{00000000-0005-0000-0000-00002D4E0000}"/>
    <cellStyle name="Sortie 3 5 3" xfId="14566" xr:uid="{00000000-0005-0000-0000-00002E4E0000}"/>
    <cellStyle name="Sortie 3 6" xfId="4001" xr:uid="{00000000-0005-0000-0000-00002F4E0000}"/>
    <cellStyle name="Sortie 3 6 2" xfId="7249" xr:uid="{00000000-0005-0000-0000-0000304E0000}"/>
    <cellStyle name="Sortie 3 6 2 2" xfId="9998" xr:uid="{00000000-0005-0000-0000-0000314E0000}"/>
    <cellStyle name="Sortie 3 6 2 2 2" xfId="20264" xr:uid="{00000000-0005-0000-0000-0000324E0000}"/>
    <cellStyle name="Sortie 3 6 2 3" xfId="17738" xr:uid="{00000000-0005-0000-0000-0000334E0000}"/>
    <cellStyle name="Sortie 3 6 3" xfId="14567" xr:uid="{00000000-0005-0000-0000-0000344E0000}"/>
    <cellStyle name="Sortie 3 7" xfId="6157" xr:uid="{00000000-0005-0000-0000-0000354E0000}"/>
    <cellStyle name="Sortie 3 7 2" xfId="7803" xr:uid="{00000000-0005-0000-0000-0000364E0000}"/>
    <cellStyle name="Sortie 3 7 2 2" xfId="18288" xr:uid="{00000000-0005-0000-0000-0000374E0000}"/>
    <cellStyle name="Sortie 3 7 3" xfId="16648" xr:uid="{00000000-0005-0000-0000-0000384E0000}"/>
    <cellStyle name="Sortie 3 8" xfId="14548" xr:uid="{00000000-0005-0000-0000-0000394E0000}"/>
    <cellStyle name="Sortie 4" xfId="4002" xr:uid="{00000000-0005-0000-0000-00003A4E0000}"/>
    <cellStyle name="Sortie 4 2" xfId="4003" xr:uid="{00000000-0005-0000-0000-00003B4E0000}"/>
    <cellStyle name="Sortie 4 2 2" xfId="4004" xr:uid="{00000000-0005-0000-0000-00003C4E0000}"/>
    <cellStyle name="Sortie 4 2 2 2" xfId="4005" xr:uid="{00000000-0005-0000-0000-00003D4E0000}"/>
    <cellStyle name="Sortie 4 2 2 2 2" xfId="6176" xr:uid="{00000000-0005-0000-0000-00003E4E0000}"/>
    <cellStyle name="Sortie 4 2 2 2 2 2" xfId="9502" xr:uid="{00000000-0005-0000-0000-00003F4E0000}"/>
    <cellStyle name="Sortie 4 2 2 2 2 2 2" xfId="19768" xr:uid="{00000000-0005-0000-0000-0000404E0000}"/>
    <cellStyle name="Sortie 4 2 2 2 2 3" xfId="16667" xr:uid="{00000000-0005-0000-0000-0000414E0000}"/>
    <cellStyle name="Sortie 4 2 2 2 3" xfId="14571" xr:uid="{00000000-0005-0000-0000-0000424E0000}"/>
    <cellStyle name="Sortie 4 2 2 3" xfId="6175" xr:uid="{00000000-0005-0000-0000-0000434E0000}"/>
    <cellStyle name="Sortie 4 2 2 3 2" xfId="11832" xr:uid="{00000000-0005-0000-0000-0000444E0000}"/>
    <cellStyle name="Sortie 4 2 2 3 2 2" xfId="22095" xr:uid="{00000000-0005-0000-0000-0000454E0000}"/>
    <cellStyle name="Sortie 4 2 2 3 3" xfId="16666" xr:uid="{00000000-0005-0000-0000-0000464E0000}"/>
    <cellStyle name="Sortie 4 2 2 4" xfId="14570" xr:uid="{00000000-0005-0000-0000-0000474E0000}"/>
    <cellStyle name="Sortie 4 2 3" xfId="4006" xr:uid="{00000000-0005-0000-0000-0000484E0000}"/>
    <cellStyle name="Sortie 4 2 3 2" xfId="6177" xr:uid="{00000000-0005-0000-0000-0000494E0000}"/>
    <cellStyle name="Sortie 4 2 3 2 2" xfId="7813" xr:uid="{00000000-0005-0000-0000-00004A4E0000}"/>
    <cellStyle name="Sortie 4 2 3 2 2 2" xfId="18298" xr:uid="{00000000-0005-0000-0000-00004B4E0000}"/>
    <cellStyle name="Sortie 4 2 3 2 3" xfId="16668" xr:uid="{00000000-0005-0000-0000-00004C4E0000}"/>
    <cellStyle name="Sortie 4 2 3 3" xfId="14572" xr:uid="{00000000-0005-0000-0000-00004D4E0000}"/>
    <cellStyle name="Sortie 4 2 4" xfId="4007" xr:uid="{00000000-0005-0000-0000-00004E4E0000}"/>
    <cellStyle name="Sortie 4 2 4 2" xfId="7250" xr:uid="{00000000-0005-0000-0000-00004F4E0000}"/>
    <cellStyle name="Sortie 4 2 4 2 2" xfId="11791" xr:uid="{00000000-0005-0000-0000-0000504E0000}"/>
    <cellStyle name="Sortie 4 2 4 2 2 2" xfId="22055" xr:uid="{00000000-0005-0000-0000-0000514E0000}"/>
    <cellStyle name="Sortie 4 2 4 2 3" xfId="17739" xr:uid="{00000000-0005-0000-0000-0000524E0000}"/>
    <cellStyle name="Sortie 4 2 4 3" xfId="14573" xr:uid="{00000000-0005-0000-0000-0000534E0000}"/>
    <cellStyle name="Sortie 4 2 5" xfId="6174" xr:uid="{00000000-0005-0000-0000-0000544E0000}"/>
    <cellStyle name="Sortie 4 2 5 2" xfId="7848" xr:uid="{00000000-0005-0000-0000-0000554E0000}"/>
    <cellStyle name="Sortie 4 2 5 2 2" xfId="18333" xr:uid="{00000000-0005-0000-0000-0000564E0000}"/>
    <cellStyle name="Sortie 4 2 5 3" xfId="16665" xr:uid="{00000000-0005-0000-0000-0000574E0000}"/>
    <cellStyle name="Sortie 4 2 6" xfId="14569" xr:uid="{00000000-0005-0000-0000-0000584E0000}"/>
    <cellStyle name="Sortie 4 3" xfId="4008" xr:uid="{00000000-0005-0000-0000-0000594E0000}"/>
    <cellStyle name="Sortie 4 3 2" xfId="4009" xr:uid="{00000000-0005-0000-0000-00005A4E0000}"/>
    <cellStyle name="Sortie 4 3 2 2" xfId="6179" xr:uid="{00000000-0005-0000-0000-00005B4E0000}"/>
    <cellStyle name="Sortie 4 3 2 2 2" xfId="7815" xr:uid="{00000000-0005-0000-0000-00005C4E0000}"/>
    <cellStyle name="Sortie 4 3 2 2 2 2" xfId="18300" xr:uid="{00000000-0005-0000-0000-00005D4E0000}"/>
    <cellStyle name="Sortie 4 3 2 2 3" xfId="16670" xr:uid="{00000000-0005-0000-0000-00005E4E0000}"/>
    <cellStyle name="Sortie 4 3 2 3" xfId="14575" xr:uid="{00000000-0005-0000-0000-00005F4E0000}"/>
    <cellStyle name="Sortie 4 3 3" xfId="6178" xr:uid="{00000000-0005-0000-0000-0000604E0000}"/>
    <cellStyle name="Sortie 4 3 3 2" xfId="10856" xr:uid="{00000000-0005-0000-0000-0000614E0000}"/>
    <cellStyle name="Sortie 4 3 3 2 2" xfId="21121" xr:uid="{00000000-0005-0000-0000-0000624E0000}"/>
    <cellStyle name="Sortie 4 3 3 3" xfId="16669" xr:uid="{00000000-0005-0000-0000-0000634E0000}"/>
    <cellStyle name="Sortie 4 3 4" xfId="14574" xr:uid="{00000000-0005-0000-0000-0000644E0000}"/>
    <cellStyle name="Sortie 4 4" xfId="4010" xr:uid="{00000000-0005-0000-0000-0000654E0000}"/>
    <cellStyle name="Sortie 4 4 2" xfId="6180" xr:uid="{00000000-0005-0000-0000-0000664E0000}"/>
    <cellStyle name="Sortie 4 4 2 2" xfId="7814" xr:uid="{00000000-0005-0000-0000-0000674E0000}"/>
    <cellStyle name="Sortie 4 4 2 2 2" xfId="18299" xr:uid="{00000000-0005-0000-0000-0000684E0000}"/>
    <cellStyle name="Sortie 4 4 2 3" xfId="16671" xr:uid="{00000000-0005-0000-0000-0000694E0000}"/>
    <cellStyle name="Sortie 4 4 3" xfId="14576" xr:uid="{00000000-0005-0000-0000-00006A4E0000}"/>
    <cellStyle name="Sortie 4 5" xfId="4011" xr:uid="{00000000-0005-0000-0000-00006B4E0000}"/>
    <cellStyle name="Sortie 4 5 2" xfId="7251" xr:uid="{00000000-0005-0000-0000-00006C4E0000}"/>
    <cellStyle name="Sortie 4 5 2 2" xfId="11176" xr:uid="{00000000-0005-0000-0000-00006D4E0000}"/>
    <cellStyle name="Sortie 4 5 2 2 2" xfId="21441" xr:uid="{00000000-0005-0000-0000-00006E4E0000}"/>
    <cellStyle name="Sortie 4 5 2 3" xfId="17740" xr:uid="{00000000-0005-0000-0000-00006F4E0000}"/>
    <cellStyle name="Sortie 4 5 3" xfId="14577" xr:uid="{00000000-0005-0000-0000-0000704E0000}"/>
    <cellStyle name="Sortie 4 6" xfId="6173" xr:uid="{00000000-0005-0000-0000-0000714E0000}"/>
    <cellStyle name="Sortie 4 6 2" xfId="9501" xr:uid="{00000000-0005-0000-0000-0000724E0000}"/>
    <cellStyle name="Sortie 4 6 2 2" xfId="19767" xr:uid="{00000000-0005-0000-0000-0000734E0000}"/>
    <cellStyle name="Sortie 4 6 3" xfId="16664" xr:uid="{00000000-0005-0000-0000-0000744E0000}"/>
    <cellStyle name="Sortie 4 7" xfId="14568" xr:uid="{00000000-0005-0000-0000-0000754E0000}"/>
    <cellStyle name="Sortie 5" xfId="4012" xr:uid="{00000000-0005-0000-0000-0000764E0000}"/>
    <cellStyle name="Sortie 5 2" xfId="4013" xr:uid="{00000000-0005-0000-0000-0000774E0000}"/>
    <cellStyle name="Sortie 5 2 2" xfId="4014" xr:uid="{00000000-0005-0000-0000-0000784E0000}"/>
    <cellStyle name="Sortie 5 2 2 2" xfId="4015" xr:uid="{00000000-0005-0000-0000-0000794E0000}"/>
    <cellStyle name="Sortie 5 2 2 2 2" xfId="6184" xr:uid="{00000000-0005-0000-0000-00007A4E0000}"/>
    <cellStyle name="Sortie 5 2 2 2 2 2" xfId="11831" xr:uid="{00000000-0005-0000-0000-00007B4E0000}"/>
    <cellStyle name="Sortie 5 2 2 2 2 2 2" xfId="22094" xr:uid="{00000000-0005-0000-0000-00007C4E0000}"/>
    <cellStyle name="Sortie 5 2 2 2 2 3" xfId="16675" xr:uid="{00000000-0005-0000-0000-00007D4E0000}"/>
    <cellStyle name="Sortie 5 2 2 2 3" xfId="14581" xr:uid="{00000000-0005-0000-0000-00007E4E0000}"/>
    <cellStyle name="Sortie 5 2 2 3" xfId="6183" xr:uid="{00000000-0005-0000-0000-00007F4E0000}"/>
    <cellStyle name="Sortie 5 2 2 3 2" xfId="7819" xr:uid="{00000000-0005-0000-0000-0000804E0000}"/>
    <cellStyle name="Sortie 5 2 2 3 2 2" xfId="18304" xr:uid="{00000000-0005-0000-0000-0000814E0000}"/>
    <cellStyle name="Sortie 5 2 2 3 3" xfId="16674" xr:uid="{00000000-0005-0000-0000-0000824E0000}"/>
    <cellStyle name="Sortie 5 2 2 4" xfId="14580" xr:uid="{00000000-0005-0000-0000-0000834E0000}"/>
    <cellStyle name="Sortie 5 2 3" xfId="4016" xr:uid="{00000000-0005-0000-0000-0000844E0000}"/>
    <cellStyle name="Sortie 5 2 3 2" xfId="6185" xr:uid="{00000000-0005-0000-0000-0000854E0000}"/>
    <cellStyle name="Sortie 5 2 3 2 2" xfId="10857" xr:uid="{00000000-0005-0000-0000-0000864E0000}"/>
    <cellStyle name="Sortie 5 2 3 2 2 2" xfId="21122" xr:uid="{00000000-0005-0000-0000-0000874E0000}"/>
    <cellStyle name="Sortie 5 2 3 2 3" xfId="16676" xr:uid="{00000000-0005-0000-0000-0000884E0000}"/>
    <cellStyle name="Sortie 5 2 3 3" xfId="14582" xr:uid="{00000000-0005-0000-0000-0000894E0000}"/>
    <cellStyle name="Sortie 5 2 4" xfId="4017" xr:uid="{00000000-0005-0000-0000-00008A4E0000}"/>
    <cellStyle name="Sortie 5 2 4 2" xfId="7252" xr:uid="{00000000-0005-0000-0000-00008B4E0000}"/>
    <cellStyle name="Sortie 5 2 4 2 2" xfId="9999" xr:uid="{00000000-0005-0000-0000-00008C4E0000}"/>
    <cellStyle name="Sortie 5 2 4 2 2 2" xfId="20265" xr:uid="{00000000-0005-0000-0000-00008D4E0000}"/>
    <cellStyle name="Sortie 5 2 4 2 3" xfId="17741" xr:uid="{00000000-0005-0000-0000-00008E4E0000}"/>
    <cellStyle name="Sortie 5 2 4 3" xfId="14583" xr:uid="{00000000-0005-0000-0000-00008F4E0000}"/>
    <cellStyle name="Sortie 5 2 5" xfId="6182" xr:uid="{00000000-0005-0000-0000-0000904E0000}"/>
    <cellStyle name="Sortie 5 2 5 2" xfId="9503" xr:uid="{00000000-0005-0000-0000-0000914E0000}"/>
    <cellStyle name="Sortie 5 2 5 2 2" xfId="19769" xr:uid="{00000000-0005-0000-0000-0000924E0000}"/>
    <cellStyle name="Sortie 5 2 5 3" xfId="16673" xr:uid="{00000000-0005-0000-0000-0000934E0000}"/>
    <cellStyle name="Sortie 5 2 6" xfId="14579" xr:uid="{00000000-0005-0000-0000-0000944E0000}"/>
    <cellStyle name="Sortie 5 3" xfId="4018" xr:uid="{00000000-0005-0000-0000-0000954E0000}"/>
    <cellStyle name="Sortie 5 3 2" xfId="4019" xr:uid="{00000000-0005-0000-0000-0000964E0000}"/>
    <cellStyle name="Sortie 5 3 2 2" xfId="6187" xr:uid="{00000000-0005-0000-0000-0000974E0000}"/>
    <cellStyle name="Sortie 5 3 2 2 2" xfId="9504" xr:uid="{00000000-0005-0000-0000-0000984E0000}"/>
    <cellStyle name="Sortie 5 3 2 2 2 2" xfId="19770" xr:uid="{00000000-0005-0000-0000-0000994E0000}"/>
    <cellStyle name="Sortie 5 3 2 2 3" xfId="16678" xr:uid="{00000000-0005-0000-0000-00009A4E0000}"/>
    <cellStyle name="Sortie 5 3 2 3" xfId="14585" xr:uid="{00000000-0005-0000-0000-00009B4E0000}"/>
    <cellStyle name="Sortie 5 3 3" xfId="6186" xr:uid="{00000000-0005-0000-0000-00009C4E0000}"/>
    <cellStyle name="Sortie 5 3 3 2" xfId="7816" xr:uid="{00000000-0005-0000-0000-00009D4E0000}"/>
    <cellStyle name="Sortie 5 3 3 2 2" xfId="18301" xr:uid="{00000000-0005-0000-0000-00009E4E0000}"/>
    <cellStyle name="Sortie 5 3 3 3" xfId="16677" xr:uid="{00000000-0005-0000-0000-00009F4E0000}"/>
    <cellStyle name="Sortie 5 3 4" xfId="14584" xr:uid="{00000000-0005-0000-0000-0000A04E0000}"/>
    <cellStyle name="Sortie 5 4" xfId="4020" xr:uid="{00000000-0005-0000-0000-0000A14E0000}"/>
    <cellStyle name="Sortie 5 4 2" xfId="6188" xr:uid="{00000000-0005-0000-0000-0000A24E0000}"/>
    <cellStyle name="Sortie 5 4 2 2" xfId="7818" xr:uid="{00000000-0005-0000-0000-0000A34E0000}"/>
    <cellStyle name="Sortie 5 4 2 2 2" xfId="18303" xr:uid="{00000000-0005-0000-0000-0000A44E0000}"/>
    <cellStyle name="Sortie 5 4 2 3" xfId="16679" xr:uid="{00000000-0005-0000-0000-0000A54E0000}"/>
    <cellStyle name="Sortie 5 4 3" xfId="14586" xr:uid="{00000000-0005-0000-0000-0000A64E0000}"/>
    <cellStyle name="Sortie 5 5" xfId="4021" xr:uid="{00000000-0005-0000-0000-0000A74E0000}"/>
    <cellStyle name="Sortie 5 5 2" xfId="7253" xr:uid="{00000000-0005-0000-0000-0000A84E0000}"/>
    <cellStyle name="Sortie 5 5 2 2" xfId="10000" xr:uid="{00000000-0005-0000-0000-0000A94E0000}"/>
    <cellStyle name="Sortie 5 5 2 2 2" xfId="20266" xr:uid="{00000000-0005-0000-0000-0000AA4E0000}"/>
    <cellStyle name="Sortie 5 5 2 3" xfId="17742" xr:uid="{00000000-0005-0000-0000-0000AB4E0000}"/>
    <cellStyle name="Sortie 5 5 3" xfId="14587" xr:uid="{00000000-0005-0000-0000-0000AC4E0000}"/>
    <cellStyle name="Sortie 5 6" xfId="6181" xr:uid="{00000000-0005-0000-0000-0000AD4E0000}"/>
    <cellStyle name="Sortie 5 6 2" xfId="10855" xr:uid="{00000000-0005-0000-0000-0000AE4E0000}"/>
    <cellStyle name="Sortie 5 6 2 2" xfId="21120" xr:uid="{00000000-0005-0000-0000-0000AF4E0000}"/>
    <cellStyle name="Sortie 5 6 3" xfId="16672" xr:uid="{00000000-0005-0000-0000-0000B04E0000}"/>
    <cellStyle name="Sortie 5 7" xfId="14578" xr:uid="{00000000-0005-0000-0000-0000B14E0000}"/>
    <cellStyle name="Sortie 6" xfId="4022" xr:uid="{00000000-0005-0000-0000-0000B24E0000}"/>
    <cellStyle name="Sortie 6 2" xfId="4023" xr:uid="{00000000-0005-0000-0000-0000B34E0000}"/>
    <cellStyle name="Sortie 6 2 2" xfId="4024" xr:uid="{00000000-0005-0000-0000-0000B44E0000}"/>
    <cellStyle name="Sortie 6 2 2 2" xfId="6191" xr:uid="{00000000-0005-0000-0000-0000B54E0000}"/>
    <cellStyle name="Sortie 6 2 2 2 2" xfId="10854" xr:uid="{00000000-0005-0000-0000-0000B64E0000}"/>
    <cellStyle name="Sortie 6 2 2 2 2 2" xfId="21119" xr:uid="{00000000-0005-0000-0000-0000B74E0000}"/>
    <cellStyle name="Sortie 6 2 2 2 3" xfId="16682" xr:uid="{00000000-0005-0000-0000-0000B84E0000}"/>
    <cellStyle name="Sortie 6 2 2 3" xfId="14590" xr:uid="{00000000-0005-0000-0000-0000B94E0000}"/>
    <cellStyle name="Sortie 6 2 3" xfId="6190" xr:uid="{00000000-0005-0000-0000-0000BA4E0000}"/>
    <cellStyle name="Sortie 6 2 3 2" xfId="11708" xr:uid="{00000000-0005-0000-0000-0000BB4E0000}"/>
    <cellStyle name="Sortie 6 2 3 2 2" xfId="21972" xr:uid="{00000000-0005-0000-0000-0000BC4E0000}"/>
    <cellStyle name="Sortie 6 2 3 3" xfId="16681" xr:uid="{00000000-0005-0000-0000-0000BD4E0000}"/>
    <cellStyle name="Sortie 6 2 4" xfId="14589" xr:uid="{00000000-0005-0000-0000-0000BE4E0000}"/>
    <cellStyle name="Sortie 6 3" xfId="4025" xr:uid="{00000000-0005-0000-0000-0000BF4E0000}"/>
    <cellStyle name="Sortie 6 3 2" xfId="6192" xr:uid="{00000000-0005-0000-0000-0000C04E0000}"/>
    <cellStyle name="Sortie 6 3 2 2" xfId="9505" xr:uid="{00000000-0005-0000-0000-0000C14E0000}"/>
    <cellStyle name="Sortie 6 3 2 2 2" xfId="19771" xr:uid="{00000000-0005-0000-0000-0000C24E0000}"/>
    <cellStyle name="Sortie 6 3 2 3" xfId="16683" xr:uid="{00000000-0005-0000-0000-0000C34E0000}"/>
    <cellStyle name="Sortie 6 3 3" xfId="14591" xr:uid="{00000000-0005-0000-0000-0000C44E0000}"/>
    <cellStyle name="Sortie 6 4" xfId="4026" xr:uid="{00000000-0005-0000-0000-0000C54E0000}"/>
    <cellStyle name="Sortie 6 4 2" xfId="7254" xr:uid="{00000000-0005-0000-0000-0000C64E0000}"/>
    <cellStyle name="Sortie 6 4 2 2" xfId="10001" xr:uid="{00000000-0005-0000-0000-0000C74E0000}"/>
    <cellStyle name="Sortie 6 4 2 2 2" xfId="20267" xr:uid="{00000000-0005-0000-0000-0000C84E0000}"/>
    <cellStyle name="Sortie 6 4 2 3" xfId="17743" xr:uid="{00000000-0005-0000-0000-0000C94E0000}"/>
    <cellStyle name="Sortie 6 4 3" xfId="14592" xr:uid="{00000000-0005-0000-0000-0000CA4E0000}"/>
    <cellStyle name="Sortie 6 5" xfId="6189" xr:uid="{00000000-0005-0000-0000-0000CB4E0000}"/>
    <cellStyle name="Sortie 6 5 2" xfId="7817" xr:uid="{00000000-0005-0000-0000-0000CC4E0000}"/>
    <cellStyle name="Sortie 6 5 2 2" xfId="18302" xr:uid="{00000000-0005-0000-0000-0000CD4E0000}"/>
    <cellStyle name="Sortie 6 5 3" xfId="16680" xr:uid="{00000000-0005-0000-0000-0000CE4E0000}"/>
    <cellStyle name="Sortie 6 6" xfId="14588" xr:uid="{00000000-0005-0000-0000-0000CF4E0000}"/>
    <cellStyle name="Sortie 7" xfId="4027" xr:uid="{00000000-0005-0000-0000-0000D04E0000}"/>
    <cellStyle name="Sortie 7 2" xfId="4028" xr:uid="{00000000-0005-0000-0000-0000D14E0000}"/>
    <cellStyle name="Sortie 7 2 2" xfId="4029" xr:uid="{00000000-0005-0000-0000-0000D24E0000}"/>
    <cellStyle name="Sortie 7 2 2 2" xfId="6195" xr:uid="{00000000-0005-0000-0000-0000D34E0000}"/>
    <cellStyle name="Sortie 7 2 2 2 2" xfId="9506" xr:uid="{00000000-0005-0000-0000-0000D44E0000}"/>
    <cellStyle name="Sortie 7 2 2 2 2 2" xfId="19772" xr:uid="{00000000-0005-0000-0000-0000D54E0000}"/>
    <cellStyle name="Sortie 7 2 2 2 3" xfId="16686" xr:uid="{00000000-0005-0000-0000-0000D64E0000}"/>
    <cellStyle name="Sortie 7 2 2 3" xfId="14595" xr:uid="{00000000-0005-0000-0000-0000D74E0000}"/>
    <cellStyle name="Sortie 7 2 3" xfId="6194" xr:uid="{00000000-0005-0000-0000-0000D84E0000}"/>
    <cellStyle name="Sortie 7 2 3 2" xfId="11830" xr:uid="{00000000-0005-0000-0000-0000D94E0000}"/>
    <cellStyle name="Sortie 7 2 3 2 2" xfId="22093" xr:uid="{00000000-0005-0000-0000-0000DA4E0000}"/>
    <cellStyle name="Sortie 7 2 3 3" xfId="16685" xr:uid="{00000000-0005-0000-0000-0000DB4E0000}"/>
    <cellStyle name="Sortie 7 2 4" xfId="14594" xr:uid="{00000000-0005-0000-0000-0000DC4E0000}"/>
    <cellStyle name="Sortie 7 3" xfId="4030" xr:uid="{00000000-0005-0000-0000-0000DD4E0000}"/>
    <cellStyle name="Sortie 7 3 2" xfId="6196" xr:uid="{00000000-0005-0000-0000-0000DE4E0000}"/>
    <cellStyle name="Sortie 7 3 2 2" xfId="7820" xr:uid="{00000000-0005-0000-0000-0000DF4E0000}"/>
    <cellStyle name="Sortie 7 3 2 2 2" xfId="18305" xr:uid="{00000000-0005-0000-0000-0000E04E0000}"/>
    <cellStyle name="Sortie 7 3 2 3" xfId="16687" xr:uid="{00000000-0005-0000-0000-0000E14E0000}"/>
    <cellStyle name="Sortie 7 3 3" xfId="14596" xr:uid="{00000000-0005-0000-0000-0000E24E0000}"/>
    <cellStyle name="Sortie 7 4" xfId="4031" xr:uid="{00000000-0005-0000-0000-0000E34E0000}"/>
    <cellStyle name="Sortie 7 4 2" xfId="7255" xr:uid="{00000000-0005-0000-0000-0000E44E0000}"/>
    <cellStyle name="Sortie 7 4 2 2" xfId="11194" xr:uid="{00000000-0005-0000-0000-0000E54E0000}"/>
    <cellStyle name="Sortie 7 4 2 2 2" xfId="21459" xr:uid="{00000000-0005-0000-0000-0000E64E0000}"/>
    <cellStyle name="Sortie 7 4 2 3" xfId="17744" xr:uid="{00000000-0005-0000-0000-0000E74E0000}"/>
    <cellStyle name="Sortie 7 4 3" xfId="14597" xr:uid="{00000000-0005-0000-0000-0000E84E0000}"/>
    <cellStyle name="Sortie 7 5" xfId="6193" xr:uid="{00000000-0005-0000-0000-0000E94E0000}"/>
    <cellStyle name="Sortie 7 5 2" xfId="7823" xr:uid="{00000000-0005-0000-0000-0000EA4E0000}"/>
    <cellStyle name="Sortie 7 5 2 2" xfId="18308" xr:uid="{00000000-0005-0000-0000-0000EB4E0000}"/>
    <cellStyle name="Sortie 7 5 3" xfId="16684" xr:uid="{00000000-0005-0000-0000-0000EC4E0000}"/>
    <cellStyle name="Sortie 7 6" xfId="14593" xr:uid="{00000000-0005-0000-0000-0000ED4E0000}"/>
    <cellStyle name="Sortie 8" xfId="4032" xr:uid="{00000000-0005-0000-0000-0000EE4E0000}"/>
    <cellStyle name="Sortie 8 2" xfId="4033" xr:uid="{00000000-0005-0000-0000-0000EF4E0000}"/>
    <cellStyle name="Sortie 8 2 2" xfId="6198" xr:uid="{00000000-0005-0000-0000-0000F04E0000}"/>
    <cellStyle name="Sortie 8 2 2 2" xfId="7822" xr:uid="{00000000-0005-0000-0000-0000F14E0000}"/>
    <cellStyle name="Sortie 8 2 2 2 2" xfId="18307" xr:uid="{00000000-0005-0000-0000-0000F24E0000}"/>
    <cellStyle name="Sortie 8 2 2 3" xfId="16689" xr:uid="{00000000-0005-0000-0000-0000F34E0000}"/>
    <cellStyle name="Sortie 8 2 3" xfId="14599" xr:uid="{00000000-0005-0000-0000-0000F44E0000}"/>
    <cellStyle name="Sortie 8 3" xfId="6197" xr:uid="{00000000-0005-0000-0000-0000F54E0000}"/>
    <cellStyle name="Sortie 8 3 2" xfId="10859" xr:uid="{00000000-0005-0000-0000-0000F64E0000}"/>
    <cellStyle name="Sortie 8 3 2 2" xfId="21124" xr:uid="{00000000-0005-0000-0000-0000F74E0000}"/>
    <cellStyle name="Sortie 8 3 3" xfId="16688" xr:uid="{00000000-0005-0000-0000-0000F84E0000}"/>
    <cellStyle name="Sortie 8 4" xfId="14598" xr:uid="{00000000-0005-0000-0000-0000F94E0000}"/>
    <cellStyle name="Sortie 9" xfId="4034" xr:uid="{00000000-0005-0000-0000-0000FA4E0000}"/>
    <cellStyle name="Sortie 9 2" xfId="4035" xr:uid="{00000000-0005-0000-0000-0000FB4E0000}"/>
    <cellStyle name="Sortie 9 2 2" xfId="6200" xr:uid="{00000000-0005-0000-0000-0000FC4E0000}"/>
    <cellStyle name="Sortie 9 2 2 2" xfId="10858" xr:uid="{00000000-0005-0000-0000-0000FD4E0000}"/>
    <cellStyle name="Sortie 9 2 2 2 2" xfId="21123" xr:uid="{00000000-0005-0000-0000-0000FE4E0000}"/>
    <cellStyle name="Sortie 9 2 2 3" xfId="16691" xr:uid="{00000000-0005-0000-0000-0000FF4E0000}"/>
    <cellStyle name="Sortie 9 2 3" xfId="14601" xr:uid="{00000000-0005-0000-0000-0000004F0000}"/>
    <cellStyle name="Sortie 9 3" xfId="6199" xr:uid="{00000000-0005-0000-0000-0000014F0000}"/>
    <cellStyle name="Sortie 9 3 2" xfId="7821" xr:uid="{00000000-0005-0000-0000-0000024F0000}"/>
    <cellStyle name="Sortie 9 3 2 2" xfId="18306" xr:uid="{00000000-0005-0000-0000-0000034F0000}"/>
    <cellStyle name="Sortie 9 3 3" xfId="16690" xr:uid="{00000000-0005-0000-0000-0000044F0000}"/>
    <cellStyle name="Sortie 9 4" xfId="14600" xr:uid="{00000000-0005-0000-0000-0000054F0000}"/>
    <cellStyle name="Sortie_Budget and financial Template SOGC Feb 17" xfId="4036" xr:uid="{00000000-0005-0000-0000-0000064F0000}"/>
    <cellStyle name="Standard_GFR+Exp Excel Sem1 Indicator Tracking Table LEAP" xfId="4037" xr:uid="{00000000-0005-0000-0000-0000074F0000}"/>
    <cellStyle name="Style 1" xfId="4038" xr:uid="{00000000-0005-0000-0000-0000084F0000}"/>
    <cellStyle name="STYLE1" xfId="4039" xr:uid="{00000000-0005-0000-0000-0000094F0000}"/>
    <cellStyle name="STYLE1 2" xfId="4040" xr:uid="{00000000-0005-0000-0000-00000A4F0000}"/>
    <cellStyle name="STYLE2" xfId="4041" xr:uid="{00000000-0005-0000-0000-00000B4F0000}"/>
    <cellStyle name="STYLE2 2" xfId="4042" xr:uid="{00000000-0005-0000-0000-00000C4F0000}"/>
    <cellStyle name="Texte explicatif" xfId="4043" xr:uid="{00000000-0005-0000-0000-00000D4F0000}"/>
    <cellStyle name="Texte explicatif 2" xfId="4044" xr:uid="{00000000-0005-0000-0000-00000E4F0000}"/>
    <cellStyle name="Texte explicatif 3" xfId="4045" xr:uid="{00000000-0005-0000-0000-00000F4F0000}"/>
    <cellStyle name="Texte explicatif 4" xfId="4046" xr:uid="{00000000-0005-0000-0000-0000104F0000}"/>
    <cellStyle name="Texto de advertencia" xfId="4047" xr:uid="{00000000-0005-0000-0000-0000114F0000}"/>
    <cellStyle name="Texto de advertencia 2" xfId="4048" xr:uid="{00000000-0005-0000-0000-0000124F0000}"/>
    <cellStyle name="Texto de advertencia 3" xfId="4049" xr:uid="{00000000-0005-0000-0000-0000134F0000}"/>
    <cellStyle name="Texto de advertencia_Forecast" xfId="4050" xr:uid="{00000000-0005-0000-0000-0000144F0000}"/>
    <cellStyle name="Texto explicativo" xfId="4051" xr:uid="{00000000-0005-0000-0000-0000154F0000}"/>
    <cellStyle name="Texto explicativo 2" xfId="4052" xr:uid="{00000000-0005-0000-0000-0000164F0000}"/>
    <cellStyle name="Title 2" xfId="4053" xr:uid="{00000000-0005-0000-0000-0000174F0000}"/>
    <cellStyle name="Title 2 2" xfId="4054" xr:uid="{00000000-0005-0000-0000-0000184F0000}"/>
    <cellStyle name="Title 2_Forecast" xfId="4055" xr:uid="{00000000-0005-0000-0000-0000194F0000}"/>
    <cellStyle name="Title 3" xfId="4056" xr:uid="{00000000-0005-0000-0000-00001A4F0000}"/>
    <cellStyle name="Title 4" xfId="4057" xr:uid="{00000000-0005-0000-0000-00001B4F0000}"/>
    <cellStyle name="Title 5" xfId="4058" xr:uid="{00000000-0005-0000-0000-00001C4F0000}"/>
    <cellStyle name="Title 6" xfId="4059" xr:uid="{00000000-0005-0000-0000-00001D4F0000}"/>
    <cellStyle name="Title 7" xfId="4060" xr:uid="{00000000-0005-0000-0000-00001E4F0000}"/>
    <cellStyle name="Title 8" xfId="4061" xr:uid="{00000000-0005-0000-0000-00001F4F0000}"/>
    <cellStyle name="Title 9" xfId="4062" xr:uid="{00000000-0005-0000-0000-0000204F0000}"/>
    <cellStyle name="Titre" xfId="4063" xr:uid="{00000000-0005-0000-0000-0000214F0000}"/>
    <cellStyle name="Titre 2" xfId="4064" xr:uid="{00000000-0005-0000-0000-0000224F0000}"/>
    <cellStyle name="Titre 3" xfId="4065" xr:uid="{00000000-0005-0000-0000-0000234F0000}"/>
    <cellStyle name="Titre 1" xfId="4066" xr:uid="{00000000-0005-0000-0000-0000244F0000}"/>
    <cellStyle name="Titre 1 2" xfId="4067" xr:uid="{00000000-0005-0000-0000-0000254F0000}"/>
    <cellStyle name="Titre 1 3" xfId="4068" xr:uid="{00000000-0005-0000-0000-0000264F0000}"/>
    <cellStyle name="Titre 1 4" xfId="4069" xr:uid="{00000000-0005-0000-0000-0000274F0000}"/>
    <cellStyle name="Titre 1_Budget and financial Template SOGC Feb 17" xfId="4070" xr:uid="{00000000-0005-0000-0000-0000284F0000}"/>
    <cellStyle name="Titre 2" xfId="4071" xr:uid="{00000000-0005-0000-0000-0000294F0000}"/>
    <cellStyle name="Titre 2 2" xfId="4072" xr:uid="{00000000-0005-0000-0000-00002A4F0000}"/>
    <cellStyle name="Titre 2 3" xfId="4073" xr:uid="{00000000-0005-0000-0000-00002B4F0000}"/>
    <cellStyle name="Titre 2 4" xfId="4074" xr:uid="{00000000-0005-0000-0000-00002C4F0000}"/>
    <cellStyle name="Titre 2_Budget and financial Template SOGC Feb 17" xfId="4075" xr:uid="{00000000-0005-0000-0000-00002D4F0000}"/>
    <cellStyle name="Titre 3" xfId="4076" xr:uid="{00000000-0005-0000-0000-00002E4F0000}"/>
    <cellStyle name="Titre 3 2" xfId="4077" xr:uid="{00000000-0005-0000-0000-00002F4F0000}"/>
    <cellStyle name="Titre 3 2 2" xfId="4078" xr:uid="{00000000-0005-0000-0000-0000304F0000}"/>
    <cellStyle name="Titre 3 2 2 2" xfId="4079" xr:uid="{00000000-0005-0000-0000-0000314F0000}"/>
    <cellStyle name="Titre 3 2 2 2 2" xfId="14605" xr:uid="{00000000-0005-0000-0000-0000324F0000}"/>
    <cellStyle name="Titre 3 2 2 3" xfId="14604" xr:uid="{00000000-0005-0000-0000-0000334F0000}"/>
    <cellStyle name="Titre 3 2 3" xfId="14603" xr:uid="{00000000-0005-0000-0000-0000344F0000}"/>
    <cellStyle name="Titre 3 3" xfId="4080" xr:uid="{00000000-0005-0000-0000-0000354F0000}"/>
    <cellStyle name="Titre 3 3 2" xfId="4081" xr:uid="{00000000-0005-0000-0000-0000364F0000}"/>
    <cellStyle name="Titre 3 3 2 2" xfId="4082" xr:uid="{00000000-0005-0000-0000-0000374F0000}"/>
    <cellStyle name="Titre 3 3 2 2 2" xfId="14608" xr:uid="{00000000-0005-0000-0000-0000384F0000}"/>
    <cellStyle name="Titre 3 3 2 3" xfId="14607" xr:uid="{00000000-0005-0000-0000-0000394F0000}"/>
    <cellStyle name="Titre 3 3 3" xfId="14606" xr:uid="{00000000-0005-0000-0000-00003A4F0000}"/>
    <cellStyle name="Titre 3 4" xfId="4083" xr:uid="{00000000-0005-0000-0000-00003B4F0000}"/>
    <cellStyle name="Titre 3 4 2" xfId="4084" xr:uid="{00000000-0005-0000-0000-00003C4F0000}"/>
    <cellStyle name="Titre 3 4 2 2" xfId="4085" xr:uid="{00000000-0005-0000-0000-00003D4F0000}"/>
    <cellStyle name="Titre 3 4 2 2 2" xfId="14611" xr:uid="{00000000-0005-0000-0000-00003E4F0000}"/>
    <cellStyle name="Titre 3 4 2 3" xfId="14610" xr:uid="{00000000-0005-0000-0000-00003F4F0000}"/>
    <cellStyle name="Titre 3 4 3" xfId="14609" xr:uid="{00000000-0005-0000-0000-0000404F0000}"/>
    <cellStyle name="Titre 3 5" xfId="4086" xr:uid="{00000000-0005-0000-0000-0000414F0000}"/>
    <cellStyle name="Titre 3 5 2" xfId="4087" xr:uid="{00000000-0005-0000-0000-0000424F0000}"/>
    <cellStyle name="Titre 3 5 2 2" xfId="14613" xr:uid="{00000000-0005-0000-0000-0000434F0000}"/>
    <cellStyle name="Titre 3 5 3" xfId="14612" xr:uid="{00000000-0005-0000-0000-0000444F0000}"/>
    <cellStyle name="Titre 3 6" xfId="14602" xr:uid="{00000000-0005-0000-0000-0000454F0000}"/>
    <cellStyle name="Titre 3_Budget and financial Template SOGC Feb 17" xfId="4088" xr:uid="{00000000-0005-0000-0000-0000464F0000}"/>
    <cellStyle name="Titre 4" xfId="4089" xr:uid="{00000000-0005-0000-0000-0000474F0000}"/>
    <cellStyle name="Titre 4 2" xfId="4090" xr:uid="{00000000-0005-0000-0000-0000484F0000}"/>
    <cellStyle name="Titre 4 3" xfId="4091" xr:uid="{00000000-0005-0000-0000-0000494F0000}"/>
    <cellStyle name="Titre 4 4" xfId="4092" xr:uid="{00000000-0005-0000-0000-00004A4F0000}"/>
    <cellStyle name="Titre_Forecast" xfId="4093" xr:uid="{00000000-0005-0000-0000-00004B4F0000}"/>
    <cellStyle name="Título" xfId="4094" xr:uid="{00000000-0005-0000-0000-00004C4F0000}"/>
    <cellStyle name="Título 1" xfId="4095" xr:uid="{00000000-0005-0000-0000-00004D4F0000}"/>
    <cellStyle name="Título 1 2" xfId="4096" xr:uid="{00000000-0005-0000-0000-00004E4F0000}"/>
    <cellStyle name="Título 2" xfId="4097" xr:uid="{00000000-0005-0000-0000-00004F4F0000}"/>
    <cellStyle name="Título 2 2" xfId="4098" xr:uid="{00000000-0005-0000-0000-0000504F0000}"/>
    <cellStyle name="Título 3" xfId="4099" xr:uid="{00000000-0005-0000-0000-0000514F0000}"/>
    <cellStyle name="Título 3 2" xfId="4100" xr:uid="{00000000-0005-0000-0000-0000524F0000}"/>
    <cellStyle name="Título 3 2 2" xfId="4101" xr:uid="{00000000-0005-0000-0000-0000534F0000}"/>
    <cellStyle name="Título 3 2 2 2" xfId="4102" xr:uid="{00000000-0005-0000-0000-0000544F0000}"/>
    <cellStyle name="Título 3 2 2 2 2" xfId="14617" xr:uid="{00000000-0005-0000-0000-0000554F0000}"/>
    <cellStyle name="Título 3 2 2 3" xfId="14616" xr:uid="{00000000-0005-0000-0000-0000564F0000}"/>
    <cellStyle name="Título 3 2 3" xfId="14615" xr:uid="{00000000-0005-0000-0000-0000574F0000}"/>
    <cellStyle name="Título 3 3" xfId="4103" xr:uid="{00000000-0005-0000-0000-0000584F0000}"/>
    <cellStyle name="Título 3 3 2" xfId="4104" xr:uid="{00000000-0005-0000-0000-0000594F0000}"/>
    <cellStyle name="Título 3 3 2 2" xfId="14619" xr:uid="{00000000-0005-0000-0000-00005A4F0000}"/>
    <cellStyle name="Título 3 3 3" xfId="14618" xr:uid="{00000000-0005-0000-0000-00005B4F0000}"/>
    <cellStyle name="Título 3 4" xfId="14614" xr:uid="{00000000-0005-0000-0000-00005C4F0000}"/>
    <cellStyle name="Título 4" xfId="4105" xr:uid="{00000000-0005-0000-0000-00005D4F0000}"/>
    <cellStyle name="Título 5" xfId="4106" xr:uid="{00000000-0005-0000-0000-00005E4F0000}"/>
    <cellStyle name="Título_Forecast" xfId="4107" xr:uid="{00000000-0005-0000-0000-00005F4F0000}"/>
    <cellStyle name="Total 2" xfId="4108" xr:uid="{00000000-0005-0000-0000-0000604F0000}"/>
    <cellStyle name="Total 2 10" xfId="14620" xr:uid="{00000000-0005-0000-0000-0000614F0000}"/>
    <cellStyle name="Total 2 2" xfId="4109" xr:uid="{00000000-0005-0000-0000-0000624F0000}"/>
    <cellStyle name="Total 2 2 2" xfId="4110" xr:uid="{00000000-0005-0000-0000-0000634F0000}"/>
    <cellStyle name="Total 2 2 2 2" xfId="4111" xr:uid="{00000000-0005-0000-0000-0000644F0000}"/>
    <cellStyle name="Total 2 2 2 2 2" xfId="4112" xr:uid="{00000000-0005-0000-0000-0000654F0000}"/>
    <cellStyle name="Total 2 2 2 2 2 2" xfId="4113" xr:uid="{00000000-0005-0000-0000-0000664F0000}"/>
    <cellStyle name="Total 2 2 2 2 2 2 2" xfId="4114" xr:uid="{00000000-0005-0000-0000-0000674F0000}"/>
    <cellStyle name="Total 2 2 2 2 2 2 2 2" xfId="6207" xr:uid="{00000000-0005-0000-0000-0000684F0000}"/>
    <cellStyle name="Total 2 2 2 2 2 2 2 2 2" xfId="10860" xr:uid="{00000000-0005-0000-0000-0000694F0000}"/>
    <cellStyle name="Total 2 2 2 2 2 2 2 2 2 2" xfId="21125" xr:uid="{00000000-0005-0000-0000-00006A4F0000}"/>
    <cellStyle name="Total 2 2 2 2 2 2 2 2 3" xfId="16698" xr:uid="{00000000-0005-0000-0000-00006B4F0000}"/>
    <cellStyle name="Total 2 2 2 2 2 2 2 3" xfId="14626" xr:uid="{00000000-0005-0000-0000-00006C4F0000}"/>
    <cellStyle name="Total 2 2 2 2 2 2 3" xfId="6206" xr:uid="{00000000-0005-0000-0000-00006D4F0000}"/>
    <cellStyle name="Total 2 2 2 2 2 2 3 2" xfId="7824" xr:uid="{00000000-0005-0000-0000-00006E4F0000}"/>
    <cellStyle name="Total 2 2 2 2 2 2 3 2 2" xfId="18309" xr:uid="{00000000-0005-0000-0000-00006F4F0000}"/>
    <cellStyle name="Total 2 2 2 2 2 2 3 3" xfId="16697" xr:uid="{00000000-0005-0000-0000-0000704F0000}"/>
    <cellStyle name="Total 2 2 2 2 2 2 4" xfId="14625" xr:uid="{00000000-0005-0000-0000-0000714F0000}"/>
    <cellStyle name="Total 2 2 2 2 2 3" xfId="4115" xr:uid="{00000000-0005-0000-0000-0000724F0000}"/>
    <cellStyle name="Total 2 2 2 2 2 3 2" xfId="6208" xr:uid="{00000000-0005-0000-0000-0000734F0000}"/>
    <cellStyle name="Total 2 2 2 2 2 3 2 2" xfId="7826" xr:uid="{00000000-0005-0000-0000-0000744F0000}"/>
    <cellStyle name="Total 2 2 2 2 2 3 2 2 2" xfId="18311" xr:uid="{00000000-0005-0000-0000-0000754F0000}"/>
    <cellStyle name="Total 2 2 2 2 2 3 2 3" xfId="16699" xr:uid="{00000000-0005-0000-0000-0000764F0000}"/>
    <cellStyle name="Total 2 2 2 2 2 3 3" xfId="14627" xr:uid="{00000000-0005-0000-0000-0000774F0000}"/>
    <cellStyle name="Total 2 2 2 2 2 4" xfId="4116" xr:uid="{00000000-0005-0000-0000-0000784F0000}"/>
    <cellStyle name="Total 2 2 2 2 2 4 2" xfId="7256" xr:uid="{00000000-0005-0000-0000-0000794F0000}"/>
    <cellStyle name="Total 2 2 2 2 2 4 2 2" xfId="11193" xr:uid="{00000000-0005-0000-0000-00007A4F0000}"/>
    <cellStyle name="Total 2 2 2 2 2 4 2 2 2" xfId="21458" xr:uid="{00000000-0005-0000-0000-00007B4F0000}"/>
    <cellStyle name="Total 2 2 2 2 2 4 2 3" xfId="17745" xr:uid="{00000000-0005-0000-0000-00007C4F0000}"/>
    <cellStyle name="Total 2 2 2 2 2 4 3" xfId="14628" xr:uid="{00000000-0005-0000-0000-00007D4F0000}"/>
    <cellStyle name="Total 2 2 2 2 2 5" xfId="6205" xr:uid="{00000000-0005-0000-0000-00007E4F0000}"/>
    <cellStyle name="Total 2 2 2 2 2 5 2" xfId="10861" xr:uid="{00000000-0005-0000-0000-00007F4F0000}"/>
    <cellStyle name="Total 2 2 2 2 2 5 2 2" xfId="21126" xr:uid="{00000000-0005-0000-0000-0000804F0000}"/>
    <cellStyle name="Total 2 2 2 2 2 5 3" xfId="16696" xr:uid="{00000000-0005-0000-0000-0000814F0000}"/>
    <cellStyle name="Total 2 2 2 2 2 6" xfId="14624" xr:uid="{00000000-0005-0000-0000-0000824F0000}"/>
    <cellStyle name="Total 2 2 2 2 3" xfId="4117" xr:uid="{00000000-0005-0000-0000-0000834F0000}"/>
    <cellStyle name="Total 2 2 2 2 3 2" xfId="4118" xr:uid="{00000000-0005-0000-0000-0000844F0000}"/>
    <cellStyle name="Total 2 2 2 2 3 2 2" xfId="6210" xr:uid="{00000000-0005-0000-0000-0000854F0000}"/>
    <cellStyle name="Total 2 2 2 2 3 2 2 2" xfId="9509" xr:uid="{00000000-0005-0000-0000-0000864F0000}"/>
    <cellStyle name="Total 2 2 2 2 3 2 2 2 2" xfId="19775" xr:uid="{00000000-0005-0000-0000-0000874F0000}"/>
    <cellStyle name="Total 2 2 2 2 3 2 2 3" xfId="16701" xr:uid="{00000000-0005-0000-0000-0000884F0000}"/>
    <cellStyle name="Total 2 2 2 2 3 2 3" xfId="14630" xr:uid="{00000000-0005-0000-0000-0000894F0000}"/>
    <cellStyle name="Total 2 2 2 2 3 3" xfId="6209" xr:uid="{00000000-0005-0000-0000-00008A4F0000}"/>
    <cellStyle name="Total 2 2 2 2 3 3 2" xfId="7825" xr:uid="{00000000-0005-0000-0000-00008B4F0000}"/>
    <cellStyle name="Total 2 2 2 2 3 3 2 2" xfId="18310" xr:uid="{00000000-0005-0000-0000-00008C4F0000}"/>
    <cellStyle name="Total 2 2 2 2 3 3 3" xfId="16700" xr:uid="{00000000-0005-0000-0000-00008D4F0000}"/>
    <cellStyle name="Total 2 2 2 2 3 4" xfId="14629" xr:uid="{00000000-0005-0000-0000-00008E4F0000}"/>
    <cellStyle name="Total 2 2 2 2 4" xfId="4119" xr:uid="{00000000-0005-0000-0000-00008F4F0000}"/>
    <cellStyle name="Total 2 2 2 2 4 2" xfId="6211" xr:uid="{00000000-0005-0000-0000-0000904F0000}"/>
    <cellStyle name="Total 2 2 2 2 4 2 2" xfId="10862" xr:uid="{00000000-0005-0000-0000-0000914F0000}"/>
    <cellStyle name="Total 2 2 2 2 4 2 2 2" xfId="21127" xr:uid="{00000000-0005-0000-0000-0000924F0000}"/>
    <cellStyle name="Total 2 2 2 2 4 2 3" xfId="16702" xr:uid="{00000000-0005-0000-0000-0000934F0000}"/>
    <cellStyle name="Total 2 2 2 2 4 3" xfId="14631" xr:uid="{00000000-0005-0000-0000-0000944F0000}"/>
    <cellStyle name="Total 2 2 2 2 5" xfId="4120" xr:uid="{00000000-0005-0000-0000-0000954F0000}"/>
    <cellStyle name="Total 2 2 2 2 5 2" xfId="7257" xr:uid="{00000000-0005-0000-0000-0000964F0000}"/>
    <cellStyle name="Total 2 2 2 2 5 2 2" xfId="10002" xr:uid="{00000000-0005-0000-0000-0000974F0000}"/>
    <cellStyle name="Total 2 2 2 2 5 2 2 2" xfId="20268" xr:uid="{00000000-0005-0000-0000-0000984F0000}"/>
    <cellStyle name="Total 2 2 2 2 5 2 3" xfId="17746" xr:uid="{00000000-0005-0000-0000-0000994F0000}"/>
    <cellStyle name="Total 2 2 2 2 5 3" xfId="14632" xr:uid="{00000000-0005-0000-0000-00009A4F0000}"/>
    <cellStyle name="Total 2 2 2 2 6" xfId="6204" xr:uid="{00000000-0005-0000-0000-00009B4F0000}"/>
    <cellStyle name="Total 2 2 2 2 6 2" xfId="11829" xr:uid="{00000000-0005-0000-0000-00009C4F0000}"/>
    <cellStyle name="Total 2 2 2 2 6 2 2" xfId="22092" xr:uid="{00000000-0005-0000-0000-00009D4F0000}"/>
    <cellStyle name="Total 2 2 2 2 6 3" xfId="16695" xr:uid="{00000000-0005-0000-0000-00009E4F0000}"/>
    <cellStyle name="Total 2 2 2 2 7" xfId="14623" xr:uid="{00000000-0005-0000-0000-00009F4F0000}"/>
    <cellStyle name="Total 2 2 2 3" xfId="4121" xr:uid="{00000000-0005-0000-0000-0000A04F0000}"/>
    <cellStyle name="Total 2 2 2 3 2" xfId="4122" xr:uid="{00000000-0005-0000-0000-0000A14F0000}"/>
    <cellStyle name="Total 2 2 2 3 2 2" xfId="4123" xr:uid="{00000000-0005-0000-0000-0000A24F0000}"/>
    <cellStyle name="Total 2 2 2 3 2 2 2" xfId="6214" xr:uid="{00000000-0005-0000-0000-0000A34F0000}"/>
    <cellStyle name="Total 2 2 2 3 2 2 2 2" xfId="9510" xr:uid="{00000000-0005-0000-0000-0000A44F0000}"/>
    <cellStyle name="Total 2 2 2 3 2 2 2 2 2" xfId="19776" xr:uid="{00000000-0005-0000-0000-0000A54F0000}"/>
    <cellStyle name="Total 2 2 2 3 2 2 2 3" xfId="16705" xr:uid="{00000000-0005-0000-0000-0000A64F0000}"/>
    <cellStyle name="Total 2 2 2 3 2 2 3" xfId="14635" xr:uid="{00000000-0005-0000-0000-0000A74F0000}"/>
    <cellStyle name="Total 2 2 2 3 2 3" xfId="6213" xr:uid="{00000000-0005-0000-0000-0000A84F0000}"/>
    <cellStyle name="Total 2 2 2 3 2 3 2" xfId="11828" xr:uid="{00000000-0005-0000-0000-0000A94F0000}"/>
    <cellStyle name="Total 2 2 2 3 2 3 2 2" xfId="22091" xr:uid="{00000000-0005-0000-0000-0000AA4F0000}"/>
    <cellStyle name="Total 2 2 2 3 2 3 3" xfId="16704" xr:uid="{00000000-0005-0000-0000-0000AB4F0000}"/>
    <cellStyle name="Total 2 2 2 3 2 4" xfId="14634" xr:uid="{00000000-0005-0000-0000-0000AC4F0000}"/>
    <cellStyle name="Total 2 2 2 3 3" xfId="4124" xr:uid="{00000000-0005-0000-0000-0000AD4F0000}"/>
    <cellStyle name="Total 2 2 2 3 3 2" xfId="6215" xr:uid="{00000000-0005-0000-0000-0000AE4F0000}"/>
    <cellStyle name="Total 2 2 2 3 3 2 2" xfId="7827" xr:uid="{00000000-0005-0000-0000-0000AF4F0000}"/>
    <cellStyle name="Total 2 2 2 3 3 2 2 2" xfId="18312" xr:uid="{00000000-0005-0000-0000-0000B04F0000}"/>
    <cellStyle name="Total 2 2 2 3 3 2 3" xfId="16706" xr:uid="{00000000-0005-0000-0000-0000B14F0000}"/>
    <cellStyle name="Total 2 2 2 3 3 3" xfId="14636" xr:uid="{00000000-0005-0000-0000-0000B24F0000}"/>
    <cellStyle name="Total 2 2 2 3 4" xfId="4125" xr:uid="{00000000-0005-0000-0000-0000B34F0000}"/>
    <cellStyle name="Total 2 2 2 3 4 2" xfId="7258" xr:uid="{00000000-0005-0000-0000-0000B44F0000}"/>
    <cellStyle name="Total 2 2 2 3 4 2 2" xfId="11195" xr:uid="{00000000-0005-0000-0000-0000B54F0000}"/>
    <cellStyle name="Total 2 2 2 3 4 2 2 2" xfId="21460" xr:uid="{00000000-0005-0000-0000-0000B64F0000}"/>
    <cellStyle name="Total 2 2 2 3 4 2 3" xfId="17747" xr:uid="{00000000-0005-0000-0000-0000B74F0000}"/>
    <cellStyle name="Total 2 2 2 3 4 3" xfId="14637" xr:uid="{00000000-0005-0000-0000-0000B84F0000}"/>
    <cellStyle name="Total 2 2 2 3 5" xfId="6212" xr:uid="{00000000-0005-0000-0000-0000B94F0000}"/>
    <cellStyle name="Total 2 2 2 3 5 2" xfId="7830" xr:uid="{00000000-0005-0000-0000-0000BA4F0000}"/>
    <cellStyle name="Total 2 2 2 3 5 2 2" xfId="18315" xr:uid="{00000000-0005-0000-0000-0000BB4F0000}"/>
    <cellStyle name="Total 2 2 2 3 5 3" xfId="16703" xr:uid="{00000000-0005-0000-0000-0000BC4F0000}"/>
    <cellStyle name="Total 2 2 2 3 6" xfId="14633" xr:uid="{00000000-0005-0000-0000-0000BD4F0000}"/>
    <cellStyle name="Total 2 2 2 4" xfId="4126" xr:uid="{00000000-0005-0000-0000-0000BE4F0000}"/>
    <cellStyle name="Total 2 2 2 4 2" xfId="4127" xr:uid="{00000000-0005-0000-0000-0000BF4F0000}"/>
    <cellStyle name="Total 2 2 2 4 2 2" xfId="6217" xr:uid="{00000000-0005-0000-0000-0000C04F0000}"/>
    <cellStyle name="Total 2 2 2 4 2 2 2" xfId="7829" xr:uid="{00000000-0005-0000-0000-0000C14F0000}"/>
    <cellStyle name="Total 2 2 2 4 2 2 2 2" xfId="18314" xr:uid="{00000000-0005-0000-0000-0000C24F0000}"/>
    <cellStyle name="Total 2 2 2 4 2 2 3" xfId="16708" xr:uid="{00000000-0005-0000-0000-0000C34F0000}"/>
    <cellStyle name="Total 2 2 2 4 2 3" xfId="14639" xr:uid="{00000000-0005-0000-0000-0000C44F0000}"/>
    <cellStyle name="Total 2 2 2 4 3" xfId="6216" xr:uid="{00000000-0005-0000-0000-0000C54F0000}"/>
    <cellStyle name="Total 2 2 2 4 3 2" xfId="11709" xr:uid="{00000000-0005-0000-0000-0000C64F0000}"/>
    <cellStyle name="Total 2 2 2 4 3 2 2" xfId="21973" xr:uid="{00000000-0005-0000-0000-0000C74F0000}"/>
    <cellStyle name="Total 2 2 2 4 3 3" xfId="16707" xr:uid="{00000000-0005-0000-0000-0000C84F0000}"/>
    <cellStyle name="Total 2 2 2 4 4" xfId="14638" xr:uid="{00000000-0005-0000-0000-0000C94F0000}"/>
    <cellStyle name="Total 2 2 2 5" xfId="4128" xr:uid="{00000000-0005-0000-0000-0000CA4F0000}"/>
    <cellStyle name="Total 2 2 2 5 2" xfId="6218" xr:uid="{00000000-0005-0000-0000-0000CB4F0000}"/>
    <cellStyle name="Total 2 2 2 5 2 2" xfId="7828" xr:uid="{00000000-0005-0000-0000-0000CC4F0000}"/>
    <cellStyle name="Total 2 2 2 5 2 2 2" xfId="18313" xr:uid="{00000000-0005-0000-0000-0000CD4F0000}"/>
    <cellStyle name="Total 2 2 2 5 2 3" xfId="16709" xr:uid="{00000000-0005-0000-0000-0000CE4F0000}"/>
    <cellStyle name="Total 2 2 2 5 3" xfId="14640" xr:uid="{00000000-0005-0000-0000-0000CF4F0000}"/>
    <cellStyle name="Total 2 2 2 6" xfId="4129" xr:uid="{00000000-0005-0000-0000-0000D04F0000}"/>
    <cellStyle name="Total 2 2 2 6 2" xfId="7259" xr:uid="{00000000-0005-0000-0000-0000D14F0000}"/>
    <cellStyle name="Total 2 2 2 6 2 2" xfId="10003" xr:uid="{00000000-0005-0000-0000-0000D24F0000}"/>
    <cellStyle name="Total 2 2 2 6 2 2 2" xfId="20269" xr:uid="{00000000-0005-0000-0000-0000D34F0000}"/>
    <cellStyle name="Total 2 2 2 6 2 3" xfId="17748" xr:uid="{00000000-0005-0000-0000-0000D44F0000}"/>
    <cellStyle name="Total 2 2 2 6 3" xfId="14641" xr:uid="{00000000-0005-0000-0000-0000D54F0000}"/>
    <cellStyle name="Total 2 2 2 7" xfId="6203" xr:uid="{00000000-0005-0000-0000-0000D64F0000}"/>
    <cellStyle name="Total 2 2 2 7 2" xfId="7847" xr:uid="{00000000-0005-0000-0000-0000D74F0000}"/>
    <cellStyle name="Total 2 2 2 7 2 2" xfId="18332" xr:uid="{00000000-0005-0000-0000-0000D84F0000}"/>
    <cellStyle name="Total 2 2 2 7 3" xfId="16694" xr:uid="{00000000-0005-0000-0000-0000D94F0000}"/>
    <cellStyle name="Total 2 2 2 8" xfId="14622" xr:uid="{00000000-0005-0000-0000-0000DA4F0000}"/>
    <cellStyle name="Total 2 2 3" xfId="4130" xr:uid="{00000000-0005-0000-0000-0000DB4F0000}"/>
    <cellStyle name="Total 2 2 3 2" xfId="4131" xr:uid="{00000000-0005-0000-0000-0000DC4F0000}"/>
    <cellStyle name="Total 2 2 3 2 2" xfId="4132" xr:uid="{00000000-0005-0000-0000-0000DD4F0000}"/>
    <cellStyle name="Total 2 2 3 2 2 2" xfId="6221" xr:uid="{00000000-0005-0000-0000-0000DE4F0000}"/>
    <cellStyle name="Total 2 2 3 2 2 2 2" xfId="9513" xr:uid="{00000000-0005-0000-0000-0000DF4F0000}"/>
    <cellStyle name="Total 2 2 3 2 2 2 2 2" xfId="19779" xr:uid="{00000000-0005-0000-0000-0000E04F0000}"/>
    <cellStyle name="Total 2 2 3 2 2 2 3" xfId="16712" xr:uid="{00000000-0005-0000-0000-0000E14F0000}"/>
    <cellStyle name="Total 2 2 3 2 2 3" xfId="14644" xr:uid="{00000000-0005-0000-0000-0000E24F0000}"/>
    <cellStyle name="Total 2 2 3 2 3" xfId="6220" xr:uid="{00000000-0005-0000-0000-0000E34F0000}"/>
    <cellStyle name="Total 2 2 3 2 3 2" xfId="9512" xr:uid="{00000000-0005-0000-0000-0000E44F0000}"/>
    <cellStyle name="Total 2 2 3 2 3 2 2" xfId="19778" xr:uid="{00000000-0005-0000-0000-0000E54F0000}"/>
    <cellStyle name="Total 2 2 3 2 3 3" xfId="16711" xr:uid="{00000000-0005-0000-0000-0000E64F0000}"/>
    <cellStyle name="Total 2 2 3 2 4" xfId="14643" xr:uid="{00000000-0005-0000-0000-0000E74F0000}"/>
    <cellStyle name="Total 2 2 3 3" xfId="4133" xr:uid="{00000000-0005-0000-0000-0000E84F0000}"/>
    <cellStyle name="Total 2 2 3 3 2" xfId="6222" xr:uid="{00000000-0005-0000-0000-0000E94F0000}"/>
    <cellStyle name="Total 2 2 3 3 2 2" xfId="7846" xr:uid="{00000000-0005-0000-0000-0000EA4F0000}"/>
    <cellStyle name="Total 2 2 3 3 2 2 2" xfId="18331" xr:uid="{00000000-0005-0000-0000-0000EB4F0000}"/>
    <cellStyle name="Total 2 2 3 3 2 3" xfId="16713" xr:uid="{00000000-0005-0000-0000-0000EC4F0000}"/>
    <cellStyle name="Total 2 2 3 3 3" xfId="14645" xr:uid="{00000000-0005-0000-0000-0000ED4F0000}"/>
    <cellStyle name="Total 2 2 3 4" xfId="4134" xr:uid="{00000000-0005-0000-0000-0000EE4F0000}"/>
    <cellStyle name="Total 2 2 3 4 2" xfId="7260" xr:uid="{00000000-0005-0000-0000-0000EF4F0000}"/>
    <cellStyle name="Total 2 2 3 4 2 2" xfId="11792" xr:uid="{00000000-0005-0000-0000-0000F04F0000}"/>
    <cellStyle name="Total 2 2 3 4 2 2 2" xfId="22056" xr:uid="{00000000-0005-0000-0000-0000F14F0000}"/>
    <cellStyle name="Total 2 2 3 4 2 3" xfId="17749" xr:uid="{00000000-0005-0000-0000-0000F24F0000}"/>
    <cellStyle name="Total 2 2 3 4 3" xfId="14646" xr:uid="{00000000-0005-0000-0000-0000F34F0000}"/>
    <cellStyle name="Total 2 2 3 5" xfId="6219" xr:uid="{00000000-0005-0000-0000-0000F44F0000}"/>
    <cellStyle name="Total 2 2 3 5 2" xfId="9511" xr:uid="{00000000-0005-0000-0000-0000F54F0000}"/>
    <cellStyle name="Total 2 2 3 5 2 2" xfId="19777" xr:uid="{00000000-0005-0000-0000-0000F64F0000}"/>
    <cellStyle name="Total 2 2 3 5 3" xfId="16710" xr:uid="{00000000-0005-0000-0000-0000F74F0000}"/>
    <cellStyle name="Total 2 2 3 6" xfId="14642" xr:uid="{00000000-0005-0000-0000-0000F84F0000}"/>
    <cellStyle name="Total 2 2 4" xfId="4135" xr:uid="{00000000-0005-0000-0000-0000F94F0000}"/>
    <cellStyle name="Total 2 2 4 2" xfId="4136" xr:uid="{00000000-0005-0000-0000-0000FA4F0000}"/>
    <cellStyle name="Total 2 2 4 2 2" xfId="6224" xr:uid="{00000000-0005-0000-0000-0000FB4F0000}"/>
    <cellStyle name="Total 2 2 4 2 2 2" xfId="9514" xr:uid="{00000000-0005-0000-0000-0000FC4F0000}"/>
    <cellStyle name="Total 2 2 4 2 2 2 2" xfId="19780" xr:uid="{00000000-0005-0000-0000-0000FD4F0000}"/>
    <cellStyle name="Total 2 2 4 2 2 3" xfId="16715" xr:uid="{00000000-0005-0000-0000-0000FE4F0000}"/>
    <cellStyle name="Total 2 2 4 2 3" xfId="14648" xr:uid="{00000000-0005-0000-0000-0000FF4F0000}"/>
    <cellStyle name="Total 2 2 4 3" xfId="6223" xr:uid="{00000000-0005-0000-0000-000000500000}"/>
    <cellStyle name="Total 2 2 4 3 2" xfId="11827" xr:uid="{00000000-0005-0000-0000-000001500000}"/>
    <cellStyle name="Total 2 2 4 3 2 2" xfId="22090" xr:uid="{00000000-0005-0000-0000-000002500000}"/>
    <cellStyle name="Total 2 2 4 3 3" xfId="16714" xr:uid="{00000000-0005-0000-0000-000003500000}"/>
    <cellStyle name="Total 2 2 4 4" xfId="14647" xr:uid="{00000000-0005-0000-0000-000004500000}"/>
    <cellStyle name="Total 2 2 5" xfId="4137" xr:uid="{00000000-0005-0000-0000-000005500000}"/>
    <cellStyle name="Total 2 2 5 2" xfId="6225" xr:uid="{00000000-0005-0000-0000-000006500000}"/>
    <cellStyle name="Total 2 2 5 2 2" xfId="7831" xr:uid="{00000000-0005-0000-0000-000007500000}"/>
    <cellStyle name="Total 2 2 5 2 2 2" xfId="18316" xr:uid="{00000000-0005-0000-0000-000008500000}"/>
    <cellStyle name="Total 2 2 5 2 3" xfId="16716" xr:uid="{00000000-0005-0000-0000-000009500000}"/>
    <cellStyle name="Total 2 2 5 3" xfId="14649" xr:uid="{00000000-0005-0000-0000-00000A500000}"/>
    <cellStyle name="Total 2 2 6" xfId="4138" xr:uid="{00000000-0005-0000-0000-00000B500000}"/>
    <cellStyle name="Total 2 2 6 2" xfId="7261" xr:uid="{00000000-0005-0000-0000-00000C500000}"/>
    <cellStyle name="Total 2 2 6 2 2" xfId="11192" xr:uid="{00000000-0005-0000-0000-00000D500000}"/>
    <cellStyle name="Total 2 2 6 2 2 2" xfId="21457" xr:uid="{00000000-0005-0000-0000-00000E500000}"/>
    <cellStyle name="Total 2 2 6 2 3" xfId="17750" xr:uid="{00000000-0005-0000-0000-00000F500000}"/>
    <cellStyle name="Total 2 2 6 3" xfId="14650" xr:uid="{00000000-0005-0000-0000-000010500000}"/>
    <cellStyle name="Total 2 2 7" xfId="6202" xr:uid="{00000000-0005-0000-0000-000011500000}"/>
    <cellStyle name="Total 2 2 7 2" xfId="9508" xr:uid="{00000000-0005-0000-0000-000012500000}"/>
    <cellStyle name="Total 2 2 7 2 2" xfId="19774" xr:uid="{00000000-0005-0000-0000-000013500000}"/>
    <cellStyle name="Total 2 2 7 3" xfId="16693" xr:uid="{00000000-0005-0000-0000-000014500000}"/>
    <cellStyle name="Total 2 2 8" xfId="14621" xr:uid="{00000000-0005-0000-0000-000015500000}"/>
    <cellStyle name="Total 2 3" xfId="4139" xr:uid="{00000000-0005-0000-0000-000016500000}"/>
    <cellStyle name="Total 2 3 2" xfId="4140" xr:uid="{00000000-0005-0000-0000-000017500000}"/>
    <cellStyle name="Total 2 3 2 2" xfId="4141" xr:uid="{00000000-0005-0000-0000-000018500000}"/>
    <cellStyle name="Total 2 3 2 2 2" xfId="4142" xr:uid="{00000000-0005-0000-0000-000019500000}"/>
    <cellStyle name="Total 2 3 2 2 2 2" xfId="4143" xr:uid="{00000000-0005-0000-0000-00001A500000}"/>
    <cellStyle name="Total 2 3 2 2 2 2 2" xfId="4144" xr:uid="{00000000-0005-0000-0000-00001B500000}"/>
    <cellStyle name="Total 2 3 2 2 2 2 2 2" xfId="6231" xr:uid="{00000000-0005-0000-0000-00001C500000}"/>
    <cellStyle name="Total 2 3 2 2 2 2 2 2 2" xfId="7837" xr:uid="{00000000-0005-0000-0000-00001D500000}"/>
    <cellStyle name="Total 2 3 2 2 2 2 2 2 2 2" xfId="18322" xr:uid="{00000000-0005-0000-0000-00001E500000}"/>
    <cellStyle name="Total 2 3 2 2 2 2 2 2 3" xfId="16722" xr:uid="{00000000-0005-0000-0000-00001F500000}"/>
    <cellStyle name="Total 2 3 2 2 2 2 2 3" xfId="14656" xr:uid="{00000000-0005-0000-0000-000020500000}"/>
    <cellStyle name="Total 2 3 2 2 2 2 3" xfId="6230" xr:uid="{00000000-0005-0000-0000-000021500000}"/>
    <cellStyle name="Total 2 3 2 2 2 2 3 2" xfId="10864" xr:uid="{00000000-0005-0000-0000-000022500000}"/>
    <cellStyle name="Total 2 3 2 2 2 2 3 2 2" xfId="21129" xr:uid="{00000000-0005-0000-0000-000023500000}"/>
    <cellStyle name="Total 2 3 2 2 2 2 3 3" xfId="16721" xr:uid="{00000000-0005-0000-0000-000024500000}"/>
    <cellStyle name="Total 2 3 2 2 2 2 4" xfId="14655" xr:uid="{00000000-0005-0000-0000-000025500000}"/>
    <cellStyle name="Total 2 3 2 2 2 3" xfId="4145" xr:uid="{00000000-0005-0000-0000-000026500000}"/>
    <cellStyle name="Total 2 3 2 2 2 3 2" xfId="6232" xr:uid="{00000000-0005-0000-0000-000027500000}"/>
    <cellStyle name="Total 2 3 2 2 2 3 2 2" xfId="11826" xr:uid="{00000000-0005-0000-0000-000028500000}"/>
    <cellStyle name="Total 2 3 2 2 2 3 2 2 2" xfId="22089" xr:uid="{00000000-0005-0000-0000-000029500000}"/>
    <cellStyle name="Total 2 3 2 2 2 3 2 3" xfId="16723" xr:uid="{00000000-0005-0000-0000-00002A500000}"/>
    <cellStyle name="Total 2 3 2 2 2 3 3" xfId="14657" xr:uid="{00000000-0005-0000-0000-00002B500000}"/>
    <cellStyle name="Total 2 3 2 2 2 4" xfId="4146" xr:uid="{00000000-0005-0000-0000-00002C500000}"/>
    <cellStyle name="Total 2 3 2 2 2 4 2" xfId="7262" xr:uid="{00000000-0005-0000-0000-00002D500000}"/>
    <cellStyle name="Total 2 3 2 2 2 4 2 2" xfId="10004" xr:uid="{00000000-0005-0000-0000-00002E500000}"/>
    <cellStyle name="Total 2 3 2 2 2 4 2 2 2" xfId="20270" xr:uid="{00000000-0005-0000-0000-00002F500000}"/>
    <cellStyle name="Total 2 3 2 2 2 4 2 3" xfId="17751" xr:uid="{00000000-0005-0000-0000-000030500000}"/>
    <cellStyle name="Total 2 3 2 2 2 4 3" xfId="14658" xr:uid="{00000000-0005-0000-0000-000031500000}"/>
    <cellStyle name="Total 2 3 2 2 2 5" xfId="6229" xr:uid="{00000000-0005-0000-0000-000032500000}"/>
    <cellStyle name="Total 2 3 2 2 2 5 2" xfId="9516" xr:uid="{00000000-0005-0000-0000-000033500000}"/>
    <cellStyle name="Total 2 3 2 2 2 5 2 2" xfId="19782" xr:uid="{00000000-0005-0000-0000-000034500000}"/>
    <cellStyle name="Total 2 3 2 2 2 5 3" xfId="16720" xr:uid="{00000000-0005-0000-0000-000035500000}"/>
    <cellStyle name="Total 2 3 2 2 2 6" xfId="14654" xr:uid="{00000000-0005-0000-0000-000036500000}"/>
    <cellStyle name="Total 2 3 2 2 3" xfId="4147" xr:uid="{00000000-0005-0000-0000-000037500000}"/>
    <cellStyle name="Total 2 3 2 2 3 2" xfId="4148" xr:uid="{00000000-0005-0000-0000-000038500000}"/>
    <cellStyle name="Total 2 3 2 2 3 2 2" xfId="6234" xr:uid="{00000000-0005-0000-0000-000039500000}"/>
    <cellStyle name="Total 2 3 2 2 3 2 2 2" xfId="7834" xr:uid="{00000000-0005-0000-0000-00003A500000}"/>
    <cellStyle name="Total 2 3 2 2 3 2 2 2 2" xfId="18319" xr:uid="{00000000-0005-0000-0000-00003B500000}"/>
    <cellStyle name="Total 2 3 2 2 3 2 2 3" xfId="16725" xr:uid="{00000000-0005-0000-0000-00003C500000}"/>
    <cellStyle name="Total 2 3 2 2 3 2 3" xfId="14660" xr:uid="{00000000-0005-0000-0000-00003D500000}"/>
    <cellStyle name="Total 2 3 2 2 3 3" xfId="6233" xr:uid="{00000000-0005-0000-0000-00003E500000}"/>
    <cellStyle name="Total 2 3 2 2 3 3 2" xfId="9517" xr:uid="{00000000-0005-0000-0000-00003F500000}"/>
    <cellStyle name="Total 2 3 2 2 3 3 2 2" xfId="19783" xr:uid="{00000000-0005-0000-0000-000040500000}"/>
    <cellStyle name="Total 2 3 2 2 3 3 3" xfId="16724" xr:uid="{00000000-0005-0000-0000-000041500000}"/>
    <cellStyle name="Total 2 3 2 2 3 4" xfId="14659" xr:uid="{00000000-0005-0000-0000-000042500000}"/>
    <cellStyle name="Total 2 3 2 2 4" xfId="4149" xr:uid="{00000000-0005-0000-0000-000043500000}"/>
    <cellStyle name="Total 2 3 2 2 4 2" xfId="6235" xr:uid="{00000000-0005-0000-0000-000044500000}"/>
    <cellStyle name="Total 2 3 2 2 4 2 2" xfId="11710" xr:uid="{00000000-0005-0000-0000-000045500000}"/>
    <cellStyle name="Total 2 3 2 2 4 2 2 2" xfId="21974" xr:uid="{00000000-0005-0000-0000-000046500000}"/>
    <cellStyle name="Total 2 3 2 2 4 2 3" xfId="16726" xr:uid="{00000000-0005-0000-0000-000047500000}"/>
    <cellStyle name="Total 2 3 2 2 4 3" xfId="14661" xr:uid="{00000000-0005-0000-0000-000048500000}"/>
    <cellStyle name="Total 2 3 2 2 5" xfId="4150" xr:uid="{00000000-0005-0000-0000-000049500000}"/>
    <cellStyle name="Total 2 3 2 2 5 2" xfId="7263" xr:uid="{00000000-0005-0000-0000-00004A500000}"/>
    <cellStyle name="Total 2 3 2 2 5 2 2" xfId="10005" xr:uid="{00000000-0005-0000-0000-00004B500000}"/>
    <cellStyle name="Total 2 3 2 2 5 2 2 2" xfId="20271" xr:uid="{00000000-0005-0000-0000-00004C500000}"/>
    <cellStyle name="Total 2 3 2 2 5 2 3" xfId="17752" xr:uid="{00000000-0005-0000-0000-00004D500000}"/>
    <cellStyle name="Total 2 3 2 2 5 3" xfId="14662" xr:uid="{00000000-0005-0000-0000-00004E500000}"/>
    <cellStyle name="Total 2 3 2 2 6" xfId="6228" xr:uid="{00000000-0005-0000-0000-00004F500000}"/>
    <cellStyle name="Total 2 3 2 2 6 2" xfId="7832" xr:uid="{00000000-0005-0000-0000-000050500000}"/>
    <cellStyle name="Total 2 3 2 2 6 2 2" xfId="18317" xr:uid="{00000000-0005-0000-0000-000051500000}"/>
    <cellStyle name="Total 2 3 2 2 6 3" xfId="16719" xr:uid="{00000000-0005-0000-0000-000052500000}"/>
    <cellStyle name="Total 2 3 2 2 7" xfId="14653" xr:uid="{00000000-0005-0000-0000-000053500000}"/>
    <cellStyle name="Total 2 3 2 3" xfId="4151" xr:uid="{00000000-0005-0000-0000-000054500000}"/>
    <cellStyle name="Total 2 3 2 3 2" xfId="4152" xr:uid="{00000000-0005-0000-0000-000055500000}"/>
    <cellStyle name="Total 2 3 2 3 2 2" xfId="4153" xr:uid="{00000000-0005-0000-0000-000056500000}"/>
    <cellStyle name="Total 2 3 2 3 2 2 2" xfId="6238" xr:uid="{00000000-0005-0000-0000-000057500000}"/>
    <cellStyle name="Total 2 3 2 3 2 2 2 2" xfId="10863" xr:uid="{00000000-0005-0000-0000-000058500000}"/>
    <cellStyle name="Total 2 3 2 3 2 2 2 2 2" xfId="21128" xr:uid="{00000000-0005-0000-0000-000059500000}"/>
    <cellStyle name="Total 2 3 2 3 2 2 2 3" xfId="16729" xr:uid="{00000000-0005-0000-0000-00005A500000}"/>
    <cellStyle name="Total 2 3 2 3 2 2 3" xfId="14665" xr:uid="{00000000-0005-0000-0000-00005B500000}"/>
    <cellStyle name="Total 2 3 2 3 2 3" xfId="6237" xr:uid="{00000000-0005-0000-0000-00005C500000}"/>
    <cellStyle name="Total 2 3 2 3 2 3 2" xfId="7835" xr:uid="{00000000-0005-0000-0000-00005D500000}"/>
    <cellStyle name="Total 2 3 2 3 2 3 2 2" xfId="18320" xr:uid="{00000000-0005-0000-0000-00005E500000}"/>
    <cellStyle name="Total 2 3 2 3 2 3 3" xfId="16728" xr:uid="{00000000-0005-0000-0000-00005F500000}"/>
    <cellStyle name="Total 2 3 2 3 2 4" xfId="14664" xr:uid="{00000000-0005-0000-0000-000060500000}"/>
    <cellStyle name="Total 2 3 2 3 3" xfId="4154" xr:uid="{00000000-0005-0000-0000-000061500000}"/>
    <cellStyle name="Total 2 3 2 3 3 2" xfId="6239" xr:uid="{00000000-0005-0000-0000-000062500000}"/>
    <cellStyle name="Total 2 3 2 3 3 2 2" xfId="9518" xr:uid="{00000000-0005-0000-0000-000063500000}"/>
    <cellStyle name="Total 2 3 2 3 3 2 2 2" xfId="19784" xr:uid="{00000000-0005-0000-0000-000064500000}"/>
    <cellStyle name="Total 2 3 2 3 3 2 3" xfId="16730" xr:uid="{00000000-0005-0000-0000-000065500000}"/>
    <cellStyle name="Total 2 3 2 3 3 3" xfId="14666" xr:uid="{00000000-0005-0000-0000-000066500000}"/>
    <cellStyle name="Total 2 3 2 3 4" xfId="4155" xr:uid="{00000000-0005-0000-0000-000067500000}"/>
    <cellStyle name="Total 2 3 2 3 4 2" xfId="7264" xr:uid="{00000000-0005-0000-0000-000068500000}"/>
    <cellStyle name="Total 2 3 2 3 4 2 2" xfId="11197" xr:uid="{00000000-0005-0000-0000-000069500000}"/>
    <cellStyle name="Total 2 3 2 3 4 2 2 2" xfId="21462" xr:uid="{00000000-0005-0000-0000-00006A500000}"/>
    <cellStyle name="Total 2 3 2 3 4 2 3" xfId="17753" xr:uid="{00000000-0005-0000-0000-00006B500000}"/>
    <cellStyle name="Total 2 3 2 3 4 3" xfId="14667" xr:uid="{00000000-0005-0000-0000-00006C500000}"/>
    <cellStyle name="Total 2 3 2 3 5" xfId="6236" xr:uid="{00000000-0005-0000-0000-00006D500000}"/>
    <cellStyle name="Total 2 3 2 3 5 2" xfId="7836" xr:uid="{00000000-0005-0000-0000-00006E500000}"/>
    <cellStyle name="Total 2 3 2 3 5 2 2" xfId="18321" xr:uid="{00000000-0005-0000-0000-00006F500000}"/>
    <cellStyle name="Total 2 3 2 3 5 3" xfId="16727" xr:uid="{00000000-0005-0000-0000-000070500000}"/>
    <cellStyle name="Total 2 3 2 3 6" xfId="14663" xr:uid="{00000000-0005-0000-0000-000071500000}"/>
    <cellStyle name="Total 2 3 2 4" xfId="4156" xr:uid="{00000000-0005-0000-0000-000072500000}"/>
    <cellStyle name="Total 2 3 2 4 2" xfId="4157" xr:uid="{00000000-0005-0000-0000-000073500000}"/>
    <cellStyle name="Total 2 3 2 4 2 2" xfId="6241" xr:uid="{00000000-0005-0000-0000-000074500000}"/>
    <cellStyle name="Total 2 3 2 4 2 2 2" xfId="7845" xr:uid="{00000000-0005-0000-0000-000075500000}"/>
    <cellStyle name="Total 2 3 2 4 2 2 2 2" xfId="18330" xr:uid="{00000000-0005-0000-0000-000076500000}"/>
    <cellStyle name="Total 2 3 2 4 2 2 3" xfId="16732" xr:uid="{00000000-0005-0000-0000-000077500000}"/>
    <cellStyle name="Total 2 3 2 4 2 3" xfId="14669" xr:uid="{00000000-0005-0000-0000-000078500000}"/>
    <cellStyle name="Total 2 3 2 4 3" xfId="6240" xr:uid="{00000000-0005-0000-0000-000079500000}"/>
    <cellStyle name="Total 2 3 2 4 3 2" xfId="10865" xr:uid="{00000000-0005-0000-0000-00007A500000}"/>
    <cellStyle name="Total 2 3 2 4 3 2 2" xfId="21130" xr:uid="{00000000-0005-0000-0000-00007B500000}"/>
    <cellStyle name="Total 2 3 2 4 3 3" xfId="16731" xr:uid="{00000000-0005-0000-0000-00007C500000}"/>
    <cellStyle name="Total 2 3 2 4 4" xfId="14668" xr:uid="{00000000-0005-0000-0000-00007D500000}"/>
    <cellStyle name="Total 2 3 2 5" xfId="4158" xr:uid="{00000000-0005-0000-0000-00007E500000}"/>
    <cellStyle name="Total 2 3 2 5 2" xfId="6242" xr:uid="{00000000-0005-0000-0000-00007F500000}"/>
    <cellStyle name="Total 2 3 2 5 2 2" xfId="11825" xr:uid="{00000000-0005-0000-0000-000080500000}"/>
    <cellStyle name="Total 2 3 2 5 2 2 2" xfId="22088" xr:uid="{00000000-0005-0000-0000-000081500000}"/>
    <cellStyle name="Total 2 3 2 5 2 3" xfId="16733" xr:uid="{00000000-0005-0000-0000-000082500000}"/>
    <cellStyle name="Total 2 3 2 5 3" xfId="14670" xr:uid="{00000000-0005-0000-0000-000083500000}"/>
    <cellStyle name="Total 2 3 2 6" xfId="4159" xr:uid="{00000000-0005-0000-0000-000084500000}"/>
    <cellStyle name="Total 2 3 2 6 2" xfId="7265" xr:uid="{00000000-0005-0000-0000-000085500000}"/>
    <cellStyle name="Total 2 3 2 6 2 2" xfId="11196" xr:uid="{00000000-0005-0000-0000-000086500000}"/>
    <cellStyle name="Total 2 3 2 6 2 2 2" xfId="21461" xr:uid="{00000000-0005-0000-0000-000087500000}"/>
    <cellStyle name="Total 2 3 2 6 2 3" xfId="17754" xr:uid="{00000000-0005-0000-0000-000088500000}"/>
    <cellStyle name="Total 2 3 2 6 3" xfId="14671" xr:uid="{00000000-0005-0000-0000-000089500000}"/>
    <cellStyle name="Total 2 3 2 7" xfId="6227" xr:uid="{00000000-0005-0000-0000-00008A500000}"/>
    <cellStyle name="Total 2 3 2 7 2" xfId="7833" xr:uid="{00000000-0005-0000-0000-00008B500000}"/>
    <cellStyle name="Total 2 3 2 7 2 2" xfId="18318" xr:uid="{00000000-0005-0000-0000-00008C500000}"/>
    <cellStyle name="Total 2 3 2 7 3" xfId="16718" xr:uid="{00000000-0005-0000-0000-00008D500000}"/>
    <cellStyle name="Total 2 3 2 8" xfId="14652" xr:uid="{00000000-0005-0000-0000-00008E500000}"/>
    <cellStyle name="Total 2 3 3" xfId="4160" xr:uid="{00000000-0005-0000-0000-00008F500000}"/>
    <cellStyle name="Total 2 3 3 2" xfId="4161" xr:uid="{00000000-0005-0000-0000-000090500000}"/>
    <cellStyle name="Total 2 3 3 2 2" xfId="4162" xr:uid="{00000000-0005-0000-0000-000091500000}"/>
    <cellStyle name="Total 2 3 3 2 2 2" xfId="6245" xr:uid="{00000000-0005-0000-0000-000092500000}"/>
    <cellStyle name="Total 2 3 3 2 2 2 2" xfId="9520" xr:uid="{00000000-0005-0000-0000-000093500000}"/>
    <cellStyle name="Total 2 3 3 2 2 2 2 2" xfId="19786" xr:uid="{00000000-0005-0000-0000-000094500000}"/>
    <cellStyle name="Total 2 3 3 2 2 2 3" xfId="16736" xr:uid="{00000000-0005-0000-0000-000095500000}"/>
    <cellStyle name="Total 2 3 3 2 2 3" xfId="14674" xr:uid="{00000000-0005-0000-0000-000096500000}"/>
    <cellStyle name="Total 2 3 3 2 3" xfId="6244" xr:uid="{00000000-0005-0000-0000-000097500000}"/>
    <cellStyle name="Total 2 3 3 2 3 2" xfId="7838" xr:uid="{00000000-0005-0000-0000-000098500000}"/>
    <cellStyle name="Total 2 3 3 2 3 2 2" xfId="18323" xr:uid="{00000000-0005-0000-0000-000099500000}"/>
    <cellStyle name="Total 2 3 3 2 3 3" xfId="16735" xr:uid="{00000000-0005-0000-0000-00009A500000}"/>
    <cellStyle name="Total 2 3 3 2 4" xfId="14673" xr:uid="{00000000-0005-0000-0000-00009B500000}"/>
    <cellStyle name="Total 2 3 3 3" xfId="4163" xr:uid="{00000000-0005-0000-0000-00009C500000}"/>
    <cellStyle name="Total 2 3 3 3 2" xfId="6246" xr:uid="{00000000-0005-0000-0000-00009D500000}"/>
    <cellStyle name="Total 2 3 3 3 2 2" xfId="7840" xr:uid="{00000000-0005-0000-0000-00009E500000}"/>
    <cellStyle name="Total 2 3 3 3 2 2 2" xfId="18325" xr:uid="{00000000-0005-0000-0000-00009F500000}"/>
    <cellStyle name="Total 2 3 3 3 2 3" xfId="16737" xr:uid="{00000000-0005-0000-0000-0000A0500000}"/>
    <cellStyle name="Total 2 3 3 3 3" xfId="14675" xr:uid="{00000000-0005-0000-0000-0000A1500000}"/>
    <cellStyle name="Total 2 3 3 4" xfId="4164" xr:uid="{00000000-0005-0000-0000-0000A2500000}"/>
    <cellStyle name="Total 2 3 3 4 2" xfId="7266" xr:uid="{00000000-0005-0000-0000-0000A3500000}"/>
    <cellStyle name="Total 2 3 3 4 2 2" xfId="10006" xr:uid="{00000000-0005-0000-0000-0000A4500000}"/>
    <cellStyle name="Total 2 3 3 4 2 2 2" xfId="20272" xr:uid="{00000000-0005-0000-0000-0000A5500000}"/>
    <cellStyle name="Total 2 3 3 4 2 3" xfId="17755" xr:uid="{00000000-0005-0000-0000-0000A6500000}"/>
    <cellStyle name="Total 2 3 3 4 3" xfId="14676" xr:uid="{00000000-0005-0000-0000-0000A7500000}"/>
    <cellStyle name="Total 2 3 3 5" xfId="6243" xr:uid="{00000000-0005-0000-0000-0000A8500000}"/>
    <cellStyle name="Total 2 3 3 5 2" xfId="9519" xr:uid="{00000000-0005-0000-0000-0000A9500000}"/>
    <cellStyle name="Total 2 3 3 5 2 2" xfId="19785" xr:uid="{00000000-0005-0000-0000-0000AA500000}"/>
    <cellStyle name="Total 2 3 3 5 3" xfId="16734" xr:uid="{00000000-0005-0000-0000-0000AB500000}"/>
    <cellStyle name="Total 2 3 3 6" xfId="14672" xr:uid="{00000000-0005-0000-0000-0000AC500000}"/>
    <cellStyle name="Total 2 3 4" xfId="4165" xr:uid="{00000000-0005-0000-0000-0000AD500000}"/>
    <cellStyle name="Total 2 3 4 2" xfId="4166" xr:uid="{00000000-0005-0000-0000-0000AE500000}"/>
    <cellStyle name="Total 2 3 4 2 2" xfId="6248" xr:uid="{00000000-0005-0000-0000-0000AF500000}"/>
    <cellStyle name="Total 2 3 4 2 2 2" xfId="9521" xr:uid="{00000000-0005-0000-0000-0000B0500000}"/>
    <cellStyle name="Total 2 3 4 2 2 2 2" xfId="19787" xr:uid="{00000000-0005-0000-0000-0000B1500000}"/>
    <cellStyle name="Total 2 3 4 2 2 3" xfId="16739" xr:uid="{00000000-0005-0000-0000-0000B2500000}"/>
    <cellStyle name="Total 2 3 4 2 3" xfId="14678" xr:uid="{00000000-0005-0000-0000-0000B3500000}"/>
    <cellStyle name="Total 2 3 4 3" xfId="6247" xr:uid="{00000000-0005-0000-0000-0000B4500000}"/>
    <cellStyle name="Total 2 3 4 3 2" xfId="7839" xr:uid="{00000000-0005-0000-0000-0000B5500000}"/>
    <cellStyle name="Total 2 3 4 3 2 2" xfId="18324" xr:uid="{00000000-0005-0000-0000-0000B6500000}"/>
    <cellStyle name="Total 2 3 4 3 3" xfId="16738" xr:uid="{00000000-0005-0000-0000-0000B7500000}"/>
    <cellStyle name="Total 2 3 4 4" xfId="14677" xr:uid="{00000000-0005-0000-0000-0000B8500000}"/>
    <cellStyle name="Total 2 3 5" xfId="4167" xr:uid="{00000000-0005-0000-0000-0000B9500000}"/>
    <cellStyle name="Total 2 3 5 2" xfId="6249" xr:uid="{00000000-0005-0000-0000-0000BA500000}"/>
    <cellStyle name="Total 2 3 5 2 2" xfId="9522" xr:uid="{00000000-0005-0000-0000-0000BB500000}"/>
    <cellStyle name="Total 2 3 5 2 2 2" xfId="19788" xr:uid="{00000000-0005-0000-0000-0000BC500000}"/>
    <cellStyle name="Total 2 3 5 2 3" xfId="16740" xr:uid="{00000000-0005-0000-0000-0000BD500000}"/>
    <cellStyle name="Total 2 3 5 3" xfId="14679" xr:uid="{00000000-0005-0000-0000-0000BE500000}"/>
    <cellStyle name="Total 2 3 6" xfId="4168" xr:uid="{00000000-0005-0000-0000-0000BF500000}"/>
    <cellStyle name="Total 2 3 6 2" xfId="7267" xr:uid="{00000000-0005-0000-0000-0000C0500000}"/>
    <cellStyle name="Total 2 3 6 2 2" xfId="11198" xr:uid="{00000000-0005-0000-0000-0000C1500000}"/>
    <cellStyle name="Total 2 3 6 2 2 2" xfId="21463" xr:uid="{00000000-0005-0000-0000-0000C2500000}"/>
    <cellStyle name="Total 2 3 6 2 3" xfId="17756" xr:uid="{00000000-0005-0000-0000-0000C3500000}"/>
    <cellStyle name="Total 2 3 6 3" xfId="14680" xr:uid="{00000000-0005-0000-0000-0000C4500000}"/>
    <cellStyle name="Total 2 3 7" xfId="6226" xr:uid="{00000000-0005-0000-0000-0000C5500000}"/>
    <cellStyle name="Total 2 3 7 2" xfId="9515" xr:uid="{00000000-0005-0000-0000-0000C6500000}"/>
    <cellStyle name="Total 2 3 7 2 2" xfId="19781" xr:uid="{00000000-0005-0000-0000-0000C7500000}"/>
    <cellStyle name="Total 2 3 7 3" xfId="16717" xr:uid="{00000000-0005-0000-0000-0000C8500000}"/>
    <cellStyle name="Total 2 3 8" xfId="14651" xr:uid="{00000000-0005-0000-0000-0000C9500000}"/>
    <cellStyle name="Total 2 4" xfId="4169" xr:uid="{00000000-0005-0000-0000-0000CA500000}"/>
    <cellStyle name="Total 2 4 2" xfId="4170" xr:uid="{00000000-0005-0000-0000-0000CB500000}"/>
    <cellStyle name="Total 2 4 2 2" xfId="4171" xr:uid="{00000000-0005-0000-0000-0000CC500000}"/>
    <cellStyle name="Total 2 4 2 2 2" xfId="6252" xr:uid="{00000000-0005-0000-0000-0000CD500000}"/>
    <cellStyle name="Total 2 4 2 2 2 2" xfId="10869" xr:uid="{00000000-0005-0000-0000-0000CE500000}"/>
    <cellStyle name="Total 2 4 2 2 2 2 2" xfId="21134" xr:uid="{00000000-0005-0000-0000-0000CF500000}"/>
    <cellStyle name="Total 2 4 2 2 2 3" xfId="16743" xr:uid="{00000000-0005-0000-0000-0000D0500000}"/>
    <cellStyle name="Total 2 4 2 2 3" xfId="14683" xr:uid="{00000000-0005-0000-0000-0000D1500000}"/>
    <cellStyle name="Total 2 4 2 3" xfId="6251" xr:uid="{00000000-0005-0000-0000-0000D2500000}"/>
    <cellStyle name="Total 2 4 2 3 2" xfId="11824" xr:uid="{00000000-0005-0000-0000-0000D3500000}"/>
    <cellStyle name="Total 2 4 2 3 2 2" xfId="22087" xr:uid="{00000000-0005-0000-0000-0000D4500000}"/>
    <cellStyle name="Total 2 4 2 3 3" xfId="16742" xr:uid="{00000000-0005-0000-0000-0000D5500000}"/>
    <cellStyle name="Total 2 4 2 4" xfId="14682" xr:uid="{00000000-0005-0000-0000-0000D6500000}"/>
    <cellStyle name="Total 2 4 3" xfId="4172" xr:uid="{00000000-0005-0000-0000-0000D7500000}"/>
    <cellStyle name="Total 2 4 3 2" xfId="6253" xr:uid="{00000000-0005-0000-0000-0000D8500000}"/>
    <cellStyle name="Total 2 4 3 2 2" xfId="7841" xr:uid="{00000000-0005-0000-0000-0000D9500000}"/>
    <cellStyle name="Total 2 4 3 2 2 2" xfId="18326" xr:uid="{00000000-0005-0000-0000-0000DA500000}"/>
    <cellStyle name="Total 2 4 3 2 3" xfId="16744" xr:uid="{00000000-0005-0000-0000-0000DB500000}"/>
    <cellStyle name="Total 2 4 3 3" xfId="14684" xr:uid="{00000000-0005-0000-0000-0000DC500000}"/>
    <cellStyle name="Total 2 4 4" xfId="4173" xr:uid="{00000000-0005-0000-0000-0000DD500000}"/>
    <cellStyle name="Total 2 4 4 2" xfId="7268" xr:uid="{00000000-0005-0000-0000-0000DE500000}"/>
    <cellStyle name="Total 2 4 4 2 2" xfId="10007" xr:uid="{00000000-0005-0000-0000-0000DF500000}"/>
    <cellStyle name="Total 2 4 4 2 2 2" xfId="20273" xr:uid="{00000000-0005-0000-0000-0000E0500000}"/>
    <cellStyle name="Total 2 4 4 2 3" xfId="17757" xr:uid="{00000000-0005-0000-0000-0000E1500000}"/>
    <cellStyle name="Total 2 4 4 3" xfId="14685" xr:uid="{00000000-0005-0000-0000-0000E2500000}"/>
    <cellStyle name="Total 2 4 5" xfId="6250" xr:uid="{00000000-0005-0000-0000-0000E3500000}"/>
    <cellStyle name="Total 2 4 5 2" xfId="7844" xr:uid="{00000000-0005-0000-0000-0000E4500000}"/>
    <cellStyle name="Total 2 4 5 2 2" xfId="18329" xr:uid="{00000000-0005-0000-0000-0000E5500000}"/>
    <cellStyle name="Total 2 4 5 3" xfId="16741" xr:uid="{00000000-0005-0000-0000-0000E6500000}"/>
    <cellStyle name="Total 2 4 6" xfId="14681" xr:uid="{00000000-0005-0000-0000-0000E7500000}"/>
    <cellStyle name="Total 2 5" xfId="4174" xr:uid="{00000000-0005-0000-0000-0000E8500000}"/>
    <cellStyle name="Total 2 5 2" xfId="4175" xr:uid="{00000000-0005-0000-0000-0000E9500000}"/>
    <cellStyle name="Total 2 5 2 2" xfId="4176" xr:uid="{00000000-0005-0000-0000-0000EA500000}"/>
    <cellStyle name="Total 2 5 2 2 2" xfId="6256" xr:uid="{00000000-0005-0000-0000-0000EB500000}"/>
    <cellStyle name="Total 2 5 2 2 2 2" xfId="7842" xr:uid="{00000000-0005-0000-0000-0000EC500000}"/>
    <cellStyle name="Total 2 5 2 2 2 2 2" xfId="18327" xr:uid="{00000000-0005-0000-0000-0000ED500000}"/>
    <cellStyle name="Total 2 5 2 2 2 3" xfId="16747" xr:uid="{00000000-0005-0000-0000-0000EE500000}"/>
    <cellStyle name="Total 2 5 2 2 3" xfId="14688" xr:uid="{00000000-0005-0000-0000-0000EF500000}"/>
    <cellStyle name="Total 2 5 2 3" xfId="6255" xr:uid="{00000000-0005-0000-0000-0000F0500000}"/>
    <cellStyle name="Total 2 5 2 3 2" xfId="7843" xr:uid="{00000000-0005-0000-0000-0000F1500000}"/>
    <cellStyle name="Total 2 5 2 3 2 2" xfId="18328" xr:uid="{00000000-0005-0000-0000-0000F2500000}"/>
    <cellStyle name="Total 2 5 2 3 3" xfId="16746" xr:uid="{00000000-0005-0000-0000-0000F3500000}"/>
    <cellStyle name="Total 2 5 2 4" xfId="14687" xr:uid="{00000000-0005-0000-0000-0000F4500000}"/>
    <cellStyle name="Total 2 5 3" xfId="4177" xr:uid="{00000000-0005-0000-0000-0000F5500000}"/>
    <cellStyle name="Total 2 5 3 2" xfId="6257" xr:uid="{00000000-0005-0000-0000-0000F6500000}"/>
    <cellStyle name="Total 2 5 3 2 2" xfId="9523" xr:uid="{00000000-0005-0000-0000-0000F7500000}"/>
    <cellStyle name="Total 2 5 3 2 2 2" xfId="19789" xr:uid="{00000000-0005-0000-0000-0000F8500000}"/>
    <cellStyle name="Total 2 5 3 2 3" xfId="16748" xr:uid="{00000000-0005-0000-0000-0000F9500000}"/>
    <cellStyle name="Total 2 5 3 3" xfId="14689" xr:uid="{00000000-0005-0000-0000-0000FA500000}"/>
    <cellStyle name="Total 2 5 4" xfId="4178" xr:uid="{00000000-0005-0000-0000-0000FB500000}"/>
    <cellStyle name="Total 2 5 4 2" xfId="7269" xr:uid="{00000000-0005-0000-0000-0000FC500000}"/>
    <cellStyle name="Total 2 5 4 2 2" xfId="11793" xr:uid="{00000000-0005-0000-0000-0000FD500000}"/>
    <cellStyle name="Total 2 5 4 2 2 2" xfId="22057" xr:uid="{00000000-0005-0000-0000-0000FE500000}"/>
    <cellStyle name="Total 2 5 4 2 3" xfId="17758" xr:uid="{00000000-0005-0000-0000-0000FF500000}"/>
    <cellStyle name="Total 2 5 4 3" xfId="14690" xr:uid="{00000000-0005-0000-0000-000000510000}"/>
    <cellStyle name="Total 2 5 5" xfId="6254" xr:uid="{00000000-0005-0000-0000-000001510000}"/>
    <cellStyle name="Total 2 5 5 2" xfId="10868" xr:uid="{00000000-0005-0000-0000-000002510000}"/>
    <cellStyle name="Total 2 5 5 2 2" xfId="21133" xr:uid="{00000000-0005-0000-0000-000003510000}"/>
    <cellStyle name="Total 2 5 5 3" xfId="16745" xr:uid="{00000000-0005-0000-0000-000004510000}"/>
    <cellStyle name="Total 2 5 6" xfId="14686" xr:uid="{00000000-0005-0000-0000-000005510000}"/>
    <cellStyle name="Total 2 6" xfId="4179" xr:uid="{00000000-0005-0000-0000-000006510000}"/>
    <cellStyle name="Total 2 6 2" xfId="4180" xr:uid="{00000000-0005-0000-0000-000007510000}"/>
    <cellStyle name="Total 2 6 2 2" xfId="6259" xr:uid="{00000000-0005-0000-0000-000008510000}"/>
    <cellStyle name="Total 2 6 2 2 2" xfId="9524" xr:uid="{00000000-0005-0000-0000-000009510000}"/>
    <cellStyle name="Total 2 6 2 2 2 2" xfId="19790" xr:uid="{00000000-0005-0000-0000-00000A510000}"/>
    <cellStyle name="Total 2 6 2 2 3" xfId="16750" xr:uid="{00000000-0005-0000-0000-00000B510000}"/>
    <cellStyle name="Total 2 6 2 3" xfId="14692" xr:uid="{00000000-0005-0000-0000-00000C510000}"/>
    <cellStyle name="Total 2 6 3" xfId="6258" xr:uid="{00000000-0005-0000-0000-00000D510000}"/>
    <cellStyle name="Total 2 6 3 2" xfId="10870" xr:uid="{00000000-0005-0000-0000-00000E510000}"/>
    <cellStyle name="Total 2 6 3 2 2" xfId="21135" xr:uid="{00000000-0005-0000-0000-00000F510000}"/>
    <cellStyle name="Total 2 6 3 3" xfId="16749" xr:uid="{00000000-0005-0000-0000-000010510000}"/>
    <cellStyle name="Total 2 6 4" xfId="14691" xr:uid="{00000000-0005-0000-0000-000011510000}"/>
    <cellStyle name="Total 2 7" xfId="4181" xr:uid="{00000000-0005-0000-0000-000012510000}"/>
    <cellStyle name="Total 2 7 2" xfId="6260" xr:uid="{00000000-0005-0000-0000-000013510000}"/>
    <cellStyle name="Total 2 7 2 2" xfId="11711" xr:uid="{00000000-0005-0000-0000-000014510000}"/>
    <cellStyle name="Total 2 7 2 2 2" xfId="21975" xr:uid="{00000000-0005-0000-0000-000015510000}"/>
    <cellStyle name="Total 2 7 2 3" xfId="16751" xr:uid="{00000000-0005-0000-0000-000016510000}"/>
    <cellStyle name="Total 2 7 3" xfId="14693" xr:uid="{00000000-0005-0000-0000-000017510000}"/>
    <cellStyle name="Total 2 8" xfId="4182" xr:uid="{00000000-0005-0000-0000-000018510000}"/>
    <cellStyle name="Total 2 8 2" xfId="7270" xr:uid="{00000000-0005-0000-0000-000019510000}"/>
    <cellStyle name="Total 2 8 2 2" xfId="11175" xr:uid="{00000000-0005-0000-0000-00001A510000}"/>
    <cellStyle name="Total 2 8 2 2 2" xfId="21440" xr:uid="{00000000-0005-0000-0000-00001B510000}"/>
    <cellStyle name="Total 2 8 2 3" xfId="17759" xr:uid="{00000000-0005-0000-0000-00001C510000}"/>
    <cellStyle name="Total 2 8 3" xfId="14694" xr:uid="{00000000-0005-0000-0000-00001D510000}"/>
    <cellStyle name="Total 2 9" xfId="6201" xr:uid="{00000000-0005-0000-0000-00001E510000}"/>
    <cellStyle name="Total 2 9 2" xfId="9507" xr:uid="{00000000-0005-0000-0000-00001F510000}"/>
    <cellStyle name="Total 2 9 2 2" xfId="19773" xr:uid="{00000000-0005-0000-0000-000020510000}"/>
    <cellStyle name="Total 2 9 3" xfId="16692" xr:uid="{00000000-0005-0000-0000-000021510000}"/>
    <cellStyle name="Total 2_Forecast" xfId="4183" xr:uid="{00000000-0005-0000-0000-000022510000}"/>
    <cellStyle name="Total 3" xfId="4184" xr:uid="{00000000-0005-0000-0000-000023510000}"/>
    <cellStyle name="Total 3 2" xfId="4185" xr:uid="{00000000-0005-0000-0000-000024510000}"/>
    <cellStyle name="Total 3 2 2" xfId="4186" xr:uid="{00000000-0005-0000-0000-000025510000}"/>
    <cellStyle name="Total 3 2 2 2" xfId="4187" xr:uid="{00000000-0005-0000-0000-000026510000}"/>
    <cellStyle name="Total 3 2 2 2 2" xfId="4188" xr:uid="{00000000-0005-0000-0000-000027510000}"/>
    <cellStyle name="Total 3 2 2 2 2 2" xfId="4189" xr:uid="{00000000-0005-0000-0000-000028510000}"/>
    <cellStyle name="Total 3 2 2 2 2 2 2" xfId="4190" xr:uid="{00000000-0005-0000-0000-000029510000}"/>
    <cellStyle name="Total 3 2 2 2 2 2 2 2" xfId="6267" xr:uid="{00000000-0005-0000-0000-00002A510000}"/>
    <cellStyle name="Total 3 2 2 2 2 2 2 2 2" xfId="10871" xr:uid="{00000000-0005-0000-0000-00002B510000}"/>
    <cellStyle name="Total 3 2 2 2 2 2 2 2 2 2" xfId="21136" xr:uid="{00000000-0005-0000-0000-00002C510000}"/>
    <cellStyle name="Total 3 2 2 2 2 2 2 2 3" xfId="16758" xr:uid="{00000000-0005-0000-0000-00002D510000}"/>
    <cellStyle name="Total 3 2 2 2 2 2 2 3" xfId="14701" xr:uid="{00000000-0005-0000-0000-00002E510000}"/>
    <cellStyle name="Total 3 2 2 2 2 2 3" xfId="6266" xr:uid="{00000000-0005-0000-0000-00002F510000}"/>
    <cellStyle name="Total 3 2 2 2 2 2 3 2" xfId="7849" xr:uid="{00000000-0005-0000-0000-000030510000}"/>
    <cellStyle name="Total 3 2 2 2 2 2 3 2 2" xfId="18334" xr:uid="{00000000-0005-0000-0000-000031510000}"/>
    <cellStyle name="Total 3 2 2 2 2 2 3 3" xfId="16757" xr:uid="{00000000-0005-0000-0000-000032510000}"/>
    <cellStyle name="Total 3 2 2 2 2 2 4" xfId="14700" xr:uid="{00000000-0005-0000-0000-000033510000}"/>
    <cellStyle name="Total 3 2 2 2 2 3" xfId="4191" xr:uid="{00000000-0005-0000-0000-000034510000}"/>
    <cellStyle name="Total 3 2 2 2 2 3 2" xfId="6268" xr:uid="{00000000-0005-0000-0000-000035510000}"/>
    <cellStyle name="Total 3 2 2 2 2 3 2 2" xfId="9527" xr:uid="{00000000-0005-0000-0000-000036510000}"/>
    <cellStyle name="Total 3 2 2 2 2 3 2 2 2" xfId="19793" xr:uid="{00000000-0005-0000-0000-000037510000}"/>
    <cellStyle name="Total 3 2 2 2 2 3 2 3" xfId="16759" xr:uid="{00000000-0005-0000-0000-000038510000}"/>
    <cellStyle name="Total 3 2 2 2 2 3 3" xfId="14702" xr:uid="{00000000-0005-0000-0000-000039510000}"/>
    <cellStyle name="Total 3 2 2 2 2 4" xfId="4192" xr:uid="{00000000-0005-0000-0000-00003A510000}"/>
    <cellStyle name="Total 3 2 2 2 2 4 2" xfId="7271" xr:uid="{00000000-0005-0000-0000-00003B510000}"/>
    <cellStyle name="Total 3 2 2 2 2 4 2 2" xfId="10008" xr:uid="{00000000-0005-0000-0000-00003C510000}"/>
    <cellStyle name="Total 3 2 2 2 2 4 2 2 2" xfId="20274" xr:uid="{00000000-0005-0000-0000-00003D510000}"/>
    <cellStyle name="Total 3 2 2 2 2 4 2 3" xfId="17760" xr:uid="{00000000-0005-0000-0000-00003E510000}"/>
    <cellStyle name="Total 3 2 2 2 2 4 3" xfId="14703" xr:uid="{00000000-0005-0000-0000-00003F510000}"/>
    <cellStyle name="Total 3 2 2 2 2 5" xfId="6265" xr:uid="{00000000-0005-0000-0000-000040510000}"/>
    <cellStyle name="Total 3 2 2 2 2 5 2" xfId="7850" xr:uid="{00000000-0005-0000-0000-000041510000}"/>
    <cellStyle name="Total 3 2 2 2 2 5 2 2" xfId="18335" xr:uid="{00000000-0005-0000-0000-000042510000}"/>
    <cellStyle name="Total 3 2 2 2 2 5 3" xfId="16756" xr:uid="{00000000-0005-0000-0000-000043510000}"/>
    <cellStyle name="Total 3 2 2 2 2 6" xfId="14699" xr:uid="{00000000-0005-0000-0000-000044510000}"/>
    <cellStyle name="Total 3 2 2 2 3" xfId="4193" xr:uid="{00000000-0005-0000-0000-000045510000}"/>
    <cellStyle name="Total 3 2 2 2 3 2" xfId="4194" xr:uid="{00000000-0005-0000-0000-000046510000}"/>
    <cellStyle name="Total 3 2 2 2 3 2 2" xfId="6270" xr:uid="{00000000-0005-0000-0000-000047510000}"/>
    <cellStyle name="Total 3 2 2 2 3 2 2 2" xfId="7851" xr:uid="{00000000-0005-0000-0000-000048510000}"/>
    <cellStyle name="Total 3 2 2 2 3 2 2 2 2" xfId="18336" xr:uid="{00000000-0005-0000-0000-000049510000}"/>
    <cellStyle name="Total 3 2 2 2 3 2 2 3" xfId="16761" xr:uid="{00000000-0005-0000-0000-00004A510000}"/>
    <cellStyle name="Total 3 2 2 2 3 2 3" xfId="14705" xr:uid="{00000000-0005-0000-0000-00004B510000}"/>
    <cellStyle name="Total 3 2 2 2 3 3" xfId="6269" xr:uid="{00000000-0005-0000-0000-00004C510000}"/>
    <cellStyle name="Total 3 2 2 2 3 3 2" xfId="10053" xr:uid="{00000000-0005-0000-0000-00004D510000}"/>
    <cellStyle name="Total 3 2 2 2 3 3 2 2" xfId="20318" xr:uid="{00000000-0005-0000-0000-00004E510000}"/>
    <cellStyle name="Total 3 2 2 2 3 3 3" xfId="16760" xr:uid="{00000000-0005-0000-0000-00004F510000}"/>
    <cellStyle name="Total 3 2 2 2 3 4" xfId="14704" xr:uid="{00000000-0005-0000-0000-000050510000}"/>
    <cellStyle name="Total 3 2 2 2 4" xfId="4195" xr:uid="{00000000-0005-0000-0000-000051510000}"/>
    <cellStyle name="Total 3 2 2 2 4 2" xfId="6271" xr:uid="{00000000-0005-0000-0000-000052510000}"/>
    <cellStyle name="Total 3 2 2 2 4 2 2" xfId="10873" xr:uid="{00000000-0005-0000-0000-000053510000}"/>
    <cellStyle name="Total 3 2 2 2 4 2 2 2" xfId="21138" xr:uid="{00000000-0005-0000-0000-000054510000}"/>
    <cellStyle name="Total 3 2 2 2 4 2 3" xfId="16762" xr:uid="{00000000-0005-0000-0000-000055510000}"/>
    <cellStyle name="Total 3 2 2 2 4 3" xfId="14706" xr:uid="{00000000-0005-0000-0000-000056510000}"/>
    <cellStyle name="Total 3 2 2 2 5" xfId="4196" xr:uid="{00000000-0005-0000-0000-000057510000}"/>
    <cellStyle name="Total 3 2 2 2 5 2" xfId="7272" xr:uid="{00000000-0005-0000-0000-000058510000}"/>
    <cellStyle name="Total 3 2 2 2 5 2 2" xfId="10009" xr:uid="{00000000-0005-0000-0000-000059510000}"/>
    <cellStyle name="Total 3 2 2 2 5 2 2 2" xfId="20275" xr:uid="{00000000-0005-0000-0000-00005A510000}"/>
    <cellStyle name="Total 3 2 2 2 5 2 3" xfId="17761" xr:uid="{00000000-0005-0000-0000-00005B510000}"/>
    <cellStyle name="Total 3 2 2 2 5 3" xfId="14707" xr:uid="{00000000-0005-0000-0000-00005C510000}"/>
    <cellStyle name="Total 3 2 2 2 6" xfId="6264" xr:uid="{00000000-0005-0000-0000-00005D510000}"/>
    <cellStyle name="Total 3 2 2 2 6 2" xfId="10872" xr:uid="{00000000-0005-0000-0000-00005E510000}"/>
    <cellStyle name="Total 3 2 2 2 6 2 2" xfId="21137" xr:uid="{00000000-0005-0000-0000-00005F510000}"/>
    <cellStyle name="Total 3 2 2 2 6 3" xfId="16755" xr:uid="{00000000-0005-0000-0000-000060510000}"/>
    <cellStyle name="Total 3 2 2 2 7" xfId="14698" xr:uid="{00000000-0005-0000-0000-000061510000}"/>
    <cellStyle name="Total 3 2 2 3" xfId="4197" xr:uid="{00000000-0005-0000-0000-000062510000}"/>
    <cellStyle name="Total 3 2 2 3 2" xfId="4198" xr:uid="{00000000-0005-0000-0000-000063510000}"/>
    <cellStyle name="Total 3 2 2 3 2 2" xfId="4199" xr:uid="{00000000-0005-0000-0000-000064510000}"/>
    <cellStyle name="Total 3 2 2 3 2 2 2" xfId="6274" xr:uid="{00000000-0005-0000-0000-000065510000}"/>
    <cellStyle name="Total 3 2 2 3 2 2 2 2" xfId="11823" xr:uid="{00000000-0005-0000-0000-000066510000}"/>
    <cellStyle name="Total 3 2 2 3 2 2 2 2 2" xfId="22086" xr:uid="{00000000-0005-0000-0000-000067510000}"/>
    <cellStyle name="Total 3 2 2 3 2 2 2 3" xfId="16765" xr:uid="{00000000-0005-0000-0000-000068510000}"/>
    <cellStyle name="Total 3 2 2 3 2 2 3" xfId="14710" xr:uid="{00000000-0005-0000-0000-000069510000}"/>
    <cellStyle name="Total 3 2 2 3 2 3" xfId="6273" xr:uid="{00000000-0005-0000-0000-00006A510000}"/>
    <cellStyle name="Total 3 2 2 3 2 3 2" xfId="7853" xr:uid="{00000000-0005-0000-0000-00006B510000}"/>
    <cellStyle name="Total 3 2 2 3 2 3 2 2" xfId="18338" xr:uid="{00000000-0005-0000-0000-00006C510000}"/>
    <cellStyle name="Total 3 2 2 3 2 3 3" xfId="16764" xr:uid="{00000000-0005-0000-0000-00006D510000}"/>
    <cellStyle name="Total 3 2 2 3 2 4" xfId="14709" xr:uid="{00000000-0005-0000-0000-00006E510000}"/>
    <cellStyle name="Total 3 2 2 3 3" xfId="4200" xr:uid="{00000000-0005-0000-0000-00006F510000}"/>
    <cellStyle name="Total 3 2 2 3 3 2" xfId="6275" xr:uid="{00000000-0005-0000-0000-000070510000}"/>
    <cellStyle name="Total 3 2 2 3 3 2 2" xfId="11712" xr:uid="{00000000-0005-0000-0000-000071510000}"/>
    <cellStyle name="Total 3 2 2 3 3 2 2 2" xfId="21976" xr:uid="{00000000-0005-0000-0000-000072510000}"/>
    <cellStyle name="Total 3 2 2 3 3 2 3" xfId="16766" xr:uid="{00000000-0005-0000-0000-000073510000}"/>
    <cellStyle name="Total 3 2 2 3 3 3" xfId="14711" xr:uid="{00000000-0005-0000-0000-000074510000}"/>
    <cellStyle name="Total 3 2 2 3 4" xfId="4201" xr:uid="{00000000-0005-0000-0000-000075510000}"/>
    <cellStyle name="Total 3 2 2 3 4 2" xfId="7273" xr:uid="{00000000-0005-0000-0000-000076510000}"/>
    <cellStyle name="Total 3 2 2 3 4 2 2" xfId="10010" xr:uid="{00000000-0005-0000-0000-000077510000}"/>
    <cellStyle name="Total 3 2 2 3 4 2 2 2" xfId="20276" xr:uid="{00000000-0005-0000-0000-000078510000}"/>
    <cellStyle name="Total 3 2 2 3 4 2 3" xfId="17762" xr:uid="{00000000-0005-0000-0000-000079510000}"/>
    <cellStyle name="Total 3 2 2 3 4 3" xfId="14712" xr:uid="{00000000-0005-0000-0000-00007A510000}"/>
    <cellStyle name="Total 3 2 2 3 5" xfId="6272" xr:uid="{00000000-0005-0000-0000-00007B510000}"/>
    <cellStyle name="Total 3 2 2 3 5 2" xfId="9528" xr:uid="{00000000-0005-0000-0000-00007C510000}"/>
    <cellStyle name="Total 3 2 2 3 5 2 2" xfId="19794" xr:uid="{00000000-0005-0000-0000-00007D510000}"/>
    <cellStyle name="Total 3 2 2 3 5 3" xfId="16763" xr:uid="{00000000-0005-0000-0000-00007E510000}"/>
    <cellStyle name="Total 3 2 2 3 6" xfId="14708" xr:uid="{00000000-0005-0000-0000-00007F510000}"/>
    <cellStyle name="Total 3 2 2 4" xfId="4202" xr:uid="{00000000-0005-0000-0000-000080510000}"/>
    <cellStyle name="Total 3 2 2 4 2" xfId="4203" xr:uid="{00000000-0005-0000-0000-000081510000}"/>
    <cellStyle name="Total 3 2 2 4 2 2" xfId="6277" xr:uid="{00000000-0005-0000-0000-000082510000}"/>
    <cellStyle name="Total 3 2 2 4 2 2 2" xfId="10866" xr:uid="{00000000-0005-0000-0000-000083510000}"/>
    <cellStyle name="Total 3 2 2 4 2 2 2 2" xfId="21131" xr:uid="{00000000-0005-0000-0000-000084510000}"/>
    <cellStyle name="Total 3 2 2 4 2 2 3" xfId="16768" xr:uid="{00000000-0005-0000-0000-000085510000}"/>
    <cellStyle name="Total 3 2 2 4 2 3" xfId="14714" xr:uid="{00000000-0005-0000-0000-000086510000}"/>
    <cellStyle name="Total 3 2 2 4 3" xfId="6276" xr:uid="{00000000-0005-0000-0000-000087510000}"/>
    <cellStyle name="Total 3 2 2 4 3 2" xfId="7852" xr:uid="{00000000-0005-0000-0000-000088510000}"/>
    <cellStyle name="Total 3 2 2 4 3 2 2" xfId="18337" xr:uid="{00000000-0005-0000-0000-000089510000}"/>
    <cellStyle name="Total 3 2 2 4 3 3" xfId="16767" xr:uid="{00000000-0005-0000-0000-00008A510000}"/>
    <cellStyle name="Total 3 2 2 4 4" xfId="14713" xr:uid="{00000000-0005-0000-0000-00008B510000}"/>
    <cellStyle name="Total 3 2 2 5" xfId="4204" xr:uid="{00000000-0005-0000-0000-00008C510000}"/>
    <cellStyle name="Total 3 2 2 5 2" xfId="6278" xr:uid="{00000000-0005-0000-0000-00008D510000}"/>
    <cellStyle name="Total 3 2 2 5 2 2" xfId="10052" xr:uid="{00000000-0005-0000-0000-00008E510000}"/>
    <cellStyle name="Total 3 2 2 5 2 2 2" xfId="20317" xr:uid="{00000000-0005-0000-0000-00008F510000}"/>
    <cellStyle name="Total 3 2 2 5 2 3" xfId="16769" xr:uid="{00000000-0005-0000-0000-000090510000}"/>
    <cellStyle name="Total 3 2 2 5 3" xfId="14715" xr:uid="{00000000-0005-0000-0000-000091510000}"/>
    <cellStyle name="Total 3 2 2 6" xfId="4205" xr:uid="{00000000-0005-0000-0000-000092510000}"/>
    <cellStyle name="Total 3 2 2 6 2" xfId="7274" xr:uid="{00000000-0005-0000-0000-000093510000}"/>
    <cellStyle name="Total 3 2 2 6 2 2" xfId="11201" xr:uid="{00000000-0005-0000-0000-000094510000}"/>
    <cellStyle name="Total 3 2 2 6 2 2 2" xfId="21466" xr:uid="{00000000-0005-0000-0000-000095510000}"/>
    <cellStyle name="Total 3 2 2 6 2 3" xfId="17763" xr:uid="{00000000-0005-0000-0000-000096510000}"/>
    <cellStyle name="Total 3 2 2 6 3" xfId="14716" xr:uid="{00000000-0005-0000-0000-000097510000}"/>
    <cellStyle name="Total 3 2 2 7" xfId="6263" xr:uid="{00000000-0005-0000-0000-000098510000}"/>
    <cellStyle name="Total 3 2 2 7 2" xfId="9526" xr:uid="{00000000-0005-0000-0000-000099510000}"/>
    <cellStyle name="Total 3 2 2 7 2 2" xfId="19792" xr:uid="{00000000-0005-0000-0000-00009A510000}"/>
    <cellStyle name="Total 3 2 2 7 3" xfId="16754" xr:uid="{00000000-0005-0000-0000-00009B510000}"/>
    <cellStyle name="Total 3 2 2 8" xfId="14697" xr:uid="{00000000-0005-0000-0000-00009C510000}"/>
    <cellStyle name="Total 3 2 3" xfId="4206" xr:uid="{00000000-0005-0000-0000-00009D510000}"/>
    <cellStyle name="Total 3 2 3 2" xfId="4207" xr:uid="{00000000-0005-0000-0000-00009E510000}"/>
    <cellStyle name="Total 3 2 3 2 2" xfId="4208" xr:uid="{00000000-0005-0000-0000-00009F510000}"/>
    <cellStyle name="Total 3 2 3 2 2 2" xfId="6281" xr:uid="{00000000-0005-0000-0000-0000A0510000}"/>
    <cellStyle name="Total 3 2 3 2 2 2 2" xfId="9530" xr:uid="{00000000-0005-0000-0000-0000A1510000}"/>
    <cellStyle name="Total 3 2 3 2 2 2 2 2" xfId="19796" xr:uid="{00000000-0005-0000-0000-0000A2510000}"/>
    <cellStyle name="Total 3 2 3 2 2 2 3" xfId="16772" xr:uid="{00000000-0005-0000-0000-0000A3510000}"/>
    <cellStyle name="Total 3 2 3 2 2 3" xfId="14719" xr:uid="{00000000-0005-0000-0000-0000A4510000}"/>
    <cellStyle name="Total 3 2 3 2 3" xfId="6280" xr:uid="{00000000-0005-0000-0000-0000A5510000}"/>
    <cellStyle name="Total 3 2 3 2 3 2" xfId="9529" xr:uid="{00000000-0005-0000-0000-0000A6510000}"/>
    <cellStyle name="Total 3 2 3 2 3 2 2" xfId="19795" xr:uid="{00000000-0005-0000-0000-0000A7510000}"/>
    <cellStyle name="Total 3 2 3 2 3 3" xfId="16771" xr:uid="{00000000-0005-0000-0000-0000A8510000}"/>
    <cellStyle name="Total 3 2 3 2 4" xfId="14718" xr:uid="{00000000-0005-0000-0000-0000A9510000}"/>
    <cellStyle name="Total 3 2 3 3" xfId="4209" xr:uid="{00000000-0005-0000-0000-0000AA510000}"/>
    <cellStyle name="Total 3 2 3 3 2" xfId="6282" xr:uid="{00000000-0005-0000-0000-0000AB510000}"/>
    <cellStyle name="Total 3 2 3 3 2 2" xfId="9531" xr:uid="{00000000-0005-0000-0000-0000AC510000}"/>
    <cellStyle name="Total 3 2 3 3 2 2 2" xfId="19797" xr:uid="{00000000-0005-0000-0000-0000AD510000}"/>
    <cellStyle name="Total 3 2 3 3 2 3" xfId="16773" xr:uid="{00000000-0005-0000-0000-0000AE510000}"/>
    <cellStyle name="Total 3 2 3 3 3" xfId="14720" xr:uid="{00000000-0005-0000-0000-0000AF510000}"/>
    <cellStyle name="Total 3 2 3 4" xfId="4210" xr:uid="{00000000-0005-0000-0000-0000B0510000}"/>
    <cellStyle name="Total 3 2 3 4 2" xfId="7275" xr:uid="{00000000-0005-0000-0000-0000B1510000}"/>
    <cellStyle name="Total 3 2 3 4 2 2" xfId="11200" xr:uid="{00000000-0005-0000-0000-0000B2510000}"/>
    <cellStyle name="Total 3 2 3 4 2 2 2" xfId="21465" xr:uid="{00000000-0005-0000-0000-0000B3510000}"/>
    <cellStyle name="Total 3 2 3 4 2 3" xfId="17764" xr:uid="{00000000-0005-0000-0000-0000B4510000}"/>
    <cellStyle name="Total 3 2 3 4 3" xfId="14721" xr:uid="{00000000-0005-0000-0000-0000B5510000}"/>
    <cellStyle name="Total 3 2 3 5" xfId="6279" xr:uid="{00000000-0005-0000-0000-0000B6510000}"/>
    <cellStyle name="Total 3 2 3 5 2" xfId="11221" xr:uid="{00000000-0005-0000-0000-0000B7510000}"/>
    <cellStyle name="Total 3 2 3 5 2 2" xfId="21486" xr:uid="{00000000-0005-0000-0000-0000B8510000}"/>
    <cellStyle name="Total 3 2 3 5 3" xfId="16770" xr:uid="{00000000-0005-0000-0000-0000B9510000}"/>
    <cellStyle name="Total 3 2 3 6" xfId="14717" xr:uid="{00000000-0005-0000-0000-0000BA510000}"/>
    <cellStyle name="Total 3 2 4" xfId="4211" xr:uid="{00000000-0005-0000-0000-0000BB510000}"/>
    <cellStyle name="Total 3 2 4 2" xfId="4212" xr:uid="{00000000-0005-0000-0000-0000BC510000}"/>
    <cellStyle name="Total 3 2 4 2 2" xfId="6284" xr:uid="{00000000-0005-0000-0000-0000BD510000}"/>
    <cellStyle name="Total 3 2 4 2 2 2" xfId="11822" xr:uid="{00000000-0005-0000-0000-0000BE510000}"/>
    <cellStyle name="Total 3 2 4 2 2 2 2" xfId="22085" xr:uid="{00000000-0005-0000-0000-0000BF510000}"/>
    <cellStyle name="Total 3 2 4 2 2 3" xfId="16775" xr:uid="{00000000-0005-0000-0000-0000C0510000}"/>
    <cellStyle name="Total 3 2 4 2 3" xfId="14723" xr:uid="{00000000-0005-0000-0000-0000C1510000}"/>
    <cellStyle name="Total 3 2 4 3" xfId="6283" xr:uid="{00000000-0005-0000-0000-0000C2510000}"/>
    <cellStyle name="Total 3 2 4 3 2" xfId="7856" xr:uid="{00000000-0005-0000-0000-0000C3510000}"/>
    <cellStyle name="Total 3 2 4 3 2 2" xfId="18341" xr:uid="{00000000-0005-0000-0000-0000C4510000}"/>
    <cellStyle name="Total 3 2 4 3 3" xfId="16774" xr:uid="{00000000-0005-0000-0000-0000C5510000}"/>
    <cellStyle name="Total 3 2 4 4" xfId="14722" xr:uid="{00000000-0005-0000-0000-0000C6510000}"/>
    <cellStyle name="Total 3 2 5" xfId="4213" xr:uid="{00000000-0005-0000-0000-0000C7510000}"/>
    <cellStyle name="Total 3 2 5 2" xfId="6285" xr:uid="{00000000-0005-0000-0000-0000C8510000}"/>
    <cellStyle name="Total 3 2 5 2 2" xfId="9532" xr:uid="{00000000-0005-0000-0000-0000C9510000}"/>
    <cellStyle name="Total 3 2 5 2 2 2" xfId="19798" xr:uid="{00000000-0005-0000-0000-0000CA510000}"/>
    <cellStyle name="Total 3 2 5 2 3" xfId="16776" xr:uid="{00000000-0005-0000-0000-0000CB510000}"/>
    <cellStyle name="Total 3 2 5 3" xfId="14724" xr:uid="{00000000-0005-0000-0000-0000CC510000}"/>
    <cellStyle name="Total 3 2 6" xfId="4214" xr:uid="{00000000-0005-0000-0000-0000CD510000}"/>
    <cellStyle name="Total 3 2 6 2" xfId="7276" xr:uid="{00000000-0005-0000-0000-0000CE510000}"/>
    <cellStyle name="Total 3 2 6 2 2" xfId="10011" xr:uid="{00000000-0005-0000-0000-0000CF510000}"/>
    <cellStyle name="Total 3 2 6 2 2 2" xfId="20277" xr:uid="{00000000-0005-0000-0000-0000D0510000}"/>
    <cellStyle name="Total 3 2 6 2 3" xfId="17765" xr:uid="{00000000-0005-0000-0000-0000D1510000}"/>
    <cellStyle name="Total 3 2 6 3" xfId="14725" xr:uid="{00000000-0005-0000-0000-0000D2510000}"/>
    <cellStyle name="Total 3 2 7" xfId="6262" xr:uid="{00000000-0005-0000-0000-0000D3510000}"/>
    <cellStyle name="Total 3 2 7 2" xfId="9525" xr:uid="{00000000-0005-0000-0000-0000D4510000}"/>
    <cellStyle name="Total 3 2 7 2 2" xfId="19791" xr:uid="{00000000-0005-0000-0000-0000D5510000}"/>
    <cellStyle name="Total 3 2 7 3" xfId="16753" xr:uid="{00000000-0005-0000-0000-0000D6510000}"/>
    <cellStyle name="Total 3 2 8" xfId="14696" xr:uid="{00000000-0005-0000-0000-0000D7510000}"/>
    <cellStyle name="Total 3 3" xfId="4215" xr:uid="{00000000-0005-0000-0000-0000D8510000}"/>
    <cellStyle name="Total 3 3 2" xfId="4216" xr:uid="{00000000-0005-0000-0000-0000D9510000}"/>
    <cellStyle name="Total 3 3 2 2" xfId="4217" xr:uid="{00000000-0005-0000-0000-0000DA510000}"/>
    <cellStyle name="Total 3 3 2 2 2" xfId="6288" xr:uid="{00000000-0005-0000-0000-0000DB510000}"/>
    <cellStyle name="Total 3 3 2 2 2 2" xfId="7855" xr:uid="{00000000-0005-0000-0000-0000DC510000}"/>
    <cellStyle name="Total 3 3 2 2 2 2 2" xfId="18340" xr:uid="{00000000-0005-0000-0000-0000DD510000}"/>
    <cellStyle name="Total 3 3 2 2 2 3" xfId="16779" xr:uid="{00000000-0005-0000-0000-0000DE510000}"/>
    <cellStyle name="Total 3 3 2 2 3" xfId="14728" xr:uid="{00000000-0005-0000-0000-0000DF510000}"/>
    <cellStyle name="Total 3 3 2 3" xfId="6287" xr:uid="{00000000-0005-0000-0000-0000E0510000}"/>
    <cellStyle name="Total 3 3 2 3 2" xfId="9533" xr:uid="{00000000-0005-0000-0000-0000E1510000}"/>
    <cellStyle name="Total 3 3 2 3 2 2" xfId="19799" xr:uid="{00000000-0005-0000-0000-0000E2510000}"/>
    <cellStyle name="Total 3 3 2 3 3" xfId="16778" xr:uid="{00000000-0005-0000-0000-0000E3510000}"/>
    <cellStyle name="Total 3 3 2 4" xfId="14727" xr:uid="{00000000-0005-0000-0000-0000E4510000}"/>
    <cellStyle name="Total 3 3 3" xfId="4218" xr:uid="{00000000-0005-0000-0000-0000E5510000}"/>
    <cellStyle name="Total 3 3 3 2" xfId="6289" xr:uid="{00000000-0005-0000-0000-0000E6510000}"/>
    <cellStyle name="Total 3 3 3 2 2" xfId="7854" xr:uid="{00000000-0005-0000-0000-0000E7510000}"/>
    <cellStyle name="Total 3 3 3 2 2 2" xfId="18339" xr:uid="{00000000-0005-0000-0000-0000E8510000}"/>
    <cellStyle name="Total 3 3 3 2 3" xfId="16780" xr:uid="{00000000-0005-0000-0000-0000E9510000}"/>
    <cellStyle name="Total 3 3 3 3" xfId="14729" xr:uid="{00000000-0005-0000-0000-0000EA510000}"/>
    <cellStyle name="Total 3 3 4" xfId="4219" xr:uid="{00000000-0005-0000-0000-0000EB510000}"/>
    <cellStyle name="Total 3 3 4 2" xfId="7277" xr:uid="{00000000-0005-0000-0000-0000EC510000}"/>
    <cellStyle name="Total 3 3 4 2 2" xfId="11202" xr:uid="{00000000-0005-0000-0000-0000ED510000}"/>
    <cellStyle name="Total 3 3 4 2 2 2" xfId="21467" xr:uid="{00000000-0005-0000-0000-0000EE510000}"/>
    <cellStyle name="Total 3 3 4 2 3" xfId="17766" xr:uid="{00000000-0005-0000-0000-0000EF510000}"/>
    <cellStyle name="Total 3 3 4 3" xfId="14730" xr:uid="{00000000-0005-0000-0000-0000F0510000}"/>
    <cellStyle name="Total 3 3 5" xfId="6286" xr:uid="{00000000-0005-0000-0000-0000F1510000}"/>
    <cellStyle name="Total 3 3 5 2" xfId="10054" xr:uid="{00000000-0005-0000-0000-0000F2510000}"/>
    <cellStyle name="Total 3 3 5 2 2" xfId="20319" xr:uid="{00000000-0005-0000-0000-0000F3510000}"/>
    <cellStyle name="Total 3 3 5 3" xfId="16777" xr:uid="{00000000-0005-0000-0000-0000F4510000}"/>
    <cellStyle name="Total 3 3 6" xfId="14726" xr:uid="{00000000-0005-0000-0000-0000F5510000}"/>
    <cellStyle name="Total 3 4" xfId="4220" xr:uid="{00000000-0005-0000-0000-0000F6510000}"/>
    <cellStyle name="Total 3 4 2" xfId="4221" xr:uid="{00000000-0005-0000-0000-0000F7510000}"/>
    <cellStyle name="Total 3 4 2 2" xfId="4222" xr:uid="{00000000-0005-0000-0000-0000F8510000}"/>
    <cellStyle name="Total 3 4 2 2 2" xfId="6292" xr:uid="{00000000-0005-0000-0000-0000F9510000}"/>
    <cellStyle name="Total 3 4 2 2 2 2" xfId="9534" xr:uid="{00000000-0005-0000-0000-0000FA510000}"/>
    <cellStyle name="Total 3 4 2 2 2 2 2" xfId="19800" xr:uid="{00000000-0005-0000-0000-0000FB510000}"/>
    <cellStyle name="Total 3 4 2 2 2 3" xfId="16783" xr:uid="{00000000-0005-0000-0000-0000FC510000}"/>
    <cellStyle name="Total 3 4 2 2 3" xfId="14733" xr:uid="{00000000-0005-0000-0000-0000FD510000}"/>
    <cellStyle name="Total 3 4 2 3" xfId="6291" xr:uid="{00000000-0005-0000-0000-0000FE510000}"/>
    <cellStyle name="Total 3 4 2 3 2" xfId="10877" xr:uid="{00000000-0005-0000-0000-0000FF510000}"/>
    <cellStyle name="Total 3 4 2 3 2 2" xfId="21142" xr:uid="{00000000-0005-0000-0000-000000520000}"/>
    <cellStyle name="Total 3 4 2 3 3" xfId="16782" xr:uid="{00000000-0005-0000-0000-000001520000}"/>
    <cellStyle name="Total 3 4 2 4" xfId="14732" xr:uid="{00000000-0005-0000-0000-000002520000}"/>
    <cellStyle name="Total 3 4 3" xfId="4223" xr:uid="{00000000-0005-0000-0000-000003520000}"/>
    <cellStyle name="Total 3 4 3 2" xfId="6293" xr:uid="{00000000-0005-0000-0000-000004520000}"/>
    <cellStyle name="Total 3 4 3 2 2" xfId="10056" xr:uid="{00000000-0005-0000-0000-000005520000}"/>
    <cellStyle name="Total 3 4 3 2 2 2" xfId="20321" xr:uid="{00000000-0005-0000-0000-000006520000}"/>
    <cellStyle name="Total 3 4 3 2 3" xfId="16784" xr:uid="{00000000-0005-0000-0000-000007520000}"/>
    <cellStyle name="Total 3 4 3 3" xfId="14734" xr:uid="{00000000-0005-0000-0000-000008520000}"/>
    <cellStyle name="Total 3 4 4" xfId="4224" xr:uid="{00000000-0005-0000-0000-000009520000}"/>
    <cellStyle name="Total 3 4 4 2" xfId="7278" xr:uid="{00000000-0005-0000-0000-00000A520000}"/>
    <cellStyle name="Total 3 4 4 2 2" xfId="10012" xr:uid="{00000000-0005-0000-0000-00000B520000}"/>
    <cellStyle name="Total 3 4 4 2 2 2" xfId="20278" xr:uid="{00000000-0005-0000-0000-00000C520000}"/>
    <cellStyle name="Total 3 4 4 2 3" xfId="17767" xr:uid="{00000000-0005-0000-0000-00000D520000}"/>
    <cellStyle name="Total 3 4 4 3" xfId="14735" xr:uid="{00000000-0005-0000-0000-00000E520000}"/>
    <cellStyle name="Total 3 4 5" xfId="6290" xr:uid="{00000000-0005-0000-0000-00000F520000}"/>
    <cellStyle name="Total 3 4 5 2" xfId="10878" xr:uid="{00000000-0005-0000-0000-000010520000}"/>
    <cellStyle name="Total 3 4 5 2 2" xfId="21143" xr:uid="{00000000-0005-0000-0000-000011520000}"/>
    <cellStyle name="Total 3 4 5 3" xfId="16781" xr:uid="{00000000-0005-0000-0000-000012520000}"/>
    <cellStyle name="Total 3 4 6" xfId="14731" xr:uid="{00000000-0005-0000-0000-000013520000}"/>
    <cellStyle name="Total 3 5" xfId="4225" xr:uid="{00000000-0005-0000-0000-000014520000}"/>
    <cellStyle name="Total 3 5 2" xfId="4226" xr:uid="{00000000-0005-0000-0000-000015520000}"/>
    <cellStyle name="Total 3 5 2 2" xfId="6295" xr:uid="{00000000-0005-0000-0000-000016520000}"/>
    <cellStyle name="Total 3 5 2 2 2" xfId="10879" xr:uid="{00000000-0005-0000-0000-000017520000}"/>
    <cellStyle name="Total 3 5 2 2 2 2" xfId="21144" xr:uid="{00000000-0005-0000-0000-000018520000}"/>
    <cellStyle name="Total 3 5 2 2 3" xfId="16786" xr:uid="{00000000-0005-0000-0000-000019520000}"/>
    <cellStyle name="Total 3 5 2 3" xfId="14737" xr:uid="{00000000-0005-0000-0000-00001A520000}"/>
    <cellStyle name="Total 3 5 3" xfId="6294" xr:uid="{00000000-0005-0000-0000-00001B520000}"/>
    <cellStyle name="Total 3 5 3 2" xfId="11821" xr:uid="{00000000-0005-0000-0000-00001C520000}"/>
    <cellStyle name="Total 3 5 3 2 2" xfId="22084" xr:uid="{00000000-0005-0000-0000-00001D520000}"/>
    <cellStyle name="Total 3 5 3 3" xfId="16785" xr:uid="{00000000-0005-0000-0000-00001E520000}"/>
    <cellStyle name="Total 3 5 4" xfId="14736" xr:uid="{00000000-0005-0000-0000-00001F520000}"/>
    <cellStyle name="Total 3 6" xfId="4227" xr:uid="{00000000-0005-0000-0000-000020520000}"/>
    <cellStyle name="Total 3 6 2" xfId="6296" xr:uid="{00000000-0005-0000-0000-000021520000}"/>
    <cellStyle name="Total 3 6 2 2" xfId="7857" xr:uid="{00000000-0005-0000-0000-000022520000}"/>
    <cellStyle name="Total 3 6 2 2 2" xfId="18342" xr:uid="{00000000-0005-0000-0000-000023520000}"/>
    <cellStyle name="Total 3 6 2 3" xfId="16787" xr:uid="{00000000-0005-0000-0000-000024520000}"/>
    <cellStyle name="Total 3 6 3" xfId="14738" xr:uid="{00000000-0005-0000-0000-000025520000}"/>
    <cellStyle name="Total 3 7" xfId="4228" xr:uid="{00000000-0005-0000-0000-000026520000}"/>
    <cellStyle name="Total 3 7 2" xfId="7279" xr:uid="{00000000-0005-0000-0000-000027520000}"/>
    <cellStyle name="Total 3 7 2 2" xfId="11794" xr:uid="{00000000-0005-0000-0000-000028520000}"/>
    <cellStyle name="Total 3 7 2 2 2" xfId="22058" xr:uid="{00000000-0005-0000-0000-000029520000}"/>
    <cellStyle name="Total 3 7 2 3" xfId="17768" xr:uid="{00000000-0005-0000-0000-00002A520000}"/>
    <cellStyle name="Total 3 7 3" xfId="14739" xr:uid="{00000000-0005-0000-0000-00002B520000}"/>
    <cellStyle name="Total 3 8" xfId="6261" xr:uid="{00000000-0005-0000-0000-00002C520000}"/>
    <cellStyle name="Total 3 8 2" xfId="10867" xr:uid="{00000000-0005-0000-0000-00002D520000}"/>
    <cellStyle name="Total 3 8 2 2" xfId="21132" xr:uid="{00000000-0005-0000-0000-00002E520000}"/>
    <cellStyle name="Total 3 8 3" xfId="16752" xr:uid="{00000000-0005-0000-0000-00002F520000}"/>
    <cellStyle name="Total 3 9" xfId="14695" xr:uid="{00000000-0005-0000-0000-000030520000}"/>
    <cellStyle name="Total 4" xfId="4229" xr:uid="{00000000-0005-0000-0000-000031520000}"/>
    <cellStyle name="Total 4 2" xfId="4230" xr:uid="{00000000-0005-0000-0000-000032520000}"/>
    <cellStyle name="Total 4 2 2" xfId="4231" xr:uid="{00000000-0005-0000-0000-000033520000}"/>
    <cellStyle name="Total 4 2 2 2" xfId="4232" xr:uid="{00000000-0005-0000-0000-000034520000}"/>
    <cellStyle name="Total 4 2 2 2 2" xfId="4233" xr:uid="{00000000-0005-0000-0000-000035520000}"/>
    <cellStyle name="Total 4 2 2 2 2 2" xfId="4234" xr:uid="{00000000-0005-0000-0000-000036520000}"/>
    <cellStyle name="Total 4 2 2 2 2 2 2" xfId="4235" xr:uid="{00000000-0005-0000-0000-000037520000}"/>
    <cellStyle name="Total 4 2 2 2 2 2 2 2" xfId="6303" xr:uid="{00000000-0005-0000-0000-000038520000}"/>
    <cellStyle name="Total 4 2 2 2 2 2 2 2 2" xfId="11820" xr:uid="{00000000-0005-0000-0000-000039520000}"/>
    <cellStyle name="Total 4 2 2 2 2 2 2 2 2 2" xfId="22083" xr:uid="{00000000-0005-0000-0000-00003A520000}"/>
    <cellStyle name="Total 4 2 2 2 2 2 2 2 3" xfId="16794" xr:uid="{00000000-0005-0000-0000-00003B520000}"/>
    <cellStyle name="Total 4 2 2 2 2 2 2 3" xfId="14746" xr:uid="{00000000-0005-0000-0000-00003C520000}"/>
    <cellStyle name="Total 4 2 2 2 2 2 3" xfId="6302" xr:uid="{00000000-0005-0000-0000-00003D520000}"/>
    <cellStyle name="Total 4 2 2 2 2 2 3 2" xfId="11222" xr:uid="{00000000-0005-0000-0000-00003E520000}"/>
    <cellStyle name="Total 4 2 2 2 2 2 3 2 2" xfId="21487" xr:uid="{00000000-0005-0000-0000-00003F520000}"/>
    <cellStyle name="Total 4 2 2 2 2 2 3 3" xfId="16793" xr:uid="{00000000-0005-0000-0000-000040520000}"/>
    <cellStyle name="Total 4 2 2 2 2 2 4" xfId="14745" xr:uid="{00000000-0005-0000-0000-000041520000}"/>
    <cellStyle name="Total 4 2 2 2 2 3" xfId="4236" xr:uid="{00000000-0005-0000-0000-000042520000}"/>
    <cellStyle name="Total 4 2 2 2 2 3 2" xfId="6304" xr:uid="{00000000-0005-0000-0000-000043520000}"/>
    <cellStyle name="Total 4 2 2 2 2 3 2 2" xfId="9536" xr:uid="{00000000-0005-0000-0000-000044520000}"/>
    <cellStyle name="Total 4 2 2 2 2 3 2 2 2" xfId="19802" xr:uid="{00000000-0005-0000-0000-000045520000}"/>
    <cellStyle name="Total 4 2 2 2 2 3 2 3" xfId="16795" xr:uid="{00000000-0005-0000-0000-000046520000}"/>
    <cellStyle name="Total 4 2 2 2 2 3 3" xfId="14747" xr:uid="{00000000-0005-0000-0000-000047520000}"/>
    <cellStyle name="Total 4 2 2 2 2 4" xfId="4237" xr:uid="{00000000-0005-0000-0000-000048520000}"/>
    <cellStyle name="Total 4 2 2 2 2 4 2" xfId="7280" xr:uid="{00000000-0005-0000-0000-000049520000}"/>
    <cellStyle name="Total 4 2 2 2 2 4 2 2" xfId="11199" xr:uid="{00000000-0005-0000-0000-00004A520000}"/>
    <cellStyle name="Total 4 2 2 2 2 4 2 2 2" xfId="21464" xr:uid="{00000000-0005-0000-0000-00004B520000}"/>
    <cellStyle name="Total 4 2 2 2 2 4 2 3" xfId="17769" xr:uid="{00000000-0005-0000-0000-00004C520000}"/>
    <cellStyle name="Total 4 2 2 2 2 4 3" xfId="14748" xr:uid="{00000000-0005-0000-0000-00004D520000}"/>
    <cellStyle name="Total 4 2 2 2 2 5" xfId="6301" xr:uid="{00000000-0005-0000-0000-00004E520000}"/>
    <cellStyle name="Total 4 2 2 2 2 5 2" xfId="10876" xr:uid="{00000000-0005-0000-0000-00004F520000}"/>
    <cellStyle name="Total 4 2 2 2 2 5 2 2" xfId="21141" xr:uid="{00000000-0005-0000-0000-000050520000}"/>
    <cellStyle name="Total 4 2 2 2 2 5 3" xfId="16792" xr:uid="{00000000-0005-0000-0000-000051520000}"/>
    <cellStyle name="Total 4 2 2 2 2 6" xfId="14744" xr:uid="{00000000-0005-0000-0000-000052520000}"/>
    <cellStyle name="Total 4 2 2 2 3" xfId="4238" xr:uid="{00000000-0005-0000-0000-000053520000}"/>
    <cellStyle name="Total 4 2 2 2 3 2" xfId="4239" xr:uid="{00000000-0005-0000-0000-000054520000}"/>
    <cellStyle name="Total 4 2 2 2 3 2 2" xfId="6306" xr:uid="{00000000-0005-0000-0000-000055520000}"/>
    <cellStyle name="Total 4 2 2 2 3 2 2 2" xfId="9537" xr:uid="{00000000-0005-0000-0000-000056520000}"/>
    <cellStyle name="Total 4 2 2 2 3 2 2 2 2" xfId="19803" xr:uid="{00000000-0005-0000-0000-000057520000}"/>
    <cellStyle name="Total 4 2 2 2 3 2 2 3" xfId="16797" xr:uid="{00000000-0005-0000-0000-000058520000}"/>
    <cellStyle name="Total 4 2 2 2 3 2 3" xfId="14750" xr:uid="{00000000-0005-0000-0000-000059520000}"/>
    <cellStyle name="Total 4 2 2 2 3 3" xfId="6305" xr:uid="{00000000-0005-0000-0000-00005A520000}"/>
    <cellStyle name="Total 4 2 2 2 3 3 2" xfId="7858" xr:uid="{00000000-0005-0000-0000-00005B520000}"/>
    <cellStyle name="Total 4 2 2 2 3 3 2 2" xfId="18343" xr:uid="{00000000-0005-0000-0000-00005C520000}"/>
    <cellStyle name="Total 4 2 2 2 3 3 3" xfId="16796" xr:uid="{00000000-0005-0000-0000-00005D520000}"/>
    <cellStyle name="Total 4 2 2 2 3 4" xfId="14749" xr:uid="{00000000-0005-0000-0000-00005E520000}"/>
    <cellStyle name="Total 4 2 2 2 4" xfId="4240" xr:uid="{00000000-0005-0000-0000-00005F520000}"/>
    <cellStyle name="Total 4 2 2 2 4 2" xfId="6307" xr:uid="{00000000-0005-0000-0000-000060520000}"/>
    <cellStyle name="Total 4 2 2 2 4 2 2" xfId="7859" xr:uid="{00000000-0005-0000-0000-000061520000}"/>
    <cellStyle name="Total 4 2 2 2 4 2 2 2" xfId="18344" xr:uid="{00000000-0005-0000-0000-000062520000}"/>
    <cellStyle name="Total 4 2 2 2 4 2 3" xfId="16798" xr:uid="{00000000-0005-0000-0000-000063520000}"/>
    <cellStyle name="Total 4 2 2 2 4 3" xfId="14751" xr:uid="{00000000-0005-0000-0000-000064520000}"/>
    <cellStyle name="Total 4 2 2 2 5" xfId="4241" xr:uid="{00000000-0005-0000-0000-000065520000}"/>
    <cellStyle name="Total 4 2 2 2 5 2" xfId="7281" xr:uid="{00000000-0005-0000-0000-000066520000}"/>
    <cellStyle name="Total 4 2 2 2 5 2 2" xfId="10013" xr:uid="{00000000-0005-0000-0000-000067520000}"/>
    <cellStyle name="Total 4 2 2 2 5 2 2 2" xfId="20279" xr:uid="{00000000-0005-0000-0000-000068520000}"/>
    <cellStyle name="Total 4 2 2 2 5 2 3" xfId="17770" xr:uid="{00000000-0005-0000-0000-000069520000}"/>
    <cellStyle name="Total 4 2 2 2 5 3" xfId="14752" xr:uid="{00000000-0005-0000-0000-00006A520000}"/>
    <cellStyle name="Total 4 2 2 2 6" xfId="6300" xr:uid="{00000000-0005-0000-0000-00006B520000}"/>
    <cellStyle name="Total 4 2 2 2 6 2" xfId="11713" xr:uid="{00000000-0005-0000-0000-00006C520000}"/>
    <cellStyle name="Total 4 2 2 2 6 2 2" xfId="21977" xr:uid="{00000000-0005-0000-0000-00006D520000}"/>
    <cellStyle name="Total 4 2 2 2 6 3" xfId="16791" xr:uid="{00000000-0005-0000-0000-00006E520000}"/>
    <cellStyle name="Total 4 2 2 2 7" xfId="14743" xr:uid="{00000000-0005-0000-0000-00006F520000}"/>
    <cellStyle name="Total 4 2 2 3" xfId="4242" xr:uid="{00000000-0005-0000-0000-000070520000}"/>
    <cellStyle name="Total 4 2 2 3 2" xfId="4243" xr:uid="{00000000-0005-0000-0000-000071520000}"/>
    <cellStyle name="Total 4 2 2 3 2 2" xfId="4244" xr:uid="{00000000-0005-0000-0000-000072520000}"/>
    <cellStyle name="Total 4 2 2 3 2 2 2" xfId="6310" xr:uid="{00000000-0005-0000-0000-000073520000}"/>
    <cellStyle name="Total 4 2 2 3 2 2 2 2" xfId="10880" xr:uid="{00000000-0005-0000-0000-000074520000}"/>
    <cellStyle name="Total 4 2 2 3 2 2 2 2 2" xfId="21145" xr:uid="{00000000-0005-0000-0000-000075520000}"/>
    <cellStyle name="Total 4 2 2 3 2 2 2 3" xfId="16801" xr:uid="{00000000-0005-0000-0000-000076520000}"/>
    <cellStyle name="Total 4 2 2 3 2 2 3" xfId="14755" xr:uid="{00000000-0005-0000-0000-000077520000}"/>
    <cellStyle name="Total 4 2 2 3 2 3" xfId="6309" xr:uid="{00000000-0005-0000-0000-000078520000}"/>
    <cellStyle name="Total 4 2 2 3 2 3 2" xfId="10881" xr:uid="{00000000-0005-0000-0000-000079520000}"/>
    <cellStyle name="Total 4 2 2 3 2 3 2 2" xfId="21146" xr:uid="{00000000-0005-0000-0000-00007A520000}"/>
    <cellStyle name="Total 4 2 2 3 2 3 3" xfId="16800" xr:uid="{00000000-0005-0000-0000-00007B520000}"/>
    <cellStyle name="Total 4 2 2 3 2 4" xfId="14754" xr:uid="{00000000-0005-0000-0000-00007C520000}"/>
    <cellStyle name="Total 4 2 2 3 3" xfId="4245" xr:uid="{00000000-0005-0000-0000-00007D520000}"/>
    <cellStyle name="Total 4 2 2 3 3 2" xfId="6311" xr:uid="{00000000-0005-0000-0000-00007E520000}"/>
    <cellStyle name="Total 4 2 2 3 3 2 2" xfId="9538" xr:uid="{00000000-0005-0000-0000-00007F520000}"/>
    <cellStyle name="Total 4 2 2 3 3 2 2 2" xfId="19804" xr:uid="{00000000-0005-0000-0000-000080520000}"/>
    <cellStyle name="Total 4 2 2 3 3 2 3" xfId="16802" xr:uid="{00000000-0005-0000-0000-000081520000}"/>
    <cellStyle name="Total 4 2 2 3 3 3" xfId="14756" xr:uid="{00000000-0005-0000-0000-000082520000}"/>
    <cellStyle name="Total 4 2 2 3 4" xfId="4246" xr:uid="{00000000-0005-0000-0000-000083520000}"/>
    <cellStyle name="Total 4 2 2 3 4 2" xfId="7282" xr:uid="{00000000-0005-0000-0000-000084520000}"/>
    <cellStyle name="Total 4 2 2 3 4 2 2" xfId="10014" xr:uid="{00000000-0005-0000-0000-000085520000}"/>
    <cellStyle name="Total 4 2 2 3 4 2 2 2" xfId="20280" xr:uid="{00000000-0005-0000-0000-000086520000}"/>
    <cellStyle name="Total 4 2 2 3 4 2 3" xfId="17771" xr:uid="{00000000-0005-0000-0000-000087520000}"/>
    <cellStyle name="Total 4 2 2 3 4 3" xfId="14757" xr:uid="{00000000-0005-0000-0000-000088520000}"/>
    <cellStyle name="Total 4 2 2 3 5" xfId="6308" xr:uid="{00000000-0005-0000-0000-000089520000}"/>
    <cellStyle name="Total 4 2 2 3 5 2" xfId="10059" xr:uid="{00000000-0005-0000-0000-00008A520000}"/>
    <cellStyle name="Total 4 2 2 3 5 2 2" xfId="20324" xr:uid="{00000000-0005-0000-0000-00008B520000}"/>
    <cellStyle name="Total 4 2 2 3 5 3" xfId="16799" xr:uid="{00000000-0005-0000-0000-00008C520000}"/>
    <cellStyle name="Total 4 2 2 3 6" xfId="14753" xr:uid="{00000000-0005-0000-0000-00008D520000}"/>
    <cellStyle name="Total 4 2 2 4" xfId="4247" xr:uid="{00000000-0005-0000-0000-00008E520000}"/>
    <cellStyle name="Total 4 2 2 4 2" xfId="4248" xr:uid="{00000000-0005-0000-0000-00008F520000}"/>
    <cellStyle name="Total 4 2 2 4 2 2" xfId="6313" xr:uid="{00000000-0005-0000-0000-000090520000}"/>
    <cellStyle name="Total 4 2 2 4 2 2 2" xfId="11223" xr:uid="{00000000-0005-0000-0000-000091520000}"/>
    <cellStyle name="Total 4 2 2 4 2 2 2 2" xfId="21488" xr:uid="{00000000-0005-0000-0000-000092520000}"/>
    <cellStyle name="Total 4 2 2 4 2 2 3" xfId="16804" xr:uid="{00000000-0005-0000-0000-000093520000}"/>
    <cellStyle name="Total 4 2 2 4 2 3" xfId="14759" xr:uid="{00000000-0005-0000-0000-000094520000}"/>
    <cellStyle name="Total 4 2 2 4 3" xfId="6312" xr:uid="{00000000-0005-0000-0000-000095520000}"/>
    <cellStyle name="Total 4 2 2 4 3 2" xfId="10882" xr:uid="{00000000-0005-0000-0000-000096520000}"/>
    <cellStyle name="Total 4 2 2 4 3 2 2" xfId="21147" xr:uid="{00000000-0005-0000-0000-000097520000}"/>
    <cellStyle name="Total 4 2 2 4 3 3" xfId="16803" xr:uid="{00000000-0005-0000-0000-000098520000}"/>
    <cellStyle name="Total 4 2 2 4 4" xfId="14758" xr:uid="{00000000-0005-0000-0000-000099520000}"/>
    <cellStyle name="Total 4 2 2 5" xfId="4249" xr:uid="{00000000-0005-0000-0000-00009A520000}"/>
    <cellStyle name="Total 4 2 2 5 2" xfId="6314" xr:uid="{00000000-0005-0000-0000-00009B520000}"/>
    <cellStyle name="Total 4 2 2 5 2 2" xfId="11819" xr:uid="{00000000-0005-0000-0000-00009C520000}"/>
    <cellStyle name="Total 4 2 2 5 2 2 2" xfId="22082" xr:uid="{00000000-0005-0000-0000-00009D520000}"/>
    <cellStyle name="Total 4 2 2 5 2 3" xfId="16805" xr:uid="{00000000-0005-0000-0000-00009E520000}"/>
    <cellStyle name="Total 4 2 2 5 3" xfId="14760" xr:uid="{00000000-0005-0000-0000-00009F520000}"/>
    <cellStyle name="Total 4 2 2 6" xfId="4250" xr:uid="{00000000-0005-0000-0000-0000A0520000}"/>
    <cellStyle name="Total 4 2 2 6 2" xfId="7283" xr:uid="{00000000-0005-0000-0000-0000A1520000}"/>
    <cellStyle name="Total 4 2 2 6 2 2" xfId="11204" xr:uid="{00000000-0005-0000-0000-0000A2520000}"/>
    <cellStyle name="Total 4 2 2 6 2 2 2" xfId="21469" xr:uid="{00000000-0005-0000-0000-0000A3520000}"/>
    <cellStyle name="Total 4 2 2 6 2 3" xfId="17772" xr:uid="{00000000-0005-0000-0000-0000A4520000}"/>
    <cellStyle name="Total 4 2 2 6 3" xfId="14761" xr:uid="{00000000-0005-0000-0000-0000A5520000}"/>
    <cellStyle name="Total 4 2 2 7" xfId="6299" xr:uid="{00000000-0005-0000-0000-0000A6520000}"/>
    <cellStyle name="Total 4 2 2 7 2" xfId="10058" xr:uid="{00000000-0005-0000-0000-0000A7520000}"/>
    <cellStyle name="Total 4 2 2 7 2 2" xfId="20323" xr:uid="{00000000-0005-0000-0000-0000A8520000}"/>
    <cellStyle name="Total 4 2 2 7 3" xfId="16790" xr:uid="{00000000-0005-0000-0000-0000A9520000}"/>
    <cellStyle name="Total 4 2 2 8" xfId="14742" xr:uid="{00000000-0005-0000-0000-0000AA520000}"/>
    <cellStyle name="Total 4 2 3" xfId="4251" xr:uid="{00000000-0005-0000-0000-0000AB520000}"/>
    <cellStyle name="Total 4 2 3 2" xfId="4252" xr:uid="{00000000-0005-0000-0000-0000AC520000}"/>
    <cellStyle name="Total 4 2 3 2 2" xfId="4253" xr:uid="{00000000-0005-0000-0000-0000AD520000}"/>
    <cellStyle name="Total 4 2 3 2 2 2" xfId="6317" xr:uid="{00000000-0005-0000-0000-0000AE520000}"/>
    <cellStyle name="Total 4 2 3 2 2 2 2" xfId="11714" xr:uid="{00000000-0005-0000-0000-0000AF520000}"/>
    <cellStyle name="Total 4 2 3 2 2 2 2 2" xfId="21978" xr:uid="{00000000-0005-0000-0000-0000B0520000}"/>
    <cellStyle name="Total 4 2 3 2 2 2 3" xfId="16808" xr:uid="{00000000-0005-0000-0000-0000B1520000}"/>
    <cellStyle name="Total 4 2 3 2 2 3" xfId="14764" xr:uid="{00000000-0005-0000-0000-0000B2520000}"/>
    <cellStyle name="Total 4 2 3 2 3" xfId="6316" xr:uid="{00000000-0005-0000-0000-0000B3520000}"/>
    <cellStyle name="Total 4 2 3 2 3 2" xfId="7860" xr:uid="{00000000-0005-0000-0000-0000B4520000}"/>
    <cellStyle name="Total 4 2 3 2 3 2 2" xfId="18345" xr:uid="{00000000-0005-0000-0000-0000B5520000}"/>
    <cellStyle name="Total 4 2 3 2 3 3" xfId="16807" xr:uid="{00000000-0005-0000-0000-0000B6520000}"/>
    <cellStyle name="Total 4 2 3 2 4" xfId="14763" xr:uid="{00000000-0005-0000-0000-0000B7520000}"/>
    <cellStyle name="Total 4 2 3 3" xfId="4254" xr:uid="{00000000-0005-0000-0000-0000B8520000}"/>
    <cellStyle name="Total 4 2 3 3 2" xfId="6318" xr:uid="{00000000-0005-0000-0000-0000B9520000}"/>
    <cellStyle name="Total 4 2 3 3 2 2" xfId="10061" xr:uid="{00000000-0005-0000-0000-0000BA520000}"/>
    <cellStyle name="Total 4 2 3 3 2 2 2" xfId="20326" xr:uid="{00000000-0005-0000-0000-0000BB520000}"/>
    <cellStyle name="Total 4 2 3 3 2 3" xfId="16809" xr:uid="{00000000-0005-0000-0000-0000BC520000}"/>
    <cellStyle name="Total 4 2 3 3 3" xfId="14765" xr:uid="{00000000-0005-0000-0000-0000BD520000}"/>
    <cellStyle name="Total 4 2 3 4" xfId="4255" xr:uid="{00000000-0005-0000-0000-0000BE520000}"/>
    <cellStyle name="Total 4 2 3 4 2" xfId="7284" xr:uid="{00000000-0005-0000-0000-0000BF520000}"/>
    <cellStyle name="Total 4 2 3 4 2 2" xfId="11203" xr:uid="{00000000-0005-0000-0000-0000C0520000}"/>
    <cellStyle name="Total 4 2 3 4 2 2 2" xfId="21468" xr:uid="{00000000-0005-0000-0000-0000C1520000}"/>
    <cellStyle name="Total 4 2 3 4 2 3" xfId="17773" xr:uid="{00000000-0005-0000-0000-0000C2520000}"/>
    <cellStyle name="Total 4 2 3 4 3" xfId="14766" xr:uid="{00000000-0005-0000-0000-0000C3520000}"/>
    <cellStyle name="Total 4 2 3 5" xfId="6315" xr:uid="{00000000-0005-0000-0000-0000C4520000}"/>
    <cellStyle name="Total 4 2 3 5 2" xfId="9539" xr:uid="{00000000-0005-0000-0000-0000C5520000}"/>
    <cellStyle name="Total 4 2 3 5 2 2" xfId="19805" xr:uid="{00000000-0005-0000-0000-0000C6520000}"/>
    <cellStyle name="Total 4 2 3 5 3" xfId="16806" xr:uid="{00000000-0005-0000-0000-0000C7520000}"/>
    <cellStyle name="Total 4 2 3 6" xfId="14762" xr:uid="{00000000-0005-0000-0000-0000C8520000}"/>
    <cellStyle name="Total 4 2 4" xfId="4256" xr:uid="{00000000-0005-0000-0000-0000C9520000}"/>
    <cellStyle name="Total 4 2 4 2" xfId="4257" xr:uid="{00000000-0005-0000-0000-0000CA520000}"/>
    <cellStyle name="Total 4 2 4 2 2" xfId="6320" xr:uid="{00000000-0005-0000-0000-0000CB520000}"/>
    <cellStyle name="Total 4 2 4 2 2 2" xfId="10875" xr:uid="{00000000-0005-0000-0000-0000CC520000}"/>
    <cellStyle name="Total 4 2 4 2 2 2 2" xfId="21140" xr:uid="{00000000-0005-0000-0000-0000CD520000}"/>
    <cellStyle name="Total 4 2 4 2 2 3" xfId="16811" xr:uid="{00000000-0005-0000-0000-0000CE520000}"/>
    <cellStyle name="Total 4 2 4 2 3" xfId="14768" xr:uid="{00000000-0005-0000-0000-0000CF520000}"/>
    <cellStyle name="Total 4 2 4 3" xfId="6319" xr:uid="{00000000-0005-0000-0000-0000D0520000}"/>
    <cellStyle name="Total 4 2 4 3 2" xfId="7861" xr:uid="{00000000-0005-0000-0000-0000D1520000}"/>
    <cellStyle name="Total 4 2 4 3 2 2" xfId="18346" xr:uid="{00000000-0005-0000-0000-0000D2520000}"/>
    <cellStyle name="Total 4 2 4 3 3" xfId="16810" xr:uid="{00000000-0005-0000-0000-0000D3520000}"/>
    <cellStyle name="Total 4 2 4 4" xfId="14767" xr:uid="{00000000-0005-0000-0000-0000D4520000}"/>
    <cellStyle name="Total 4 2 5" xfId="4258" xr:uid="{00000000-0005-0000-0000-0000D5520000}"/>
    <cellStyle name="Total 4 2 5 2" xfId="6321" xr:uid="{00000000-0005-0000-0000-0000D6520000}"/>
    <cellStyle name="Total 4 2 5 2 2" xfId="9540" xr:uid="{00000000-0005-0000-0000-0000D7520000}"/>
    <cellStyle name="Total 4 2 5 2 2 2" xfId="19806" xr:uid="{00000000-0005-0000-0000-0000D8520000}"/>
    <cellStyle name="Total 4 2 5 2 3" xfId="16812" xr:uid="{00000000-0005-0000-0000-0000D9520000}"/>
    <cellStyle name="Total 4 2 5 3" xfId="14769" xr:uid="{00000000-0005-0000-0000-0000DA520000}"/>
    <cellStyle name="Total 4 2 6" xfId="4259" xr:uid="{00000000-0005-0000-0000-0000DB520000}"/>
    <cellStyle name="Total 4 2 6 2" xfId="7285" xr:uid="{00000000-0005-0000-0000-0000DC520000}"/>
    <cellStyle name="Total 4 2 6 2 2" xfId="10015" xr:uid="{00000000-0005-0000-0000-0000DD520000}"/>
    <cellStyle name="Total 4 2 6 2 2 2" xfId="20281" xr:uid="{00000000-0005-0000-0000-0000DE520000}"/>
    <cellStyle name="Total 4 2 6 2 3" xfId="17774" xr:uid="{00000000-0005-0000-0000-0000DF520000}"/>
    <cellStyle name="Total 4 2 6 3" xfId="14770" xr:uid="{00000000-0005-0000-0000-0000E0520000}"/>
    <cellStyle name="Total 4 2 7" xfId="6298" xr:uid="{00000000-0005-0000-0000-0000E1520000}"/>
    <cellStyle name="Total 4 2 7 2" xfId="10057" xr:uid="{00000000-0005-0000-0000-0000E2520000}"/>
    <cellStyle name="Total 4 2 7 2 2" xfId="20322" xr:uid="{00000000-0005-0000-0000-0000E3520000}"/>
    <cellStyle name="Total 4 2 7 3" xfId="16789" xr:uid="{00000000-0005-0000-0000-0000E4520000}"/>
    <cellStyle name="Total 4 2 8" xfId="14741" xr:uid="{00000000-0005-0000-0000-0000E5520000}"/>
    <cellStyle name="Total 4 3" xfId="4260" xr:uid="{00000000-0005-0000-0000-0000E6520000}"/>
    <cellStyle name="Total 4 3 2" xfId="4261" xr:uid="{00000000-0005-0000-0000-0000E7520000}"/>
    <cellStyle name="Total 4 3 2 2" xfId="4262" xr:uid="{00000000-0005-0000-0000-0000E8520000}"/>
    <cellStyle name="Total 4 3 2 2 2" xfId="6324" xr:uid="{00000000-0005-0000-0000-0000E9520000}"/>
    <cellStyle name="Total 4 3 2 2 2 2" xfId="9541" xr:uid="{00000000-0005-0000-0000-0000EA520000}"/>
    <cellStyle name="Total 4 3 2 2 2 2 2" xfId="19807" xr:uid="{00000000-0005-0000-0000-0000EB520000}"/>
    <cellStyle name="Total 4 3 2 2 2 3" xfId="16815" xr:uid="{00000000-0005-0000-0000-0000EC520000}"/>
    <cellStyle name="Total 4 3 2 2 3" xfId="14773" xr:uid="{00000000-0005-0000-0000-0000ED520000}"/>
    <cellStyle name="Total 4 3 2 3" xfId="6323" xr:uid="{00000000-0005-0000-0000-0000EE520000}"/>
    <cellStyle name="Total 4 3 2 3 2" xfId="11818" xr:uid="{00000000-0005-0000-0000-0000EF520000}"/>
    <cellStyle name="Total 4 3 2 3 2 2" xfId="22081" xr:uid="{00000000-0005-0000-0000-0000F0520000}"/>
    <cellStyle name="Total 4 3 2 3 3" xfId="16814" xr:uid="{00000000-0005-0000-0000-0000F1520000}"/>
    <cellStyle name="Total 4 3 2 4" xfId="14772" xr:uid="{00000000-0005-0000-0000-0000F2520000}"/>
    <cellStyle name="Total 4 3 3" xfId="4263" xr:uid="{00000000-0005-0000-0000-0000F3520000}"/>
    <cellStyle name="Total 4 3 3 2" xfId="6325" xr:uid="{00000000-0005-0000-0000-0000F4520000}"/>
    <cellStyle name="Total 4 3 3 2 2" xfId="10060" xr:uid="{00000000-0005-0000-0000-0000F5520000}"/>
    <cellStyle name="Total 4 3 3 2 2 2" xfId="20325" xr:uid="{00000000-0005-0000-0000-0000F6520000}"/>
    <cellStyle name="Total 4 3 3 2 3" xfId="16816" xr:uid="{00000000-0005-0000-0000-0000F7520000}"/>
    <cellStyle name="Total 4 3 3 3" xfId="14774" xr:uid="{00000000-0005-0000-0000-0000F8520000}"/>
    <cellStyle name="Total 4 3 4" xfId="4264" xr:uid="{00000000-0005-0000-0000-0000F9520000}"/>
    <cellStyle name="Total 4 3 4 2" xfId="7286" xr:uid="{00000000-0005-0000-0000-0000FA520000}"/>
    <cellStyle name="Total 4 3 4 2 2" xfId="11205" xr:uid="{00000000-0005-0000-0000-0000FB520000}"/>
    <cellStyle name="Total 4 3 4 2 2 2" xfId="21470" xr:uid="{00000000-0005-0000-0000-0000FC520000}"/>
    <cellStyle name="Total 4 3 4 2 3" xfId="17775" xr:uid="{00000000-0005-0000-0000-0000FD520000}"/>
    <cellStyle name="Total 4 3 4 3" xfId="14775" xr:uid="{00000000-0005-0000-0000-0000FE520000}"/>
    <cellStyle name="Total 4 3 5" xfId="6322" xr:uid="{00000000-0005-0000-0000-0000FF520000}"/>
    <cellStyle name="Total 4 3 5 2" xfId="7863" xr:uid="{00000000-0005-0000-0000-000000530000}"/>
    <cellStyle name="Total 4 3 5 2 2" xfId="18348" xr:uid="{00000000-0005-0000-0000-000001530000}"/>
    <cellStyle name="Total 4 3 5 3" xfId="16813" xr:uid="{00000000-0005-0000-0000-000002530000}"/>
    <cellStyle name="Total 4 3 6" xfId="14771" xr:uid="{00000000-0005-0000-0000-000003530000}"/>
    <cellStyle name="Total 4 4" xfId="4265" xr:uid="{00000000-0005-0000-0000-000004530000}"/>
    <cellStyle name="Total 4 4 2" xfId="4266" xr:uid="{00000000-0005-0000-0000-000005530000}"/>
    <cellStyle name="Total 4 4 2 2" xfId="6327" xr:uid="{00000000-0005-0000-0000-000006530000}"/>
    <cellStyle name="Total 4 4 2 2 2" xfId="10062" xr:uid="{00000000-0005-0000-0000-000007530000}"/>
    <cellStyle name="Total 4 4 2 2 2 2" xfId="20327" xr:uid="{00000000-0005-0000-0000-000008530000}"/>
    <cellStyle name="Total 4 4 2 2 3" xfId="16818" xr:uid="{00000000-0005-0000-0000-000009530000}"/>
    <cellStyle name="Total 4 4 2 3" xfId="14777" xr:uid="{00000000-0005-0000-0000-00000A530000}"/>
    <cellStyle name="Total 4 4 3" xfId="6326" xr:uid="{00000000-0005-0000-0000-00000B530000}"/>
    <cellStyle name="Total 4 4 3 2" xfId="9542" xr:uid="{00000000-0005-0000-0000-00000C530000}"/>
    <cellStyle name="Total 4 4 3 2 2" xfId="19808" xr:uid="{00000000-0005-0000-0000-00000D530000}"/>
    <cellStyle name="Total 4 4 3 3" xfId="16817" xr:uid="{00000000-0005-0000-0000-00000E530000}"/>
    <cellStyle name="Total 4 4 4" xfId="14776" xr:uid="{00000000-0005-0000-0000-00000F530000}"/>
    <cellStyle name="Total 4 5" xfId="4267" xr:uid="{00000000-0005-0000-0000-000010530000}"/>
    <cellStyle name="Total 4 5 2" xfId="6328" xr:uid="{00000000-0005-0000-0000-000011530000}"/>
    <cellStyle name="Total 4 5 2 2" xfId="7862" xr:uid="{00000000-0005-0000-0000-000012530000}"/>
    <cellStyle name="Total 4 5 2 2 2" xfId="18347" xr:uid="{00000000-0005-0000-0000-000013530000}"/>
    <cellStyle name="Total 4 5 2 3" xfId="16819" xr:uid="{00000000-0005-0000-0000-000014530000}"/>
    <cellStyle name="Total 4 5 3" xfId="14778" xr:uid="{00000000-0005-0000-0000-000015530000}"/>
    <cellStyle name="Total 4 6" xfId="4268" xr:uid="{00000000-0005-0000-0000-000016530000}"/>
    <cellStyle name="Total 4 6 2" xfId="7287" xr:uid="{00000000-0005-0000-0000-000017530000}"/>
    <cellStyle name="Total 4 6 2 2" xfId="10016" xr:uid="{00000000-0005-0000-0000-000018530000}"/>
    <cellStyle name="Total 4 6 2 2 2" xfId="20282" xr:uid="{00000000-0005-0000-0000-000019530000}"/>
    <cellStyle name="Total 4 6 2 3" xfId="17776" xr:uid="{00000000-0005-0000-0000-00001A530000}"/>
    <cellStyle name="Total 4 6 3" xfId="14779" xr:uid="{00000000-0005-0000-0000-00001B530000}"/>
    <cellStyle name="Total 4 7" xfId="6297" xr:uid="{00000000-0005-0000-0000-00001C530000}"/>
    <cellStyle name="Total 4 7 2" xfId="9535" xr:uid="{00000000-0005-0000-0000-00001D530000}"/>
    <cellStyle name="Total 4 7 2 2" xfId="19801" xr:uid="{00000000-0005-0000-0000-00001E530000}"/>
    <cellStyle name="Total 4 7 3" xfId="16788" xr:uid="{00000000-0005-0000-0000-00001F530000}"/>
    <cellStyle name="Total 4 8" xfId="14740" xr:uid="{00000000-0005-0000-0000-000020530000}"/>
    <cellStyle name="Total 5" xfId="4269" xr:uid="{00000000-0005-0000-0000-000021530000}"/>
    <cellStyle name="Total 5 2" xfId="4270" xr:uid="{00000000-0005-0000-0000-000022530000}"/>
    <cellStyle name="Total 5 2 2" xfId="4271" xr:uid="{00000000-0005-0000-0000-000023530000}"/>
    <cellStyle name="Total 5 2 2 2" xfId="4272" xr:uid="{00000000-0005-0000-0000-000024530000}"/>
    <cellStyle name="Total 5 2 2 2 2" xfId="4273" xr:uid="{00000000-0005-0000-0000-000025530000}"/>
    <cellStyle name="Total 5 2 2 2 2 2" xfId="4274" xr:uid="{00000000-0005-0000-0000-000026530000}"/>
    <cellStyle name="Total 5 2 2 2 2 2 2" xfId="4275" xr:uid="{00000000-0005-0000-0000-000027530000}"/>
    <cellStyle name="Total 5 2 2 2 2 2 2 2" xfId="6335" xr:uid="{00000000-0005-0000-0000-000028530000}"/>
    <cellStyle name="Total 5 2 2 2 2 2 2 2 2" xfId="9544" xr:uid="{00000000-0005-0000-0000-000029530000}"/>
    <cellStyle name="Total 5 2 2 2 2 2 2 2 2 2" xfId="19810" xr:uid="{00000000-0005-0000-0000-00002A530000}"/>
    <cellStyle name="Total 5 2 2 2 2 2 2 2 3" xfId="16826" xr:uid="{00000000-0005-0000-0000-00002B530000}"/>
    <cellStyle name="Total 5 2 2 2 2 2 2 3" xfId="14786" xr:uid="{00000000-0005-0000-0000-00002C530000}"/>
    <cellStyle name="Total 5 2 2 2 2 2 3" xfId="6334" xr:uid="{00000000-0005-0000-0000-00002D530000}"/>
    <cellStyle name="Total 5 2 2 2 2 2 3 2" xfId="11817" xr:uid="{00000000-0005-0000-0000-00002E530000}"/>
    <cellStyle name="Total 5 2 2 2 2 2 3 2 2" xfId="22080" xr:uid="{00000000-0005-0000-0000-00002F530000}"/>
    <cellStyle name="Total 5 2 2 2 2 2 3 3" xfId="16825" xr:uid="{00000000-0005-0000-0000-000030530000}"/>
    <cellStyle name="Total 5 2 2 2 2 2 4" xfId="14785" xr:uid="{00000000-0005-0000-0000-000031530000}"/>
    <cellStyle name="Total 5 2 2 2 2 3" xfId="4276" xr:uid="{00000000-0005-0000-0000-000032530000}"/>
    <cellStyle name="Total 5 2 2 2 2 3 2" xfId="6336" xr:uid="{00000000-0005-0000-0000-000033530000}"/>
    <cellStyle name="Total 5 2 2 2 2 3 2 2" xfId="10055" xr:uid="{00000000-0005-0000-0000-000034530000}"/>
    <cellStyle name="Total 5 2 2 2 2 3 2 2 2" xfId="20320" xr:uid="{00000000-0005-0000-0000-000035530000}"/>
    <cellStyle name="Total 5 2 2 2 2 3 2 3" xfId="16827" xr:uid="{00000000-0005-0000-0000-000036530000}"/>
    <cellStyle name="Total 5 2 2 2 2 3 3" xfId="14787" xr:uid="{00000000-0005-0000-0000-000037530000}"/>
    <cellStyle name="Total 5 2 2 2 2 4" xfId="4277" xr:uid="{00000000-0005-0000-0000-000038530000}"/>
    <cellStyle name="Total 5 2 2 2 2 4 2" xfId="7288" xr:uid="{00000000-0005-0000-0000-000039530000}"/>
    <cellStyle name="Total 5 2 2 2 2 4 2 2" xfId="11795" xr:uid="{00000000-0005-0000-0000-00003A530000}"/>
    <cellStyle name="Total 5 2 2 2 2 4 2 2 2" xfId="22059" xr:uid="{00000000-0005-0000-0000-00003B530000}"/>
    <cellStyle name="Total 5 2 2 2 2 4 2 3" xfId="17777" xr:uid="{00000000-0005-0000-0000-00003C530000}"/>
    <cellStyle name="Total 5 2 2 2 2 4 3" xfId="14788" xr:uid="{00000000-0005-0000-0000-00003D530000}"/>
    <cellStyle name="Total 5 2 2 2 2 5" xfId="6333" xr:uid="{00000000-0005-0000-0000-00003E530000}"/>
    <cellStyle name="Total 5 2 2 2 2 5 2" xfId="10070" xr:uid="{00000000-0005-0000-0000-00003F530000}"/>
    <cellStyle name="Total 5 2 2 2 2 5 2 2" xfId="20335" xr:uid="{00000000-0005-0000-0000-000040530000}"/>
    <cellStyle name="Total 5 2 2 2 2 5 3" xfId="16824" xr:uid="{00000000-0005-0000-0000-000041530000}"/>
    <cellStyle name="Total 5 2 2 2 2 6" xfId="14784" xr:uid="{00000000-0005-0000-0000-000042530000}"/>
    <cellStyle name="Total 5 2 2 2 3" xfId="4278" xr:uid="{00000000-0005-0000-0000-000043530000}"/>
    <cellStyle name="Total 5 2 2 2 3 2" xfId="4279" xr:uid="{00000000-0005-0000-0000-000044530000}"/>
    <cellStyle name="Total 5 2 2 2 3 2 2" xfId="6338" xr:uid="{00000000-0005-0000-0000-000045530000}"/>
    <cellStyle name="Total 5 2 2 2 3 2 2 2" xfId="7865" xr:uid="{00000000-0005-0000-0000-000046530000}"/>
    <cellStyle name="Total 5 2 2 2 3 2 2 2 2" xfId="18350" xr:uid="{00000000-0005-0000-0000-000047530000}"/>
    <cellStyle name="Total 5 2 2 2 3 2 2 3" xfId="16829" xr:uid="{00000000-0005-0000-0000-000048530000}"/>
    <cellStyle name="Total 5 2 2 2 3 2 3" xfId="14790" xr:uid="{00000000-0005-0000-0000-000049530000}"/>
    <cellStyle name="Total 5 2 2 2 3 3" xfId="6337" xr:uid="{00000000-0005-0000-0000-00004A530000}"/>
    <cellStyle name="Total 5 2 2 2 3 3 2" xfId="11715" xr:uid="{00000000-0005-0000-0000-00004B530000}"/>
    <cellStyle name="Total 5 2 2 2 3 3 2 2" xfId="21979" xr:uid="{00000000-0005-0000-0000-00004C530000}"/>
    <cellStyle name="Total 5 2 2 2 3 3 3" xfId="16828" xr:uid="{00000000-0005-0000-0000-00004D530000}"/>
    <cellStyle name="Total 5 2 2 2 3 4" xfId="14789" xr:uid="{00000000-0005-0000-0000-00004E530000}"/>
    <cellStyle name="Total 5 2 2 2 4" xfId="4280" xr:uid="{00000000-0005-0000-0000-00004F530000}"/>
    <cellStyle name="Total 5 2 2 2 4 2" xfId="6339" xr:uid="{00000000-0005-0000-0000-000050530000}"/>
    <cellStyle name="Total 5 2 2 2 4 2 2" xfId="7864" xr:uid="{00000000-0005-0000-0000-000051530000}"/>
    <cellStyle name="Total 5 2 2 2 4 2 2 2" xfId="18349" xr:uid="{00000000-0005-0000-0000-000052530000}"/>
    <cellStyle name="Total 5 2 2 2 4 2 3" xfId="16830" xr:uid="{00000000-0005-0000-0000-000053530000}"/>
    <cellStyle name="Total 5 2 2 2 4 3" xfId="14791" xr:uid="{00000000-0005-0000-0000-000054530000}"/>
    <cellStyle name="Total 5 2 2 2 5" xfId="4281" xr:uid="{00000000-0005-0000-0000-000055530000}"/>
    <cellStyle name="Total 5 2 2 2 5 2" xfId="7289" xr:uid="{00000000-0005-0000-0000-000056530000}"/>
    <cellStyle name="Total 5 2 2 2 5 2 2" xfId="11174" xr:uid="{00000000-0005-0000-0000-000057530000}"/>
    <cellStyle name="Total 5 2 2 2 5 2 2 2" xfId="21439" xr:uid="{00000000-0005-0000-0000-000058530000}"/>
    <cellStyle name="Total 5 2 2 2 5 2 3" xfId="17778" xr:uid="{00000000-0005-0000-0000-000059530000}"/>
    <cellStyle name="Total 5 2 2 2 5 3" xfId="14792" xr:uid="{00000000-0005-0000-0000-00005A530000}"/>
    <cellStyle name="Total 5 2 2 2 6" xfId="6332" xr:uid="{00000000-0005-0000-0000-00005B530000}"/>
    <cellStyle name="Total 5 2 2 2 6 2" xfId="10886" xr:uid="{00000000-0005-0000-0000-00005C530000}"/>
    <cellStyle name="Total 5 2 2 2 6 2 2" xfId="21151" xr:uid="{00000000-0005-0000-0000-00005D530000}"/>
    <cellStyle name="Total 5 2 2 2 6 3" xfId="16823" xr:uid="{00000000-0005-0000-0000-00005E530000}"/>
    <cellStyle name="Total 5 2 2 2 7" xfId="14783" xr:uid="{00000000-0005-0000-0000-00005F530000}"/>
    <cellStyle name="Total 5 2 2 3" xfId="4282" xr:uid="{00000000-0005-0000-0000-000060530000}"/>
    <cellStyle name="Total 5 2 2 3 2" xfId="4283" xr:uid="{00000000-0005-0000-0000-000061530000}"/>
    <cellStyle name="Total 5 2 2 3 2 2" xfId="4284" xr:uid="{00000000-0005-0000-0000-000062530000}"/>
    <cellStyle name="Total 5 2 2 3 2 2 2" xfId="6342" xr:uid="{00000000-0005-0000-0000-000063530000}"/>
    <cellStyle name="Total 5 2 2 3 2 2 2 2" xfId="10067" xr:uid="{00000000-0005-0000-0000-000064530000}"/>
    <cellStyle name="Total 5 2 2 3 2 2 2 2 2" xfId="20332" xr:uid="{00000000-0005-0000-0000-000065530000}"/>
    <cellStyle name="Total 5 2 2 3 2 2 2 3" xfId="16833" xr:uid="{00000000-0005-0000-0000-000066530000}"/>
    <cellStyle name="Total 5 2 2 3 2 2 3" xfId="14795" xr:uid="{00000000-0005-0000-0000-000067530000}"/>
    <cellStyle name="Total 5 2 2 3 2 3" xfId="6341" xr:uid="{00000000-0005-0000-0000-000068530000}"/>
    <cellStyle name="Total 5 2 2 3 2 3 2" xfId="9545" xr:uid="{00000000-0005-0000-0000-000069530000}"/>
    <cellStyle name="Total 5 2 2 3 2 3 2 2" xfId="19811" xr:uid="{00000000-0005-0000-0000-00006A530000}"/>
    <cellStyle name="Total 5 2 2 3 2 3 3" xfId="16832" xr:uid="{00000000-0005-0000-0000-00006B530000}"/>
    <cellStyle name="Total 5 2 2 3 2 4" xfId="14794" xr:uid="{00000000-0005-0000-0000-00006C530000}"/>
    <cellStyle name="Total 5 2 2 3 3" xfId="4285" xr:uid="{00000000-0005-0000-0000-00006D530000}"/>
    <cellStyle name="Total 5 2 2 3 3 2" xfId="6343" xr:uid="{00000000-0005-0000-0000-00006E530000}"/>
    <cellStyle name="Total 5 2 2 3 3 2 2" xfId="11816" xr:uid="{00000000-0005-0000-0000-00006F530000}"/>
    <cellStyle name="Total 5 2 2 3 3 2 2 2" xfId="22079" xr:uid="{00000000-0005-0000-0000-000070530000}"/>
    <cellStyle name="Total 5 2 2 3 3 2 3" xfId="16834" xr:uid="{00000000-0005-0000-0000-000071530000}"/>
    <cellStyle name="Total 5 2 2 3 3 3" xfId="14796" xr:uid="{00000000-0005-0000-0000-000072530000}"/>
    <cellStyle name="Total 5 2 2 3 4" xfId="4286" xr:uid="{00000000-0005-0000-0000-000073530000}"/>
    <cellStyle name="Total 5 2 2 3 4 2" xfId="7290" xr:uid="{00000000-0005-0000-0000-000074530000}"/>
    <cellStyle name="Total 5 2 2 3 4 2 2" xfId="10017" xr:uid="{00000000-0005-0000-0000-000075530000}"/>
    <cellStyle name="Total 5 2 2 3 4 2 2 2" xfId="20283" xr:uid="{00000000-0005-0000-0000-000076530000}"/>
    <cellStyle name="Total 5 2 2 3 4 2 3" xfId="17779" xr:uid="{00000000-0005-0000-0000-000077530000}"/>
    <cellStyle name="Total 5 2 2 3 4 3" xfId="14797" xr:uid="{00000000-0005-0000-0000-000078530000}"/>
    <cellStyle name="Total 5 2 2 3 5" xfId="6340" xr:uid="{00000000-0005-0000-0000-000079530000}"/>
    <cellStyle name="Total 5 2 2 3 5 2" xfId="10883" xr:uid="{00000000-0005-0000-0000-00007A530000}"/>
    <cellStyle name="Total 5 2 2 3 5 2 2" xfId="21148" xr:uid="{00000000-0005-0000-0000-00007B530000}"/>
    <cellStyle name="Total 5 2 2 3 5 3" xfId="16831" xr:uid="{00000000-0005-0000-0000-00007C530000}"/>
    <cellStyle name="Total 5 2 2 3 6" xfId="14793" xr:uid="{00000000-0005-0000-0000-00007D530000}"/>
    <cellStyle name="Total 5 2 2 4" xfId="4287" xr:uid="{00000000-0005-0000-0000-00007E530000}"/>
    <cellStyle name="Total 5 2 2 4 2" xfId="4288" xr:uid="{00000000-0005-0000-0000-00007F530000}"/>
    <cellStyle name="Total 5 2 2 4 2 2" xfId="6345" xr:uid="{00000000-0005-0000-0000-000080530000}"/>
    <cellStyle name="Total 5 2 2 4 2 2 2" xfId="7866" xr:uid="{00000000-0005-0000-0000-000081530000}"/>
    <cellStyle name="Total 5 2 2 4 2 2 2 2" xfId="18351" xr:uid="{00000000-0005-0000-0000-000082530000}"/>
    <cellStyle name="Total 5 2 2 4 2 2 3" xfId="16836" xr:uid="{00000000-0005-0000-0000-000083530000}"/>
    <cellStyle name="Total 5 2 2 4 2 3" xfId="14799" xr:uid="{00000000-0005-0000-0000-000084530000}"/>
    <cellStyle name="Total 5 2 2 4 3" xfId="6344" xr:uid="{00000000-0005-0000-0000-000085530000}"/>
    <cellStyle name="Total 5 2 2 4 3 2" xfId="9546" xr:uid="{00000000-0005-0000-0000-000086530000}"/>
    <cellStyle name="Total 5 2 2 4 3 2 2" xfId="19812" xr:uid="{00000000-0005-0000-0000-000087530000}"/>
    <cellStyle name="Total 5 2 2 4 3 3" xfId="16835" xr:uid="{00000000-0005-0000-0000-000088530000}"/>
    <cellStyle name="Total 5 2 2 4 4" xfId="14798" xr:uid="{00000000-0005-0000-0000-000089530000}"/>
    <cellStyle name="Total 5 2 2 5" xfId="4289" xr:uid="{00000000-0005-0000-0000-00008A530000}"/>
    <cellStyle name="Total 5 2 2 5 2" xfId="6346" xr:uid="{00000000-0005-0000-0000-00008B530000}"/>
    <cellStyle name="Total 5 2 2 5 2 2" xfId="10888" xr:uid="{00000000-0005-0000-0000-00008C530000}"/>
    <cellStyle name="Total 5 2 2 5 2 2 2" xfId="21153" xr:uid="{00000000-0005-0000-0000-00008D530000}"/>
    <cellStyle name="Total 5 2 2 5 2 3" xfId="16837" xr:uid="{00000000-0005-0000-0000-00008E530000}"/>
    <cellStyle name="Total 5 2 2 5 3" xfId="14800" xr:uid="{00000000-0005-0000-0000-00008F530000}"/>
    <cellStyle name="Total 5 2 2 6" xfId="4290" xr:uid="{00000000-0005-0000-0000-000090530000}"/>
    <cellStyle name="Total 5 2 2 6 2" xfId="7291" xr:uid="{00000000-0005-0000-0000-000091530000}"/>
    <cellStyle name="Total 5 2 2 6 2 2" xfId="10018" xr:uid="{00000000-0005-0000-0000-000092530000}"/>
    <cellStyle name="Total 5 2 2 6 2 2 2" xfId="20284" xr:uid="{00000000-0005-0000-0000-000093530000}"/>
    <cellStyle name="Total 5 2 2 6 2 3" xfId="17780" xr:uid="{00000000-0005-0000-0000-000094530000}"/>
    <cellStyle name="Total 5 2 2 6 3" xfId="14801" xr:uid="{00000000-0005-0000-0000-000095530000}"/>
    <cellStyle name="Total 5 2 2 7" xfId="6331" xr:uid="{00000000-0005-0000-0000-000096530000}"/>
    <cellStyle name="Total 5 2 2 7 2" xfId="9543" xr:uid="{00000000-0005-0000-0000-000097530000}"/>
    <cellStyle name="Total 5 2 2 7 2 2" xfId="19809" xr:uid="{00000000-0005-0000-0000-000098530000}"/>
    <cellStyle name="Total 5 2 2 7 3" xfId="16822" xr:uid="{00000000-0005-0000-0000-000099530000}"/>
    <cellStyle name="Total 5 2 2 8" xfId="14782" xr:uid="{00000000-0005-0000-0000-00009A530000}"/>
    <cellStyle name="Total 5 2 3" xfId="4291" xr:uid="{00000000-0005-0000-0000-00009B530000}"/>
    <cellStyle name="Total 5 2 3 2" xfId="4292" xr:uid="{00000000-0005-0000-0000-00009C530000}"/>
    <cellStyle name="Total 5 2 3 2 2" xfId="4293" xr:uid="{00000000-0005-0000-0000-00009D530000}"/>
    <cellStyle name="Total 5 2 3 2 2 2" xfId="6349" xr:uid="{00000000-0005-0000-0000-00009E530000}"/>
    <cellStyle name="Total 5 2 3 2 2 2 2" xfId="10887" xr:uid="{00000000-0005-0000-0000-00009F530000}"/>
    <cellStyle name="Total 5 2 3 2 2 2 2 2" xfId="21152" xr:uid="{00000000-0005-0000-0000-0000A0530000}"/>
    <cellStyle name="Total 5 2 3 2 2 2 3" xfId="16840" xr:uid="{00000000-0005-0000-0000-0000A1530000}"/>
    <cellStyle name="Total 5 2 3 2 2 3" xfId="14804" xr:uid="{00000000-0005-0000-0000-0000A2530000}"/>
    <cellStyle name="Total 5 2 3 2 3" xfId="6348" xr:uid="{00000000-0005-0000-0000-0000A3530000}"/>
    <cellStyle name="Total 5 2 3 2 3 2" xfId="7867" xr:uid="{00000000-0005-0000-0000-0000A4530000}"/>
    <cellStyle name="Total 5 2 3 2 3 2 2" xfId="18352" xr:uid="{00000000-0005-0000-0000-0000A5530000}"/>
    <cellStyle name="Total 5 2 3 2 3 3" xfId="16839" xr:uid="{00000000-0005-0000-0000-0000A6530000}"/>
    <cellStyle name="Total 5 2 3 2 4" xfId="14803" xr:uid="{00000000-0005-0000-0000-0000A7530000}"/>
    <cellStyle name="Total 5 2 3 3" xfId="4294" xr:uid="{00000000-0005-0000-0000-0000A8530000}"/>
    <cellStyle name="Total 5 2 3 3 2" xfId="6350" xr:uid="{00000000-0005-0000-0000-0000A9530000}"/>
    <cellStyle name="Total 5 2 3 3 2 2" xfId="9547" xr:uid="{00000000-0005-0000-0000-0000AA530000}"/>
    <cellStyle name="Total 5 2 3 3 2 2 2" xfId="19813" xr:uid="{00000000-0005-0000-0000-0000AB530000}"/>
    <cellStyle name="Total 5 2 3 3 2 3" xfId="16841" xr:uid="{00000000-0005-0000-0000-0000AC530000}"/>
    <cellStyle name="Total 5 2 3 3 3" xfId="14805" xr:uid="{00000000-0005-0000-0000-0000AD530000}"/>
    <cellStyle name="Total 5 2 3 4" xfId="4295" xr:uid="{00000000-0005-0000-0000-0000AE530000}"/>
    <cellStyle name="Total 5 2 3 4 2" xfId="7292" xr:uid="{00000000-0005-0000-0000-0000AF530000}"/>
    <cellStyle name="Total 5 2 3 4 2 2" xfId="10019" xr:uid="{00000000-0005-0000-0000-0000B0530000}"/>
    <cellStyle name="Total 5 2 3 4 2 2 2" xfId="20285" xr:uid="{00000000-0005-0000-0000-0000B1530000}"/>
    <cellStyle name="Total 5 2 3 4 2 3" xfId="17781" xr:uid="{00000000-0005-0000-0000-0000B2530000}"/>
    <cellStyle name="Total 5 2 3 4 3" xfId="14806" xr:uid="{00000000-0005-0000-0000-0000B3530000}"/>
    <cellStyle name="Total 5 2 3 5" xfId="6347" xr:uid="{00000000-0005-0000-0000-0000B4530000}"/>
    <cellStyle name="Total 5 2 3 5 2" xfId="7868" xr:uid="{00000000-0005-0000-0000-0000B5530000}"/>
    <cellStyle name="Total 5 2 3 5 2 2" xfId="18353" xr:uid="{00000000-0005-0000-0000-0000B6530000}"/>
    <cellStyle name="Total 5 2 3 5 3" xfId="16838" xr:uid="{00000000-0005-0000-0000-0000B7530000}"/>
    <cellStyle name="Total 5 2 3 6" xfId="14802" xr:uid="{00000000-0005-0000-0000-0000B8530000}"/>
    <cellStyle name="Total 5 2 4" xfId="4296" xr:uid="{00000000-0005-0000-0000-0000B9530000}"/>
    <cellStyle name="Total 5 2 4 2" xfId="4297" xr:uid="{00000000-0005-0000-0000-0000BA530000}"/>
    <cellStyle name="Total 5 2 4 2 2" xfId="6352" xr:uid="{00000000-0005-0000-0000-0000BB530000}"/>
    <cellStyle name="Total 5 2 4 2 2 2" xfId="7872" xr:uid="{00000000-0005-0000-0000-0000BC530000}"/>
    <cellStyle name="Total 5 2 4 2 2 2 2" xfId="18357" xr:uid="{00000000-0005-0000-0000-0000BD530000}"/>
    <cellStyle name="Total 5 2 4 2 2 3" xfId="16843" xr:uid="{00000000-0005-0000-0000-0000BE530000}"/>
    <cellStyle name="Total 5 2 4 2 3" xfId="14808" xr:uid="{00000000-0005-0000-0000-0000BF530000}"/>
    <cellStyle name="Total 5 2 4 3" xfId="6351" xr:uid="{00000000-0005-0000-0000-0000C0530000}"/>
    <cellStyle name="Total 5 2 4 3 2" xfId="10889" xr:uid="{00000000-0005-0000-0000-0000C1530000}"/>
    <cellStyle name="Total 5 2 4 3 2 2" xfId="21154" xr:uid="{00000000-0005-0000-0000-0000C2530000}"/>
    <cellStyle name="Total 5 2 4 3 3" xfId="16842" xr:uid="{00000000-0005-0000-0000-0000C3530000}"/>
    <cellStyle name="Total 5 2 4 4" xfId="14807" xr:uid="{00000000-0005-0000-0000-0000C4530000}"/>
    <cellStyle name="Total 5 2 5" xfId="4298" xr:uid="{00000000-0005-0000-0000-0000C5530000}"/>
    <cellStyle name="Total 5 2 5 2" xfId="6353" xr:uid="{00000000-0005-0000-0000-0000C6530000}"/>
    <cellStyle name="Total 5 2 5 2 2" xfId="11815" xr:uid="{00000000-0005-0000-0000-0000C7530000}"/>
    <cellStyle name="Total 5 2 5 2 2 2" xfId="22078" xr:uid="{00000000-0005-0000-0000-0000C8530000}"/>
    <cellStyle name="Total 5 2 5 2 3" xfId="16844" xr:uid="{00000000-0005-0000-0000-0000C9530000}"/>
    <cellStyle name="Total 5 2 5 3" xfId="14809" xr:uid="{00000000-0005-0000-0000-0000CA530000}"/>
    <cellStyle name="Total 5 2 6" xfId="4299" xr:uid="{00000000-0005-0000-0000-0000CB530000}"/>
    <cellStyle name="Total 5 2 6 2" xfId="7293" xr:uid="{00000000-0005-0000-0000-0000CC530000}"/>
    <cellStyle name="Total 5 2 6 2 2" xfId="10020" xr:uid="{00000000-0005-0000-0000-0000CD530000}"/>
    <cellStyle name="Total 5 2 6 2 2 2" xfId="20286" xr:uid="{00000000-0005-0000-0000-0000CE530000}"/>
    <cellStyle name="Total 5 2 6 2 3" xfId="17782" xr:uid="{00000000-0005-0000-0000-0000CF530000}"/>
    <cellStyle name="Total 5 2 6 3" xfId="14810" xr:uid="{00000000-0005-0000-0000-0000D0530000}"/>
    <cellStyle name="Total 5 2 7" xfId="6330" xr:uid="{00000000-0005-0000-0000-0000D1530000}"/>
    <cellStyle name="Total 5 2 7 2" xfId="10884" xr:uid="{00000000-0005-0000-0000-0000D2530000}"/>
    <cellStyle name="Total 5 2 7 2 2" xfId="21149" xr:uid="{00000000-0005-0000-0000-0000D3530000}"/>
    <cellStyle name="Total 5 2 7 3" xfId="16821" xr:uid="{00000000-0005-0000-0000-0000D4530000}"/>
    <cellStyle name="Total 5 2 8" xfId="14781" xr:uid="{00000000-0005-0000-0000-0000D5530000}"/>
    <cellStyle name="Total 5 3" xfId="4300" xr:uid="{00000000-0005-0000-0000-0000D6530000}"/>
    <cellStyle name="Total 5 3 2" xfId="4301" xr:uid="{00000000-0005-0000-0000-0000D7530000}"/>
    <cellStyle name="Total 5 3 2 2" xfId="4302" xr:uid="{00000000-0005-0000-0000-0000D8530000}"/>
    <cellStyle name="Total 5 3 2 2 2" xfId="6356" xr:uid="{00000000-0005-0000-0000-0000D9530000}"/>
    <cellStyle name="Total 5 3 2 2 2 2" xfId="11716" xr:uid="{00000000-0005-0000-0000-0000DA530000}"/>
    <cellStyle name="Total 5 3 2 2 2 2 2" xfId="21980" xr:uid="{00000000-0005-0000-0000-0000DB530000}"/>
    <cellStyle name="Total 5 3 2 2 2 3" xfId="16847" xr:uid="{00000000-0005-0000-0000-0000DC530000}"/>
    <cellStyle name="Total 5 3 2 2 3" xfId="14813" xr:uid="{00000000-0005-0000-0000-0000DD530000}"/>
    <cellStyle name="Total 5 3 2 3" xfId="6355" xr:uid="{00000000-0005-0000-0000-0000DE530000}"/>
    <cellStyle name="Total 5 3 2 3 2" xfId="10066" xr:uid="{00000000-0005-0000-0000-0000DF530000}"/>
    <cellStyle name="Total 5 3 2 3 2 2" xfId="20331" xr:uid="{00000000-0005-0000-0000-0000E0530000}"/>
    <cellStyle name="Total 5 3 2 3 3" xfId="16846" xr:uid="{00000000-0005-0000-0000-0000E1530000}"/>
    <cellStyle name="Total 5 3 2 4" xfId="14812" xr:uid="{00000000-0005-0000-0000-0000E2530000}"/>
    <cellStyle name="Total 5 3 3" xfId="4303" xr:uid="{00000000-0005-0000-0000-0000E3530000}"/>
    <cellStyle name="Total 5 3 3 2" xfId="6357" xr:uid="{00000000-0005-0000-0000-0000E4530000}"/>
    <cellStyle name="Total 5 3 3 2 2" xfId="10068" xr:uid="{00000000-0005-0000-0000-0000E5530000}"/>
    <cellStyle name="Total 5 3 3 2 2 2" xfId="20333" xr:uid="{00000000-0005-0000-0000-0000E6530000}"/>
    <cellStyle name="Total 5 3 3 2 3" xfId="16848" xr:uid="{00000000-0005-0000-0000-0000E7530000}"/>
    <cellStyle name="Total 5 3 3 3" xfId="14814" xr:uid="{00000000-0005-0000-0000-0000E8530000}"/>
    <cellStyle name="Total 5 3 4" xfId="4304" xr:uid="{00000000-0005-0000-0000-0000E9530000}"/>
    <cellStyle name="Total 5 3 4 2" xfId="7294" xr:uid="{00000000-0005-0000-0000-0000EA530000}"/>
    <cellStyle name="Total 5 3 4 2 2" xfId="11209" xr:uid="{00000000-0005-0000-0000-0000EB530000}"/>
    <cellStyle name="Total 5 3 4 2 2 2" xfId="21474" xr:uid="{00000000-0005-0000-0000-0000EC530000}"/>
    <cellStyle name="Total 5 3 4 2 3" xfId="17783" xr:uid="{00000000-0005-0000-0000-0000ED530000}"/>
    <cellStyle name="Total 5 3 4 3" xfId="14815" xr:uid="{00000000-0005-0000-0000-0000EE530000}"/>
    <cellStyle name="Total 5 3 5" xfId="6354" xr:uid="{00000000-0005-0000-0000-0000EF530000}"/>
    <cellStyle name="Total 5 3 5 2" xfId="9548" xr:uid="{00000000-0005-0000-0000-0000F0530000}"/>
    <cellStyle name="Total 5 3 5 2 2" xfId="19814" xr:uid="{00000000-0005-0000-0000-0000F1530000}"/>
    <cellStyle name="Total 5 3 5 3" xfId="16845" xr:uid="{00000000-0005-0000-0000-0000F2530000}"/>
    <cellStyle name="Total 5 3 6" xfId="14811" xr:uid="{00000000-0005-0000-0000-0000F3530000}"/>
    <cellStyle name="Total 5 4" xfId="4305" xr:uid="{00000000-0005-0000-0000-0000F4530000}"/>
    <cellStyle name="Total 5 4 2" xfId="4306" xr:uid="{00000000-0005-0000-0000-0000F5530000}"/>
    <cellStyle name="Total 5 4 2 2" xfId="6359" xr:uid="{00000000-0005-0000-0000-0000F6530000}"/>
    <cellStyle name="Total 5 4 2 2 2" xfId="10874" xr:uid="{00000000-0005-0000-0000-0000F7530000}"/>
    <cellStyle name="Total 5 4 2 2 2 2" xfId="21139" xr:uid="{00000000-0005-0000-0000-0000F8530000}"/>
    <cellStyle name="Total 5 4 2 2 3" xfId="16850" xr:uid="{00000000-0005-0000-0000-0000F9530000}"/>
    <cellStyle name="Total 5 4 2 3" xfId="14817" xr:uid="{00000000-0005-0000-0000-0000FA530000}"/>
    <cellStyle name="Total 5 4 3" xfId="6358" xr:uid="{00000000-0005-0000-0000-0000FB530000}"/>
    <cellStyle name="Total 5 4 3 2" xfId="7869" xr:uid="{00000000-0005-0000-0000-0000FC530000}"/>
    <cellStyle name="Total 5 4 3 2 2" xfId="18354" xr:uid="{00000000-0005-0000-0000-0000FD530000}"/>
    <cellStyle name="Total 5 4 3 3" xfId="16849" xr:uid="{00000000-0005-0000-0000-0000FE530000}"/>
    <cellStyle name="Total 5 4 4" xfId="14816" xr:uid="{00000000-0005-0000-0000-0000FF530000}"/>
    <cellStyle name="Total 5 5" xfId="4307" xr:uid="{00000000-0005-0000-0000-000000540000}"/>
    <cellStyle name="Total 5 5 2" xfId="6360" xr:uid="{00000000-0005-0000-0000-000001540000}"/>
    <cellStyle name="Total 5 5 2 2" xfId="9549" xr:uid="{00000000-0005-0000-0000-000002540000}"/>
    <cellStyle name="Total 5 5 2 2 2" xfId="19815" xr:uid="{00000000-0005-0000-0000-000003540000}"/>
    <cellStyle name="Total 5 5 2 3" xfId="16851" xr:uid="{00000000-0005-0000-0000-000004540000}"/>
    <cellStyle name="Total 5 5 3" xfId="14818" xr:uid="{00000000-0005-0000-0000-000005540000}"/>
    <cellStyle name="Total 5 6" xfId="4308" xr:uid="{00000000-0005-0000-0000-000006540000}"/>
    <cellStyle name="Total 5 6 2" xfId="7295" xr:uid="{00000000-0005-0000-0000-000007540000}"/>
    <cellStyle name="Total 5 6 2 2" xfId="11208" xr:uid="{00000000-0005-0000-0000-000008540000}"/>
    <cellStyle name="Total 5 6 2 2 2" xfId="21473" xr:uid="{00000000-0005-0000-0000-000009540000}"/>
    <cellStyle name="Total 5 6 2 3" xfId="17784" xr:uid="{00000000-0005-0000-0000-00000A540000}"/>
    <cellStyle name="Total 5 6 3" xfId="14819" xr:uid="{00000000-0005-0000-0000-00000B540000}"/>
    <cellStyle name="Total 5 7" xfId="6329" xr:uid="{00000000-0005-0000-0000-00000C540000}"/>
    <cellStyle name="Total 5 7 2" xfId="10885" xr:uid="{00000000-0005-0000-0000-00000D540000}"/>
    <cellStyle name="Total 5 7 2 2" xfId="21150" xr:uid="{00000000-0005-0000-0000-00000E540000}"/>
    <cellStyle name="Total 5 7 3" xfId="16820" xr:uid="{00000000-0005-0000-0000-00000F540000}"/>
    <cellStyle name="Total 5 8" xfId="14780" xr:uid="{00000000-0005-0000-0000-000010540000}"/>
    <cellStyle name="Total 6" xfId="4309" xr:uid="{00000000-0005-0000-0000-000011540000}"/>
    <cellStyle name="Total 6 2" xfId="4310" xr:uid="{00000000-0005-0000-0000-000012540000}"/>
    <cellStyle name="Total 6 2 2" xfId="4311" xr:uid="{00000000-0005-0000-0000-000013540000}"/>
    <cellStyle name="Total 6 2 2 2" xfId="4312" xr:uid="{00000000-0005-0000-0000-000014540000}"/>
    <cellStyle name="Total 6 2 2 2 2" xfId="4313" xr:uid="{00000000-0005-0000-0000-000015540000}"/>
    <cellStyle name="Total 6 2 2 2 2 2" xfId="4314" xr:uid="{00000000-0005-0000-0000-000016540000}"/>
    <cellStyle name="Total 6 2 2 2 2 2 2" xfId="4315" xr:uid="{00000000-0005-0000-0000-000017540000}"/>
    <cellStyle name="Total 6 2 2 2 2 2 2 2" xfId="6367" xr:uid="{00000000-0005-0000-0000-000018540000}"/>
    <cellStyle name="Total 6 2 2 2 2 2 2 2 2" xfId="11224" xr:uid="{00000000-0005-0000-0000-000019540000}"/>
    <cellStyle name="Total 6 2 2 2 2 2 2 2 2 2" xfId="21489" xr:uid="{00000000-0005-0000-0000-00001A540000}"/>
    <cellStyle name="Total 6 2 2 2 2 2 2 2 3" xfId="16858" xr:uid="{00000000-0005-0000-0000-00001B540000}"/>
    <cellStyle name="Total 6 2 2 2 2 2 2 3" xfId="14826" xr:uid="{00000000-0005-0000-0000-00001C540000}"/>
    <cellStyle name="Total 6 2 2 2 2 2 3" xfId="6366" xr:uid="{00000000-0005-0000-0000-00001D540000}"/>
    <cellStyle name="Total 6 2 2 2 2 2 3 2" xfId="10065" xr:uid="{00000000-0005-0000-0000-00001E540000}"/>
    <cellStyle name="Total 6 2 2 2 2 2 3 2 2" xfId="20330" xr:uid="{00000000-0005-0000-0000-00001F540000}"/>
    <cellStyle name="Total 6 2 2 2 2 2 3 3" xfId="16857" xr:uid="{00000000-0005-0000-0000-000020540000}"/>
    <cellStyle name="Total 6 2 2 2 2 2 4" xfId="14825" xr:uid="{00000000-0005-0000-0000-000021540000}"/>
    <cellStyle name="Total 6 2 2 2 2 3" xfId="4316" xr:uid="{00000000-0005-0000-0000-000022540000}"/>
    <cellStyle name="Total 6 2 2 2 2 3 2" xfId="6368" xr:uid="{00000000-0005-0000-0000-000023540000}"/>
    <cellStyle name="Total 6 2 2 2 2 3 2 2" xfId="9552" xr:uid="{00000000-0005-0000-0000-000024540000}"/>
    <cellStyle name="Total 6 2 2 2 2 3 2 2 2" xfId="19818" xr:uid="{00000000-0005-0000-0000-000025540000}"/>
    <cellStyle name="Total 6 2 2 2 2 3 2 3" xfId="16859" xr:uid="{00000000-0005-0000-0000-000026540000}"/>
    <cellStyle name="Total 6 2 2 2 2 3 3" xfId="14827" xr:uid="{00000000-0005-0000-0000-000027540000}"/>
    <cellStyle name="Total 6 2 2 2 2 4" xfId="4317" xr:uid="{00000000-0005-0000-0000-000028540000}"/>
    <cellStyle name="Total 6 2 2 2 2 4 2" xfId="7296" xr:uid="{00000000-0005-0000-0000-000029540000}"/>
    <cellStyle name="Total 6 2 2 2 2 4 2 2" xfId="10021" xr:uid="{00000000-0005-0000-0000-00002A540000}"/>
    <cellStyle name="Total 6 2 2 2 2 4 2 2 2" xfId="20287" xr:uid="{00000000-0005-0000-0000-00002B540000}"/>
    <cellStyle name="Total 6 2 2 2 2 4 2 3" xfId="17785" xr:uid="{00000000-0005-0000-0000-00002C540000}"/>
    <cellStyle name="Total 6 2 2 2 2 4 3" xfId="14828" xr:uid="{00000000-0005-0000-0000-00002D540000}"/>
    <cellStyle name="Total 6 2 2 2 2 5" xfId="6365" xr:uid="{00000000-0005-0000-0000-00002E540000}"/>
    <cellStyle name="Total 6 2 2 2 2 5 2" xfId="9551" xr:uid="{00000000-0005-0000-0000-00002F540000}"/>
    <cellStyle name="Total 6 2 2 2 2 5 2 2" xfId="19817" xr:uid="{00000000-0005-0000-0000-000030540000}"/>
    <cellStyle name="Total 6 2 2 2 2 5 3" xfId="16856" xr:uid="{00000000-0005-0000-0000-000031540000}"/>
    <cellStyle name="Total 6 2 2 2 2 6" xfId="14824" xr:uid="{00000000-0005-0000-0000-000032540000}"/>
    <cellStyle name="Total 6 2 2 2 3" xfId="4318" xr:uid="{00000000-0005-0000-0000-000033540000}"/>
    <cellStyle name="Total 6 2 2 2 3 2" xfId="4319" xr:uid="{00000000-0005-0000-0000-000034540000}"/>
    <cellStyle name="Total 6 2 2 2 3 2 2" xfId="6370" xr:uid="{00000000-0005-0000-0000-000035540000}"/>
    <cellStyle name="Total 6 2 2 2 3 2 2 2" xfId="10892" xr:uid="{00000000-0005-0000-0000-000036540000}"/>
    <cellStyle name="Total 6 2 2 2 3 2 2 2 2" xfId="21157" xr:uid="{00000000-0005-0000-0000-000037540000}"/>
    <cellStyle name="Total 6 2 2 2 3 2 2 3" xfId="16861" xr:uid="{00000000-0005-0000-0000-000038540000}"/>
    <cellStyle name="Total 6 2 2 2 3 2 3" xfId="14830" xr:uid="{00000000-0005-0000-0000-000039540000}"/>
    <cellStyle name="Total 6 2 2 2 3 3" xfId="6369" xr:uid="{00000000-0005-0000-0000-00003A540000}"/>
    <cellStyle name="Total 6 2 2 2 3 3 2" xfId="10893" xr:uid="{00000000-0005-0000-0000-00003B540000}"/>
    <cellStyle name="Total 6 2 2 2 3 3 2 2" xfId="21158" xr:uid="{00000000-0005-0000-0000-00003C540000}"/>
    <cellStyle name="Total 6 2 2 2 3 3 3" xfId="16860" xr:uid="{00000000-0005-0000-0000-00003D540000}"/>
    <cellStyle name="Total 6 2 2 2 3 4" xfId="14829" xr:uid="{00000000-0005-0000-0000-00003E540000}"/>
    <cellStyle name="Total 6 2 2 2 4" xfId="4320" xr:uid="{00000000-0005-0000-0000-00003F540000}"/>
    <cellStyle name="Total 6 2 2 2 4 2" xfId="6371" xr:uid="{00000000-0005-0000-0000-000040540000}"/>
    <cellStyle name="Total 6 2 2 2 4 2 2" xfId="9553" xr:uid="{00000000-0005-0000-0000-000041540000}"/>
    <cellStyle name="Total 6 2 2 2 4 2 2 2" xfId="19819" xr:uid="{00000000-0005-0000-0000-000042540000}"/>
    <cellStyle name="Total 6 2 2 2 4 2 3" xfId="16862" xr:uid="{00000000-0005-0000-0000-000043540000}"/>
    <cellStyle name="Total 6 2 2 2 4 3" xfId="14831" xr:uid="{00000000-0005-0000-0000-000044540000}"/>
    <cellStyle name="Total 6 2 2 2 5" xfId="4321" xr:uid="{00000000-0005-0000-0000-000045540000}"/>
    <cellStyle name="Total 6 2 2 2 5 2" xfId="7297" xr:uid="{00000000-0005-0000-0000-000046540000}"/>
    <cellStyle name="Total 6 2 2 2 5 2 2" xfId="11210" xr:uid="{00000000-0005-0000-0000-000047540000}"/>
    <cellStyle name="Total 6 2 2 2 5 2 2 2" xfId="21475" xr:uid="{00000000-0005-0000-0000-000048540000}"/>
    <cellStyle name="Total 6 2 2 2 5 2 3" xfId="17786" xr:uid="{00000000-0005-0000-0000-000049540000}"/>
    <cellStyle name="Total 6 2 2 2 5 3" xfId="14832" xr:uid="{00000000-0005-0000-0000-00004A540000}"/>
    <cellStyle name="Total 6 2 2 2 6" xfId="6364" xr:uid="{00000000-0005-0000-0000-00004B540000}"/>
    <cellStyle name="Total 6 2 2 2 6 2" xfId="7870" xr:uid="{00000000-0005-0000-0000-00004C540000}"/>
    <cellStyle name="Total 6 2 2 2 6 2 2" xfId="18355" xr:uid="{00000000-0005-0000-0000-00004D540000}"/>
    <cellStyle name="Total 6 2 2 2 6 3" xfId="16855" xr:uid="{00000000-0005-0000-0000-00004E540000}"/>
    <cellStyle name="Total 6 2 2 2 7" xfId="14823" xr:uid="{00000000-0005-0000-0000-00004F540000}"/>
    <cellStyle name="Total 6 2 2 3" xfId="4322" xr:uid="{00000000-0005-0000-0000-000050540000}"/>
    <cellStyle name="Total 6 2 2 3 2" xfId="4323" xr:uid="{00000000-0005-0000-0000-000051540000}"/>
    <cellStyle name="Total 6 2 2 3 2 2" xfId="4324" xr:uid="{00000000-0005-0000-0000-000052540000}"/>
    <cellStyle name="Total 6 2 2 3 2 2 2" xfId="6374" xr:uid="{00000000-0005-0000-0000-000053540000}"/>
    <cellStyle name="Total 6 2 2 3 2 2 2 2" xfId="9554" xr:uid="{00000000-0005-0000-0000-000054540000}"/>
    <cellStyle name="Total 6 2 2 3 2 2 2 2 2" xfId="19820" xr:uid="{00000000-0005-0000-0000-000055540000}"/>
    <cellStyle name="Total 6 2 2 3 2 2 2 3" xfId="16865" xr:uid="{00000000-0005-0000-0000-000056540000}"/>
    <cellStyle name="Total 6 2 2 3 2 2 3" xfId="14835" xr:uid="{00000000-0005-0000-0000-000057540000}"/>
    <cellStyle name="Total 6 2 2 3 2 3" xfId="6373" xr:uid="{00000000-0005-0000-0000-000058540000}"/>
    <cellStyle name="Total 6 2 2 3 2 3 2" xfId="11813" xr:uid="{00000000-0005-0000-0000-000059540000}"/>
    <cellStyle name="Total 6 2 2 3 2 3 2 2" xfId="22076" xr:uid="{00000000-0005-0000-0000-00005A540000}"/>
    <cellStyle name="Total 6 2 2 3 2 3 3" xfId="16864" xr:uid="{00000000-0005-0000-0000-00005B540000}"/>
    <cellStyle name="Total 6 2 2 3 2 4" xfId="14834" xr:uid="{00000000-0005-0000-0000-00005C540000}"/>
    <cellStyle name="Total 6 2 2 3 3" xfId="4325" xr:uid="{00000000-0005-0000-0000-00005D540000}"/>
    <cellStyle name="Total 6 2 2 3 3 2" xfId="6375" xr:uid="{00000000-0005-0000-0000-00005E540000}"/>
    <cellStyle name="Total 6 2 2 3 3 2 2" xfId="10069" xr:uid="{00000000-0005-0000-0000-00005F540000}"/>
    <cellStyle name="Total 6 2 2 3 3 2 2 2" xfId="20334" xr:uid="{00000000-0005-0000-0000-000060540000}"/>
    <cellStyle name="Total 6 2 2 3 3 2 3" xfId="16866" xr:uid="{00000000-0005-0000-0000-000061540000}"/>
    <cellStyle name="Total 6 2 2 3 3 3" xfId="14836" xr:uid="{00000000-0005-0000-0000-000062540000}"/>
    <cellStyle name="Total 6 2 2 3 4" xfId="4326" xr:uid="{00000000-0005-0000-0000-000063540000}"/>
    <cellStyle name="Total 6 2 2 3 4 2" xfId="7298" xr:uid="{00000000-0005-0000-0000-000064540000}"/>
    <cellStyle name="Total 6 2 2 3 4 2 2" xfId="10022" xr:uid="{00000000-0005-0000-0000-000065540000}"/>
    <cellStyle name="Total 6 2 2 3 4 2 2 2" xfId="20288" xr:uid="{00000000-0005-0000-0000-000066540000}"/>
    <cellStyle name="Total 6 2 2 3 4 2 3" xfId="17787" xr:uid="{00000000-0005-0000-0000-000067540000}"/>
    <cellStyle name="Total 6 2 2 3 4 3" xfId="14837" xr:uid="{00000000-0005-0000-0000-000068540000}"/>
    <cellStyle name="Total 6 2 2 3 5" xfId="6372" xr:uid="{00000000-0005-0000-0000-000069540000}"/>
    <cellStyle name="Total 6 2 2 3 5 2" xfId="10894" xr:uid="{00000000-0005-0000-0000-00006A540000}"/>
    <cellStyle name="Total 6 2 2 3 5 2 2" xfId="21159" xr:uid="{00000000-0005-0000-0000-00006B540000}"/>
    <cellStyle name="Total 6 2 2 3 5 3" xfId="16863" xr:uid="{00000000-0005-0000-0000-00006C540000}"/>
    <cellStyle name="Total 6 2 2 3 6" xfId="14833" xr:uid="{00000000-0005-0000-0000-00006D540000}"/>
    <cellStyle name="Total 6 2 2 4" xfId="4327" xr:uid="{00000000-0005-0000-0000-00006E540000}"/>
    <cellStyle name="Total 6 2 2 4 2" xfId="4328" xr:uid="{00000000-0005-0000-0000-00006F540000}"/>
    <cellStyle name="Total 6 2 2 4 2 2" xfId="6377" xr:uid="{00000000-0005-0000-0000-000070540000}"/>
    <cellStyle name="Total 6 2 2 4 2 2 2" xfId="10071" xr:uid="{00000000-0005-0000-0000-000071540000}"/>
    <cellStyle name="Total 6 2 2 4 2 2 2 2" xfId="20336" xr:uid="{00000000-0005-0000-0000-000072540000}"/>
    <cellStyle name="Total 6 2 2 4 2 2 3" xfId="16868" xr:uid="{00000000-0005-0000-0000-000073540000}"/>
    <cellStyle name="Total 6 2 2 4 2 3" xfId="14839" xr:uid="{00000000-0005-0000-0000-000074540000}"/>
    <cellStyle name="Total 6 2 2 4 3" xfId="6376" xr:uid="{00000000-0005-0000-0000-000075540000}"/>
    <cellStyle name="Total 6 2 2 4 3 2" xfId="11717" xr:uid="{00000000-0005-0000-0000-000076540000}"/>
    <cellStyle name="Total 6 2 2 4 3 2 2" xfId="21981" xr:uid="{00000000-0005-0000-0000-000077540000}"/>
    <cellStyle name="Total 6 2 2 4 3 3" xfId="16867" xr:uid="{00000000-0005-0000-0000-000078540000}"/>
    <cellStyle name="Total 6 2 2 4 4" xfId="14838" xr:uid="{00000000-0005-0000-0000-000079540000}"/>
    <cellStyle name="Total 6 2 2 5" xfId="4329" xr:uid="{00000000-0005-0000-0000-00007A540000}"/>
    <cellStyle name="Total 6 2 2 5 2" xfId="6378" xr:uid="{00000000-0005-0000-0000-00007B540000}"/>
    <cellStyle name="Total 6 2 2 5 2 2" xfId="7873" xr:uid="{00000000-0005-0000-0000-00007C540000}"/>
    <cellStyle name="Total 6 2 2 5 2 2 2" xfId="18358" xr:uid="{00000000-0005-0000-0000-00007D540000}"/>
    <cellStyle name="Total 6 2 2 5 2 3" xfId="16869" xr:uid="{00000000-0005-0000-0000-00007E540000}"/>
    <cellStyle name="Total 6 2 2 5 3" xfId="14840" xr:uid="{00000000-0005-0000-0000-00007F540000}"/>
    <cellStyle name="Total 6 2 2 6" xfId="4330" xr:uid="{00000000-0005-0000-0000-000080540000}"/>
    <cellStyle name="Total 6 2 2 6 2" xfId="7299" xr:uid="{00000000-0005-0000-0000-000081540000}"/>
    <cellStyle name="Total 6 2 2 6 2 2" xfId="11796" xr:uid="{00000000-0005-0000-0000-000082540000}"/>
    <cellStyle name="Total 6 2 2 6 2 2 2" xfId="22060" xr:uid="{00000000-0005-0000-0000-000083540000}"/>
    <cellStyle name="Total 6 2 2 6 2 3" xfId="17788" xr:uid="{00000000-0005-0000-0000-000084540000}"/>
    <cellStyle name="Total 6 2 2 6 3" xfId="14841" xr:uid="{00000000-0005-0000-0000-000085540000}"/>
    <cellStyle name="Total 6 2 2 7" xfId="6363" xr:uid="{00000000-0005-0000-0000-000086540000}"/>
    <cellStyle name="Total 6 2 2 7 2" xfId="9550" xr:uid="{00000000-0005-0000-0000-000087540000}"/>
    <cellStyle name="Total 6 2 2 7 2 2" xfId="19816" xr:uid="{00000000-0005-0000-0000-000088540000}"/>
    <cellStyle name="Total 6 2 2 7 3" xfId="16854" xr:uid="{00000000-0005-0000-0000-000089540000}"/>
    <cellStyle name="Total 6 2 2 8" xfId="14822" xr:uid="{00000000-0005-0000-0000-00008A540000}"/>
    <cellStyle name="Total 6 2 3" xfId="4331" xr:uid="{00000000-0005-0000-0000-00008B540000}"/>
    <cellStyle name="Total 6 2 3 2" xfId="4332" xr:uid="{00000000-0005-0000-0000-00008C540000}"/>
    <cellStyle name="Total 6 2 3 2 2" xfId="4333" xr:uid="{00000000-0005-0000-0000-00008D540000}"/>
    <cellStyle name="Total 6 2 3 2 2 2" xfId="6381" xr:uid="{00000000-0005-0000-0000-00008E540000}"/>
    <cellStyle name="Total 6 2 3 2 2 2 2" xfId="7875" xr:uid="{00000000-0005-0000-0000-00008F540000}"/>
    <cellStyle name="Total 6 2 3 2 2 2 2 2" xfId="18360" xr:uid="{00000000-0005-0000-0000-000090540000}"/>
    <cellStyle name="Total 6 2 3 2 2 2 3" xfId="16872" xr:uid="{00000000-0005-0000-0000-000091540000}"/>
    <cellStyle name="Total 6 2 3 2 2 3" xfId="14844" xr:uid="{00000000-0005-0000-0000-000092540000}"/>
    <cellStyle name="Total 6 2 3 2 3" xfId="6380" xr:uid="{00000000-0005-0000-0000-000093540000}"/>
    <cellStyle name="Total 6 2 3 2 3 2" xfId="9555" xr:uid="{00000000-0005-0000-0000-000094540000}"/>
    <cellStyle name="Total 6 2 3 2 3 2 2" xfId="19821" xr:uid="{00000000-0005-0000-0000-000095540000}"/>
    <cellStyle name="Total 6 2 3 2 3 3" xfId="16871" xr:uid="{00000000-0005-0000-0000-000096540000}"/>
    <cellStyle name="Total 6 2 3 2 4" xfId="14843" xr:uid="{00000000-0005-0000-0000-000097540000}"/>
    <cellStyle name="Total 6 2 3 3" xfId="4334" xr:uid="{00000000-0005-0000-0000-000098540000}"/>
    <cellStyle name="Total 6 2 3 3 2" xfId="6382" xr:uid="{00000000-0005-0000-0000-000099540000}"/>
    <cellStyle name="Total 6 2 3 3 2 2" xfId="11812" xr:uid="{00000000-0005-0000-0000-00009A540000}"/>
    <cellStyle name="Total 6 2 3 3 2 2 2" xfId="22075" xr:uid="{00000000-0005-0000-0000-00009B540000}"/>
    <cellStyle name="Total 6 2 3 3 2 3" xfId="16873" xr:uid="{00000000-0005-0000-0000-00009C540000}"/>
    <cellStyle name="Total 6 2 3 3 3" xfId="14845" xr:uid="{00000000-0005-0000-0000-00009D540000}"/>
    <cellStyle name="Total 6 2 3 4" xfId="4335" xr:uid="{00000000-0005-0000-0000-00009E540000}"/>
    <cellStyle name="Total 6 2 3 4 2" xfId="7300" xr:uid="{00000000-0005-0000-0000-00009F540000}"/>
    <cellStyle name="Total 6 2 3 4 2 2" xfId="11207" xr:uid="{00000000-0005-0000-0000-0000A0540000}"/>
    <cellStyle name="Total 6 2 3 4 2 2 2" xfId="21472" xr:uid="{00000000-0005-0000-0000-0000A1540000}"/>
    <cellStyle name="Total 6 2 3 4 2 3" xfId="17789" xr:uid="{00000000-0005-0000-0000-0000A2540000}"/>
    <cellStyle name="Total 6 2 3 4 3" xfId="14846" xr:uid="{00000000-0005-0000-0000-0000A3540000}"/>
    <cellStyle name="Total 6 2 3 5" xfId="6379" xr:uid="{00000000-0005-0000-0000-0000A4540000}"/>
    <cellStyle name="Total 6 2 3 5 2" xfId="10891" xr:uid="{00000000-0005-0000-0000-0000A5540000}"/>
    <cellStyle name="Total 6 2 3 5 2 2" xfId="21156" xr:uid="{00000000-0005-0000-0000-0000A6540000}"/>
    <cellStyle name="Total 6 2 3 5 3" xfId="16870" xr:uid="{00000000-0005-0000-0000-0000A7540000}"/>
    <cellStyle name="Total 6 2 3 6" xfId="14842" xr:uid="{00000000-0005-0000-0000-0000A8540000}"/>
    <cellStyle name="Total 6 2 4" xfId="4336" xr:uid="{00000000-0005-0000-0000-0000A9540000}"/>
    <cellStyle name="Total 6 2 4 2" xfId="4337" xr:uid="{00000000-0005-0000-0000-0000AA540000}"/>
    <cellStyle name="Total 6 2 4 2 2" xfId="6384" xr:uid="{00000000-0005-0000-0000-0000AB540000}"/>
    <cellStyle name="Total 6 2 4 2 2 2" xfId="7874" xr:uid="{00000000-0005-0000-0000-0000AC540000}"/>
    <cellStyle name="Total 6 2 4 2 2 2 2" xfId="18359" xr:uid="{00000000-0005-0000-0000-0000AD540000}"/>
    <cellStyle name="Total 6 2 4 2 2 3" xfId="16875" xr:uid="{00000000-0005-0000-0000-0000AE540000}"/>
    <cellStyle name="Total 6 2 4 2 3" xfId="14848" xr:uid="{00000000-0005-0000-0000-0000AF540000}"/>
    <cellStyle name="Total 6 2 4 3" xfId="6383" xr:uid="{00000000-0005-0000-0000-0000B0540000}"/>
    <cellStyle name="Total 6 2 4 3 2" xfId="9556" xr:uid="{00000000-0005-0000-0000-0000B1540000}"/>
    <cellStyle name="Total 6 2 4 3 2 2" xfId="19822" xr:uid="{00000000-0005-0000-0000-0000B2540000}"/>
    <cellStyle name="Total 6 2 4 3 3" xfId="16874" xr:uid="{00000000-0005-0000-0000-0000B3540000}"/>
    <cellStyle name="Total 6 2 4 4" xfId="14847" xr:uid="{00000000-0005-0000-0000-0000B4540000}"/>
    <cellStyle name="Total 6 2 5" xfId="4338" xr:uid="{00000000-0005-0000-0000-0000B5540000}"/>
    <cellStyle name="Total 6 2 5 2" xfId="6385" xr:uid="{00000000-0005-0000-0000-0000B6540000}"/>
    <cellStyle name="Total 6 2 5 2 2" xfId="10896" xr:uid="{00000000-0005-0000-0000-0000B7540000}"/>
    <cellStyle name="Total 6 2 5 2 2 2" xfId="21161" xr:uid="{00000000-0005-0000-0000-0000B8540000}"/>
    <cellStyle name="Total 6 2 5 2 3" xfId="16876" xr:uid="{00000000-0005-0000-0000-0000B9540000}"/>
    <cellStyle name="Total 6 2 5 3" xfId="14849" xr:uid="{00000000-0005-0000-0000-0000BA540000}"/>
    <cellStyle name="Total 6 2 6" xfId="4339" xr:uid="{00000000-0005-0000-0000-0000BB540000}"/>
    <cellStyle name="Total 6 2 6 2" xfId="7301" xr:uid="{00000000-0005-0000-0000-0000BC540000}"/>
    <cellStyle name="Total 6 2 6 2 2" xfId="10023" xr:uid="{00000000-0005-0000-0000-0000BD540000}"/>
    <cellStyle name="Total 6 2 6 2 2 2" xfId="20289" xr:uid="{00000000-0005-0000-0000-0000BE540000}"/>
    <cellStyle name="Total 6 2 6 2 3" xfId="17790" xr:uid="{00000000-0005-0000-0000-0000BF540000}"/>
    <cellStyle name="Total 6 2 6 3" xfId="14850" xr:uid="{00000000-0005-0000-0000-0000C0540000}"/>
    <cellStyle name="Total 6 2 7" xfId="6362" xr:uid="{00000000-0005-0000-0000-0000C1540000}"/>
    <cellStyle name="Total 6 2 7 2" xfId="11814" xr:uid="{00000000-0005-0000-0000-0000C2540000}"/>
    <cellStyle name="Total 6 2 7 2 2" xfId="22077" xr:uid="{00000000-0005-0000-0000-0000C3540000}"/>
    <cellStyle name="Total 6 2 7 3" xfId="16853" xr:uid="{00000000-0005-0000-0000-0000C4540000}"/>
    <cellStyle name="Total 6 2 8" xfId="14821" xr:uid="{00000000-0005-0000-0000-0000C5540000}"/>
    <cellStyle name="Total 6 3" xfId="4340" xr:uid="{00000000-0005-0000-0000-0000C6540000}"/>
    <cellStyle name="Total 6 3 2" xfId="4341" xr:uid="{00000000-0005-0000-0000-0000C7540000}"/>
    <cellStyle name="Total 6 3 2 2" xfId="4342" xr:uid="{00000000-0005-0000-0000-0000C8540000}"/>
    <cellStyle name="Total 6 3 2 2 2" xfId="6388" xr:uid="{00000000-0005-0000-0000-0000C9540000}"/>
    <cellStyle name="Total 6 3 2 2 2 2" xfId="10895" xr:uid="{00000000-0005-0000-0000-0000CA540000}"/>
    <cellStyle name="Total 6 3 2 2 2 2 2" xfId="21160" xr:uid="{00000000-0005-0000-0000-0000CB540000}"/>
    <cellStyle name="Total 6 3 2 2 2 3" xfId="16879" xr:uid="{00000000-0005-0000-0000-0000CC540000}"/>
    <cellStyle name="Total 6 3 2 2 3" xfId="14853" xr:uid="{00000000-0005-0000-0000-0000CD540000}"/>
    <cellStyle name="Total 6 3 2 3" xfId="6387" xr:uid="{00000000-0005-0000-0000-0000CE540000}"/>
    <cellStyle name="Total 6 3 2 3 2" xfId="11225" xr:uid="{00000000-0005-0000-0000-0000CF540000}"/>
    <cellStyle name="Total 6 3 2 3 2 2" xfId="21490" xr:uid="{00000000-0005-0000-0000-0000D0540000}"/>
    <cellStyle name="Total 6 3 2 3 3" xfId="16878" xr:uid="{00000000-0005-0000-0000-0000D1540000}"/>
    <cellStyle name="Total 6 3 2 4" xfId="14852" xr:uid="{00000000-0005-0000-0000-0000D2540000}"/>
    <cellStyle name="Total 6 3 3" xfId="4343" xr:uid="{00000000-0005-0000-0000-0000D3540000}"/>
    <cellStyle name="Total 6 3 3 2" xfId="6389" xr:uid="{00000000-0005-0000-0000-0000D4540000}"/>
    <cellStyle name="Total 6 3 3 2 2" xfId="9557" xr:uid="{00000000-0005-0000-0000-0000D5540000}"/>
    <cellStyle name="Total 6 3 3 2 2 2" xfId="19823" xr:uid="{00000000-0005-0000-0000-0000D6540000}"/>
    <cellStyle name="Total 6 3 3 2 3" xfId="16880" xr:uid="{00000000-0005-0000-0000-0000D7540000}"/>
    <cellStyle name="Total 6 3 3 3" xfId="14854" xr:uid="{00000000-0005-0000-0000-0000D8540000}"/>
    <cellStyle name="Total 6 3 4" xfId="4344" xr:uid="{00000000-0005-0000-0000-0000D9540000}"/>
    <cellStyle name="Total 6 3 4 2" xfId="7302" xr:uid="{00000000-0005-0000-0000-0000DA540000}"/>
    <cellStyle name="Total 6 3 4 2 2" xfId="10024" xr:uid="{00000000-0005-0000-0000-0000DB540000}"/>
    <cellStyle name="Total 6 3 4 2 2 2" xfId="20290" xr:uid="{00000000-0005-0000-0000-0000DC540000}"/>
    <cellStyle name="Total 6 3 4 2 3" xfId="17791" xr:uid="{00000000-0005-0000-0000-0000DD540000}"/>
    <cellStyle name="Total 6 3 4 3" xfId="14855" xr:uid="{00000000-0005-0000-0000-0000DE540000}"/>
    <cellStyle name="Total 6 3 5" xfId="6386" xr:uid="{00000000-0005-0000-0000-0000DF540000}"/>
    <cellStyle name="Total 6 3 5 2" xfId="10064" xr:uid="{00000000-0005-0000-0000-0000E0540000}"/>
    <cellStyle name="Total 6 3 5 2 2" xfId="20329" xr:uid="{00000000-0005-0000-0000-0000E1540000}"/>
    <cellStyle name="Total 6 3 5 3" xfId="16877" xr:uid="{00000000-0005-0000-0000-0000E2540000}"/>
    <cellStyle name="Total 6 3 6" xfId="14851" xr:uid="{00000000-0005-0000-0000-0000E3540000}"/>
    <cellStyle name="Total 6 4" xfId="4345" xr:uid="{00000000-0005-0000-0000-0000E4540000}"/>
    <cellStyle name="Total 6 4 2" xfId="4346" xr:uid="{00000000-0005-0000-0000-0000E5540000}"/>
    <cellStyle name="Total 6 4 2 2" xfId="6391" xr:uid="{00000000-0005-0000-0000-0000E6540000}"/>
    <cellStyle name="Total 6 4 2 2 2" xfId="10073" xr:uid="{00000000-0005-0000-0000-0000E7540000}"/>
    <cellStyle name="Total 6 4 2 2 2 2" xfId="20338" xr:uid="{00000000-0005-0000-0000-0000E8540000}"/>
    <cellStyle name="Total 6 4 2 2 3" xfId="16882" xr:uid="{00000000-0005-0000-0000-0000E9540000}"/>
    <cellStyle name="Total 6 4 2 3" xfId="14857" xr:uid="{00000000-0005-0000-0000-0000EA540000}"/>
    <cellStyle name="Total 6 4 3" xfId="6390" xr:uid="{00000000-0005-0000-0000-0000EB540000}"/>
    <cellStyle name="Total 6 4 3 2" xfId="10897" xr:uid="{00000000-0005-0000-0000-0000EC540000}"/>
    <cellStyle name="Total 6 4 3 2 2" xfId="21162" xr:uid="{00000000-0005-0000-0000-0000ED540000}"/>
    <cellStyle name="Total 6 4 3 3" xfId="16881" xr:uid="{00000000-0005-0000-0000-0000EE540000}"/>
    <cellStyle name="Total 6 4 4" xfId="14856" xr:uid="{00000000-0005-0000-0000-0000EF540000}"/>
    <cellStyle name="Total 6 5" xfId="4347" xr:uid="{00000000-0005-0000-0000-0000F0540000}"/>
    <cellStyle name="Total 6 5 2" xfId="6392" xr:uid="{00000000-0005-0000-0000-0000F1540000}"/>
    <cellStyle name="Total 6 5 2 2" xfId="11811" xr:uid="{00000000-0005-0000-0000-0000F2540000}"/>
    <cellStyle name="Total 6 5 2 2 2" xfId="22074" xr:uid="{00000000-0005-0000-0000-0000F3540000}"/>
    <cellStyle name="Total 6 5 2 3" xfId="16883" xr:uid="{00000000-0005-0000-0000-0000F4540000}"/>
    <cellStyle name="Total 6 5 3" xfId="14858" xr:uid="{00000000-0005-0000-0000-0000F5540000}"/>
    <cellStyle name="Total 6 6" xfId="4348" xr:uid="{00000000-0005-0000-0000-0000F6540000}"/>
    <cellStyle name="Total 6 6 2" xfId="7303" xr:uid="{00000000-0005-0000-0000-0000F7540000}"/>
    <cellStyle name="Total 6 6 2 2" xfId="11212" xr:uid="{00000000-0005-0000-0000-0000F8540000}"/>
    <cellStyle name="Total 6 6 2 2 2" xfId="21477" xr:uid="{00000000-0005-0000-0000-0000F9540000}"/>
    <cellStyle name="Total 6 6 2 3" xfId="17792" xr:uid="{00000000-0005-0000-0000-0000FA540000}"/>
    <cellStyle name="Total 6 6 3" xfId="14859" xr:uid="{00000000-0005-0000-0000-0000FB540000}"/>
    <cellStyle name="Total 6 7" xfId="6361" xr:uid="{00000000-0005-0000-0000-0000FC540000}"/>
    <cellStyle name="Total 6 7 2" xfId="7871" xr:uid="{00000000-0005-0000-0000-0000FD540000}"/>
    <cellStyle name="Total 6 7 2 2" xfId="18356" xr:uid="{00000000-0005-0000-0000-0000FE540000}"/>
    <cellStyle name="Total 6 7 3" xfId="16852" xr:uid="{00000000-0005-0000-0000-0000FF540000}"/>
    <cellStyle name="Total 6 8" xfId="14820" xr:uid="{00000000-0005-0000-0000-000000550000}"/>
    <cellStyle name="Total 7" xfId="4349" xr:uid="{00000000-0005-0000-0000-000001550000}"/>
    <cellStyle name="Total 7 2" xfId="4350" xr:uid="{00000000-0005-0000-0000-000002550000}"/>
    <cellStyle name="Total 7 2 2" xfId="4351" xr:uid="{00000000-0005-0000-0000-000003550000}"/>
    <cellStyle name="Total 7 2 2 2" xfId="4352" xr:uid="{00000000-0005-0000-0000-000004550000}"/>
    <cellStyle name="Total 7 2 2 2 2" xfId="4353" xr:uid="{00000000-0005-0000-0000-000005550000}"/>
    <cellStyle name="Total 7 2 2 2 2 2" xfId="4354" xr:uid="{00000000-0005-0000-0000-000006550000}"/>
    <cellStyle name="Total 7 2 2 2 2 2 2" xfId="4355" xr:uid="{00000000-0005-0000-0000-000007550000}"/>
    <cellStyle name="Total 7 2 2 2 2 2 2 2" xfId="6399" xr:uid="{00000000-0005-0000-0000-000008550000}"/>
    <cellStyle name="Total 7 2 2 2 2 2 2 2 2" xfId="9559" xr:uid="{00000000-0005-0000-0000-000009550000}"/>
    <cellStyle name="Total 7 2 2 2 2 2 2 2 2 2" xfId="19825" xr:uid="{00000000-0005-0000-0000-00000A550000}"/>
    <cellStyle name="Total 7 2 2 2 2 2 2 2 3" xfId="16890" xr:uid="{00000000-0005-0000-0000-00000B550000}"/>
    <cellStyle name="Total 7 2 2 2 2 2 2 3" xfId="14866" xr:uid="{00000000-0005-0000-0000-00000C550000}"/>
    <cellStyle name="Total 7 2 2 2 2 2 3" xfId="6398" xr:uid="{00000000-0005-0000-0000-00000D550000}"/>
    <cellStyle name="Total 7 2 2 2 2 2 3 2" xfId="10890" xr:uid="{00000000-0005-0000-0000-00000E550000}"/>
    <cellStyle name="Total 7 2 2 2 2 2 3 2 2" xfId="21155" xr:uid="{00000000-0005-0000-0000-00000F550000}"/>
    <cellStyle name="Total 7 2 2 2 2 2 3 3" xfId="16889" xr:uid="{00000000-0005-0000-0000-000010550000}"/>
    <cellStyle name="Total 7 2 2 2 2 2 4" xfId="14865" xr:uid="{00000000-0005-0000-0000-000011550000}"/>
    <cellStyle name="Total 7 2 2 2 2 3" xfId="4356" xr:uid="{00000000-0005-0000-0000-000012550000}"/>
    <cellStyle name="Total 7 2 2 2 2 3 2" xfId="6400" xr:uid="{00000000-0005-0000-0000-000013550000}"/>
    <cellStyle name="Total 7 2 2 2 2 3 2 2" xfId="9560" xr:uid="{00000000-0005-0000-0000-000014550000}"/>
    <cellStyle name="Total 7 2 2 2 2 3 2 2 2" xfId="19826" xr:uid="{00000000-0005-0000-0000-000015550000}"/>
    <cellStyle name="Total 7 2 2 2 2 3 2 3" xfId="16891" xr:uid="{00000000-0005-0000-0000-000016550000}"/>
    <cellStyle name="Total 7 2 2 2 2 3 3" xfId="14867" xr:uid="{00000000-0005-0000-0000-000017550000}"/>
    <cellStyle name="Total 7 2 2 2 2 4" xfId="4357" xr:uid="{00000000-0005-0000-0000-000018550000}"/>
    <cellStyle name="Total 7 2 2 2 2 4 2" xfId="7304" xr:uid="{00000000-0005-0000-0000-000019550000}"/>
    <cellStyle name="Total 7 2 2 2 2 4 2 2" xfId="11211" xr:uid="{00000000-0005-0000-0000-00001A550000}"/>
    <cellStyle name="Total 7 2 2 2 2 4 2 2 2" xfId="21476" xr:uid="{00000000-0005-0000-0000-00001B550000}"/>
    <cellStyle name="Total 7 2 2 2 2 4 2 3" xfId="17793" xr:uid="{00000000-0005-0000-0000-00001C550000}"/>
    <cellStyle name="Total 7 2 2 2 2 4 3" xfId="14868" xr:uid="{00000000-0005-0000-0000-00001D550000}"/>
    <cellStyle name="Total 7 2 2 2 2 5" xfId="6397" xr:uid="{00000000-0005-0000-0000-00001E550000}"/>
    <cellStyle name="Total 7 2 2 2 2 5 2" xfId="7877" xr:uid="{00000000-0005-0000-0000-00001F550000}"/>
    <cellStyle name="Total 7 2 2 2 2 5 2 2" xfId="18362" xr:uid="{00000000-0005-0000-0000-000020550000}"/>
    <cellStyle name="Total 7 2 2 2 2 5 3" xfId="16888" xr:uid="{00000000-0005-0000-0000-000021550000}"/>
    <cellStyle name="Total 7 2 2 2 2 6" xfId="14864" xr:uid="{00000000-0005-0000-0000-000022550000}"/>
    <cellStyle name="Total 7 2 2 2 3" xfId="4358" xr:uid="{00000000-0005-0000-0000-000023550000}"/>
    <cellStyle name="Total 7 2 2 2 3 2" xfId="4359" xr:uid="{00000000-0005-0000-0000-000024550000}"/>
    <cellStyle name="Total 7 2 2 2 3 2 2" xfId="6402" xr:uid="{00000000-0005-0000-0000-000025550000}"/>
    <cellStyle name="Total 7 2 2 2 3 2 2 2" xfId="11810" xr:uid="{00000000-0005-0000-0000-000026550000}"/>
    <cellStyle name="Total 7 2 2 2 3 2 2 2 2" xfId="22073" xr:uid="{00000000-0005-0000-0000-000027550000}"/>
    <cellStyle name="Total 7 2 2 2 3 2 2 3" xfId="16893" xr:uid="{00000000-0005-0000-0000-000028550000}"/>
    <cellStyle name="Total 7 2 2 2 3 2 3" xfId="14870" xr:uid="{00000000-0005-0000-0000-000029550000}"/>
    <cellStyle name="Total 7 2 2 2 3 3" xfId="6401" xr:uid="{00000000-0005-0000-0000-00002A550000}"/>
    <cellStyle name="Total 7 2 2 2 3 3 2" xfId="10077" xr:uid="{00000000-0005-0000-0000-00002B550000}"/>
    <cellStyle name="Total 7 2 2 2 3 3 2 2" xfId="20342" xr:uid="{00000000-0005-0000-0000-00002C550000}"/>
    <cellStyle name="Total 7 2 2 2 3 3 3" xfId="16892" xr:uid="{00000000-0005-0000-0000-00002D550000}"/>
    <cellStyle name="Total 7 2 2 2 3 4" xfId="14869" xr:uid="{00000000-0005-0000-0000-00002E550000}"/>
    <cellStyle name="Total 7 2 2 2 4" xfId="4360" xr:uid="{00000000-0005-0000-0000-00002F550000}"/>
    <cellStyle name="Total 7 2 2 2 4 2" xfId="6403" xr:uid="{00000000-0005-0000-0000-000030550000}"/>
    <cellStyle name="Total 7 2 2 2 4 2 2" xfId="9561" xr:uid="{00000000-0005-0000-0000-000031550000}"/>
    <cellStyle name="Total 7 2 2 2 4 2 2 2" xfId="19827" xr:uid="{00000000-0005-0000-0000-000032550000}"/>
    <cellStyle name="Total 7 2 2 2 4 2 3" xfId="16894" xr:uid="{00000000-0005-0000-0000-000033550000}"/>
    <cellStyle name="Total 7 2 2 2 4 3" xfId="14871" xr:uid="{00000000-0005-0000-0000-000034550000}"/>
    <cellStyle name="Total 7 2 2 2 5" xfId="4361" xr:uid="{00000000-0005-0000-0000-000035550000}"/>
    <cellStyle name="Total 7 2 2 2 5 2" xfId="7305" xr:uid="{00000000-0005-0000-0000-000036550000}"/>
    <cellStyle name="Total 7 2 2 2 5 2 2" xfId="10025" xr:uid="{00000000-0005-0000-0000-000037550000}"/>
    <cellStyle name="Total 7 2 2 2 5 2 2 2" xfId="20291" xr:uid="{00000000-0005-0000-0000-000038550000}"/>
    <cellStyle name="Total 7 2 2 2 5 2 3" xfId="17794" xr:uid="{00000000-0005-0000-0000-000039550000}"/>
    <cellStyle name="Total 7 2 2 2 5 3" xfId="14872" xr:uid="{00000000-0005-0000-0000-00003A550000}"/>
    <cellStyle name="Total 7 2 2 2 6" xfId="6396" xr:uid="{00000000-0005-0000-0000-00003B550000}"/>
    <cellStyle name="Total 7 2 2 2 6 2" xfId="10074" xr:uid="{00000000-0005-0000-0000-00003C550000}"/>
    <cellStyle name="Total 7 2 2 2 6 2 2" xfId="20339" xr:uid="{00000000-0005-0000-0000-00003D550000}"/>
    <cellStyle name="Total 7 2 2 2 6 3" xfId="16887" xr:uid="{00000000-0005-0000-0000-00003E550000}"/>
    <cellStyle name="Total 7 2 2 2 7" xfId="14863" xr:uid="{00000000-0005-0000-0000-00003F550000}"/>
    <cellStyle name="Total 7 2 2 3" xfId="4362" xr:uid="{00000000-0005-0000-0000-000040550000}"/>
    <cellStyle name="Total 7 2 2 3 2" xfId="4363" xr:uid="{00000000-0005-0000-0000-000041550000}"/>
    <cellStyle name="Total 7 2 2 3 2 2" xfId="4364" xr:uid="{00000000-0005-0000-0000-000042550000}"/>
    <cellStyle name="Total 7 2 2 3 2 2 2" xfId="6406" xr:uid="{00000000-0005-0000-0000-000043550000}"/>
    <cellStyle name="Total 7 2 2 3 2 2 2 2" xfId="7879" xr:uid="{00000000-0005-0000-0000-000044550000}"/>
    <cellStyle name="Total 7 2 2 3 2 2 2 2 2" xfId="18364" xr:uid="{00000000-0005-0000-0000-000045550000}"/>
    <cellStyle name="Total 7 2 2 3 2 2 2 3" xfId="16897" xr:uid="{00000000-0005-0000-0000-000046550000}"/>
    <cellStyle name="Total 7 2 2 3 2 2 3" xfId="14875" xr:uid="{00000000-0005-0000-0000-000047550000}"/>
    <cellStyle name="Total 7 2 2 3 2 3" xfId="6405" xr:uid="{00000000-0005-0000-0000-000048550000}"/>
    <cellStyle name="Total 7 2 2 3 2 3 2" xfId="10900" xr:uid="{00000000-0005-0000-0000-000049550000}"/>
    <cellStyle name="Total 7 2 2 3 2 3 2 2" xfId="21165" xr:uid="{00000000-0005-0000-0000-00004A550000}"/>
    <cellStyle name="Total 7 2 2 3 2 3 3" xfId="16896" xr:uid="{00000000-0005-0000-0000-00004B550000}"/>
    <cellStyle name="Total 7 2 2 3 2 4" xfId="14874" xr:uid="{00000000-0005-0000-0000-00004C550000}"/>
    <cellStyle name="Total 7 2 2 3 3" xfId="4365" xr:uid="{00000000-0005-0000-0000-00004D550000}"/>
    <cellStyle name="Total 7 2 2 3 3 2" xfId="6407" xr:uid="{00000000-0005-0000-0000-00004E550000}"/>
    <cellStyle name="Total 7 2 2 3 3 2 2" xfId="10075" xr:uid="{00000000-0005-0000-0000-00004F550000}"/>
    <cellStyle name="Total 7 2 2 3 3 2 2 2" xfId="20340" xr:uid="{00000000-0005-0000-0000-000050550000}"/>
    <cellStyle name="Total 7 2 2 3 3 2 3" xfId="16898" xr:uid="{00000000-0005-0000-0000-000051550000}"/>
    <cellStyle name="Total 7 2 2 3 3 3" xfId="14876" xr:uid="{00000000-0005-0000-0000-000052550000}"/>
    <cellStyle name="Total 7 2 2 3 4" xfId="4366" xr:uid="{00000000-0005-0000-0000-000053550000}"/>
    <cellStyle name="Total 7 2 2 3 4 2" xfId="7306" xr:uid="{00000000-0005-0000-0000-000054550000}"/>
    <cellStyle name="Total 7 2 2 3 4 2 2" xfId="11213" xr:uid="{00000000-0005-0000-0000-000055550000}"/>
    <cellStyle name="Total 7 2 2 3 4 2 2 2" xfId="21478" xr:uid="{00000000-0005-0000-0000-000056550000}"/>
    <cellStyle name="Total 7 2 2 3 4 2 3" xfId="17795" xr:uid="{00000000-0005-0000-0000-000057550000}"/>
    <cellStyle name="Total 7 2 2 3 4 3" xfId="14877" xr:uid="{00000000-0005-0000-0000-000058550000}"/>
    <cellStyle name="Total 7 2 2 3 5" xfId="6404" xr:uid="{00000000-0005-0000-0000-000059550000}"/>
    <cellStyle name="Total 7 2 2 3 5 2" xfId="7878" xr:uid="{00000000-0005-0000-0000-00005A550000}"/>
    <cellStyle name="Total 7 2 2 3 5 2 2" xfId="18363" xr:uid="{00000000-0005-0000-0000-00005B550000}"/>
    <cellStyle name="Total 7 2 2 3 5 3" xfId="16895" xr:uid="{00000000-0005-0000-0000-00005C550000}"/>
    <cellStyle name="Total 7 2 2 3 6" xfId="14873" xr:uid="{00000000-0005-0000-0000-00005D550000}"/>
    <cellStyle name="Total 7 2 2 4" xfId="4367" xr:uid="{00000000-0005-0000-0000-00005E550000}"/>
    <cellStyle name="Total 7 2 2 4 2" xfId="4368" xr:uid="{00000000-0005-0000-0000-00005F550000}"/>
    <cellStyle name="Total 7 2 2 4 2 2" xfId="6409" xr:uid="{00000000-0005-0000-0000-000060550000}"/>
    <cellStyle name="Total 7 2 2 4 2 2 2" xfId="9562" xr:uid="{00000000-0005-0000-0000-000061550000}"/>
    <cellStyle name="Total 7 2 2 4 2 2 2 2" xfId="19828" xr:uid="{00000000-0005-0000-0000-000062550000}"/>
    <cellStyle name="Total 7 2 2 4 2 2 3" xfId="16900" xr:uid="{00000000-0005-0000-0000-000063550000}"/>
    <cellStyle name="Total 7 2 2 4 2 3" xfId="14879" xr:uid="{00000000-0005-0000-0000-000064550000}"/>
    <cellStyle name="Total 7 2 2 4 3" xfId="6408" xr:uid="{00000000-0005-0000-0000-000065550000}"/>
    <cellStyle name="Total 7 2 2 4 3 2" xfId="10899" xr:uid="{00000000-0005-0000-0000-000066550000}"/>
    <cellStyle name="Total 7 2 2 4 3 2 2" xfId="21164" xr:uid="{00000000-0005-0000-0000-000067550000}"/>
    <cellStyle name="Total 7 2 2 4 3 3" xfId="16899" xr:uid="{00000000-0005-0000-0000-000068550000}"/>
    <cellStyle name="Total 7 2 2 4 4" xfId="14878" xr:uid="{00000000-0005-0000-0000-000069550000}"/>
    <cellStyle name="Total 7 2 2 5" xfId="4369" xr:uid="{00000000-0005-0000-0000-00006A550000}"/>
    <cellStyle name="Total 7 2 2 5 2" xfId="6410" xr:uid="{00000000-0005-0000-0000-00006B550000}"/>
    <cellStyle name="Total 7 2 2 5 2 2" xfId="7881" xr:uid="{00000000-0005-0000-0000-00006C550000}"/>
    <cellStyle name="Total 7 2 2 5 2 2 2" xfId="18366" xr:uid="{00000000-0005-0000-0000-00006D550000}"/>
    <cellStyle name="Total 7 2 2 5 2 3" xfId="16901" xr:uid="{00000000-0005-0000-0000-00006E550000}"/>
    <cellStyle name="Total 7 2 2 5 3" xfId="14880" xr:uid="{00000000-0005-0000-0000-00006F550000}"/>
    <cellStyle name="Total 7 2 2 6" xfId="4370" xr:uid="{00000000-0005-0000-0000-000070550000}"/>
    <cellStyle name="Total 7 2 2 6 2" xfId="7307" xr:uid="{00000000-0005-0000-0000-000071550000}"/>
    <cellStyle name="Total 7 2 2 6 2 2" xfId="10026" xr:uid="{00000000-0005-0000-0000-000072550000}"/>
    <cellStyle name="Total 7 2 2 6 2 2 2" xfId="20292" xr:uid="{00000000-0005-0000-0000-000073550000}"/>
    <cellStyle name="Total 7 2 2 6 2 3" xfId="17796" xr:uid="{00000000-0005-0000-0000-000074550000}"/>
    <cellStyle name="Total 7 2 2 6 3" xfId="14881" xr:uid="{00000000-0005-0000-0000-000075550000}"/>
    <cellStyle name="Total 7 2 2 7" xfId="6395" xr:uid="{00000000-0005-0000-0000-000076550000}"/>
    <cellStyle name="Total 7 2 2 7 2" xfId="11718" xr:uid="{00000000-0005-0000-0000-000077550000}"/>
    <cellStyle name="Total 7 2 2 7 2 2" xfId="21982" xr:uid="{00000000-0005-0000-0000-000078550000}"/>
    <cellStyle name="Total 7 2 2 7 3" xfId="16886" xr:uid="{00000000-0005-0000-0000-000079550000}"/>
    <cellStyle name="Total 7 2 2 8" xfId="14862" xr:uid="{00000000-0005-0000-0000-00007A550000}"/>
    <cellStyle name="Total 7 2 3" xfId="4371" xr:uid="{00000000-0005-0000-0000-00007B550000}"/>
    <cellStyle name="Total 7 2 3 2" xfId="4372" xr:uid="{00000000-0005-0000-0000-00007C550000}"/>
    <cellStyle name="Total 7 2 3 2 2" xfId="4373" xr:uid="{00000000-0005-0000-0000-00007D550000}"/>
    <cellStyle name="Total 7 2 3 2 2 2" xfId="6413" xr:uid="{00000000-0005-0000-0000-00007E550000}"/>
    <cellStyle name="Total 7 2 3 2 2 2 2" xfId="11226" xr:uid="{00000000-0005-0000-0000-00007F550000}"/>
    <cellStyle name="Total 7 2 3 2 2 2 2 2" xfId="21491" xr:uid="{00000000-0005-0000-0000-000080550000}"/>
    <cellStyle name="Total 7 2 3 2 2 2 3" xfId="16904" xr:uid="{00000000-0005-0000-0000-000081550000}"/>
    <cellStyle name="Total 7 2 3 2 2 3" xfId="14884" xr:uid="{00000000-0005-0000-0000-000082550000}"/>
    <cellStyle name="Total 7 2 3 2 3" xfId="6412" xr:uid="{00000000-0005-0000-0000-000083550000}"/>
    <cellStyle name="Total 7 2 3 2 3 2" xfId="10901" xr:uid="{00000000-0005-0000-0000-000084550000}"/>
    <cellStyle name="Total 7 2 3 2 3 2 2" xfId="21166" xr:uid="{00000000-0005-0000-0000-000085550000}"/>
    <cellStyle name="Total 7 2 3 2 3 3" xfId="16903" xr:uid="{00000000-0005-0000-0000-000086550000}"/>
    <cellStyle name="Total 7 2 3 2 4" xfId="14883" xr:uid="{00000000-0005-0000-0000-000087550000}"/>
    <cellStyle name="Total 7 2 3 3" xfId="4374" xr:uid="{00000000-0005-0000-0000-000088550000}"/>
    <cellStyle name="Total 7 2 3 3 2" xfId="6414" xr:uid="{00000000-0005-0000-0000-000089550000}"/>
    <cellStyle name="Total 7 2 3 3 2 2" xfId="9563" xr:uid="{00000000-0005-0000-0000-00008A550000}"/>
    <cellStyle name="Total 7 2 3 3 2 2 2" xfId="19829" xr:uid="{00000000-0005-0000-0000-00008B550000}"/>
    <cellStyle name="Total 7 2 3 3 2 3" xfId="16905" xr:uid="{00000000-0005-0000-0000-00008C550000}"/>
    <cellStyle name="Total 7 2 3 3 3" xfId="14885" xr:uid="{00000000-0005-0000-0000-00008D550000}"/>
    <cellStyle name="Total 7 2 3 4" xfId="4375" xr:uid="{00000000-0005-0000-0000-00008E550000}"/>
    <cellStyle name="Total 7 2 3 4 2" xfId="7308" xr:uid="{00000000-0005-0000-0000-00008F550000}"/>
    <cellStyle name="Total 7 2 3 4 2 2" xfId="11797" xr:uid="{00000000-0005-0000-0000-000090550000}"/>
    <cellStyle name="Total 7 2 3 4 2 2 2" xfId="22061" xr:uid="{00000000-0005-0000-0000-000091550000}"/>
    <cellStyle name="Total 7 2 3 4 2 3" xfId="17797" xr:uid="{00000000-0005-0000-0000-000092550000}"/>
    <cellStyle name="Total 7 2 3 4 3" xfId="14886" xr:uid="{00000000-0005-0000-0000-000093550000}"/>
    <cellStyle name="Total 7 2 3 5" xfId="6411" xr:uid="{00000000-0005-0000-0000-000094550000}"/>
    <cellStyle name="Total 7 2 3 5 2" xfId="11809" xr:uid="{00000000-0005-0000-0000-000095550000}"/>
    <cellStyle name="Total 7 2 3 5 2 2" xfId="22072" xr:uid="{00000000-0005-0000-0000-000096550000}"/>
    <cellStyle name="Total 7 2 3 5 3" xfId="16902" xr:uid="{00000000-0005-0000-0000-000097550000}"/>
    <cellStyle name="Total 7 2 3 6" xfId="14882" xr:uid="{00000000-0005-0000-0000-000098550000}"/>
    <cellStyle name="Total 7 2 4" xfId="4376" xr:uid="{00000000-0005-0000-0000-000099550000}"/>
    <cellStyle name="Total 7 2 4 2" xfId="4377" xr:uid="{00000000-0005-0000-0000-00009A550000}"/>
    <cellStyle name="Total 7 2 4 2 2" xfId="6416" xr:uid="{00000000-0005-0000-0000-00009B550000}"/>
    <cellStyle name="Total 7 2 4 2 2 2" xfId="10072" xr:uid="{00000000-0005-0000-0000-00009C550000}"/>
    <cellStyle name="Total 7 2 4 2 2 2 2" xfId="20337" xr:uid="{00000000-0005-0000-0000-00009D550000}"/>
    <cellStyle name="Total 7 2 4 2 2 3" xfId="16907" xr:uid="{00000000-0005-0000-0000-00009E550000}"/>
    <cellStyle name="Total 7 2 4 2 3" xfId="14888" xr:uid="{00000000-0005-0000-0000-00009F550000}"/>
    <cellStyle name="Total 7 2 4 3" xfId="6415" xr:uid="{00000000-0005-0000-0000-0000A0550000}"/>
    <cellStyle name="Total 7 2 4 3 2" xfId="7880" xr:uid="{00000000-0005-0000-0000-0000A1550000}"/>
    <cellStyle name="Total 7 2 4 3 2 2" xfId="18365" xr:uid="{00000000-0005-0000-0000-0000A2550000}"/>
    <cellStyle name="Total 7 2 4 3 3" xfId="16906" xr:uid="{00000000-0005-0000-0000-0000A3550000}"/>
    <cellStyle name="Total 7 2 4 4" xfId="14887" xr:uid="{00000000-0005-0000-0000-0000A4550000}"/>
    <cellStyle name="Total 7 2 5" xfId="4378" xr:uid="{00000000-0005-0000-0000-0000A5550000}"/>
    <cellStyle name="Total 7 2 5 2" xfId="6417" xr:uid="{00000000-0005-0000-0000-0000A6550000}"/>
    <cellStyle name="Total 7 2 5 2 2" xfId="11719" xr:uid="{00000000-0005-0000-0000-0000A7550000}"/>
    <cellStyle name="Total 7 2 5 2 2 2" xfId="21983" xr:uid="{00000000-0005-0000-0000-0000A8550000}"/>
    <cellStyle name="Total 7 2 5 2 3" xfId="16908" xr:uid="{00000000-0005-0000-0000-0000A9550000}"/>
    <cellStyle name="Total 7 2 5 3" xfId="14889" xr:uid="{00000000-0005-0000-0000-0000AA550000}"/>
    <cellStyle name="Total 7 2 6" xfId="4379" xr:uid="{00000000-0005-0000-0000-0000AB550000}"/>
    <cellStyle name="Total 7 2 6 2" xfId="7309" xr:uid="{00000000-0005-0000-0000-0000AC550000}"/>
    <cellStyle name="Total 7 2 6 2 2" xfId="11206" xr:uid="{00000000-0005-0000-0000-0000AD550000}"/>
    <cellStyle name="Total 7 2 6 2 2 2" xfId="21471" xr:uid="{00000000-0005-0000-0000-0000AE550000}"/>
    <cellStyle name="Total 7 2 6 2 3" xfId="17798" xr:uid="{00000000-0005-0000-0000-0000AF550000}"/>
    <cellStyle name="Total 7 2 6 3" xfId="14890" xr:uid="{00000000-0005-0000-0000-0000B0550000}"/>
    <cellStyle name="Total 7 2 7" xfId="6394" xr:uid="{00000000-0005-0000-0000-0000B1550000}"/>
    <cellStyle name="Total 7 2 7 2" xfId="7876" xr:uid="{00000000-0005-0000-0000-0000B2550000}"/>
    <cellStyle name="Total 7 2 7 2 2" xfId="18361" xr:uid="{00000000-0005-0000-0000-0000B3550000}"/>
    <cellStyle name="Total 7 2 7 3" xfId="16885" xr:uid="{00000000-0005-0000-0000-0000B4550000}"/>
    <cellStyle name="Total 7 2 8" xfId="14861" xr:uid="{00000000-0005-0000-0000-0000B5550000}"/>
    <cellStyle name="Total 7 3" xfId="4380" xr:uid="{00000000-0005-0000-0000-0000B6550000}"/>
    <cellStyle name="Total 7 3 2" xfId="4381" xr:uid="{00000000-0005-0000-0000-0000B7550000}"/>
    <cellStyle name="Total 7 3 2 2" xfId="4382" xr:uid="{00000000-0005-0000-0000-0000B8550000}"/>
    <cellStyle name="Total 7 3 2 2 2" xfId="6420" xr:uid="{00000000-0005-0000-0000-0000B9550000}"/>
    <cellStyle name="Total 7 3 2 2 2 2" xfId="9565" xr:uid="{00000000-0005-0000-0000-0000BA550000}"/>
    <cellStyle name="Total 7 3 2 2 2 2 2" xfId="19831" xr:uid="{00000000-0005-0000-0000-0000BB550000}"/>
    <cellStyle name="Total 7 3 2 2 2 3" xfId="16911" xr:uid="{00000000-0005-0000-0000-0000BC550000}"/>
    <cellStyle name="Total 7 3 2 2 3" xfId="14893" xr:uid="{00000000-0005-0000-0000-0000BD550000}"/>
    <cellStyle name="Total 7 3 2 3" xfId="6419" xr:uid="{00000000-0005-0000-0000-0000BE550000}"/>
    <cellStyle name="Total 7 3 2 3 2" xfId="9564" xr:uid="{00000000-0005-0000-0000-0000BF550000}"/>
    <cellStyle name="Total 7 3 2 3 2 2" xfId="19830" xr:uid="{00000000-0005-0000-0000-0000C0550000}"/>
    <cellStyle name="Total 7 3 2 3 3" xfId="16910" xr:uid="{00000000-0005-0000-0000-0000C1550000}"/>
    <cellStyle name="Total 7 3 2 4" xfId="14892" xr:uid="{00000000-0005-0000-0000-0000C2550000}"/>
    <cellStyle name="Total 7 3 3" xfId="4383" xr:uid="{00000000-0005-0000-0000-0000C3550000}"/>
    <cellStyle name="Total 7 3 3 2" xfId="6421" xr:uid="{00000000-0005-0000-0000-0000C4550000}"/>
    <cellStyle name="Total 7 3 3 2 2" xfId="11228" xr:uid="{00000000-0005-0000-0000-0000C5550000}"/>
    <cellStyle name="Total 7 3 3 2 2 2" xfId="21493" xr:uid="{00000000-0005-0000-0000-0000C6550000}"/>
    <cellStyle name="Total 7 3 3 2 3" xfId="16912" xr:uid="{00000000-0005-0000-0000-0000C7550000}"/>
    <cellStyle name="Total 7 3 3 3" xfId="14894" xr:uid="{00000000-0005-0000-0000-0000C8550000}"/>
    <cellStyle name="Total 7 3 4" xfId="4384" xr:uid="{00000000-0005-0000-0000-0000C9550000}"/>
    <cellStyle name="Total 7 3 4 2" xfId="7310" xr:uid="{00000000-0005-0000-0000-0000CA550000}"/>
    <cellStyle name="Total 7 3 4 2 2" xfId="10027" xr:uid="{00000000-0005-0000-0000-0000CB550000}"/>
    <cellStyle name="Total 7 3 4 2 2 2" xfId="20293" xr:uid="{00000000-0005-0000-0000-0000CC550000}"/>
    <cellStyle name="Total 7 3 4 2 3" xfId="17799" xr:uid="{00000000-0005-0000-0000-0000CD550000}"/>
    <cellStyle name="Total 7 3 4 3" xfId="14895" xr:uid="{00000000-0005-0000-0000-0000CE550000}"/>
    <cellStyle name="Total 7 3 5" xfId="6418" xr:uid="{00000000-0005-0000-0000-0000CF550000}"/>
    <cellStyle name="Total 7 3 5 2" xfId="10898" xr:uid="{00000000-0005-0000-0000-0000D0550000}"/>
    <cellStyle name="Total 7 3 5 2 2" xfId="21163" xr:uid="{00000000-0005-0000-0000-0000D1550000}"/>
    <cellStyle name="Total 7 3 5 3" xfId="16909" xr:uid="{00000000-0005-0000-0000-0000D2550000}"/>
    <cellStyle name="Total 7 3 6" xfId="14891" xr:uid="{00000000-0005-0000-0000-0000D3550000}"/>
    <cellStyle name="Total 7 4" xfId="4385" xr:uid="{00000000-0005-0000-0000-0000D4550000}"/>
    <cellStyle name="Total 7 4 2" xfId="4386" xr:uid="{00000000-0005-0000-0000-0000D5550000}"/>
    <cellStyle name="Total 7 4 2 2" xfId="6423" xr:uid="{00000000-0005-0000-0000-0000D6550000}"/>
    <cellStyle name="Total 7 4 2 2 2" xfId="9566" xr:uid="{00000000-0005-0000-0000-0000D7550000}"/>
    <cellStyle name="Total 7 4 2 2 2 2" xfId="19832" xr:uid="{00000000-0005-0000-0000-0000D8550000}"/>
    <cellStyle name="Total 7 4 2 2 3" xfId="16914" xr:uid="{00000000-0005-0000-0000-0000D9550000}"/>
    <cellStyle name="Total 7 4 2 3" xfId="14897" xr:uid="{00000000-0005-0000-0000-0000DA550000}"/>
    <cellStyle name="Total 7 4 3" xfId="6422" xr:uid="{00000000-0005-0000-0000-0000DB550000}"/>
    <cellStyle name="Total 7 4 3 2" xfId="11808" xr:uid="{00000000-0005-0000-0000-0000DC550000}"/>
    <cellStyle name="Total 7 4 3 2 2" xfId="22071" xr:uid="{00000000-0005-0000-0000-0000DD550000}"/>
    <cellStyle name="Total 7 4 3 3" xfId="16913" xr:uid="{00000000-0005-0000-0000-0000DE550000}"/>
    <cellStyle name="Total 7 4 4" xfId="14896" xr:uid="{00000000-0005-0000-0000-0000DF550000}"/>
    <cellStyle name="Total 7 5" xfId="4387" xr:uid="{00000000-0005-0000-0000-0000E0550000}"/>
    <cellStyle name="Total 7 5 2" xfId="6424" xr:uid="{00000000-0005-0000-0000-0000E1550000}"/>
    <cellStyle name="Total 7 5 2 2" xfId="10076" xr:uid="{00000000-0005-0000-0000-0000E2550000}"/>
    <cellStyle name="Total 7 5 2 2 2" xfId="20341" xr:uid="{00000000-0005-0000-0000-0000E3550000}"/>
    <cellStyle name="Total 7 5 2 3" xfId="16915" xr:uid="{00000000-0005-0000-0000-0000E4550000}"/>
    <cellStyle name="Total 7 5 3" xfId="14898" xr:uid="{00000000-0005-0000-0000-0000E5550000}"/>
    <cellStyle name="Total 7 6" xfId="4388" xr:uid="{00000000-0005-0000-0000-0000E6550000}"/>
    <cellStyle name="Total 7 6 2" xfId="7311" xr:uid="{00000000-0005-0000-0000-0000E7550000}"/>
    <cellStyle name="Total 7 6 2 2" xfId="10028" xr:uid="{00000000-0005-0000-0000-0000E8550000}"/>
    <cellStyle name="Total 7 6 2 2 2" xfId="20294" xr:uid="{00000000-0005-0000-0000-0000E9550000}"/>
    <cellStyle name="Total 7 6 2 3" xfId="17800" xr:uid="{00000000-0005-0000-0000-0000EA550000}"/>
    <cellStyle name="Total 7 6 3" xfId="14899" xr:uid="{00000000-0005-0000-0000-0000EB550000}"/>
    <cellStyle name="Total 7 7" xfId="6393" xr:uid="{00000000-0005-0000-0000-0000EC550000}"/>
    <cellStyle name="Total 7 7 2" xfId="9558" xr:uid="{00000000-0005-0000-0000-0000ED550000}"/>
    <cellStyle name="Total 7 7 2 2" xfId="19824" xr:uid="{00000000-0005-0000-0000-0000EE550000}"/>
    <cellStyle name="Total 7 7 3" xfId="16884" xr:uid="{00000000-0005-0000-0000-0000EF550000}"/>
    <cellStyle name="Total 7 8" xfId="14860" xr:uid="{00000000-0005-0000-0000-0000F0550000}"/>
    <cellStyle name="Total 8" xfId="4389" xr:uid="{00000000-0005-0000-0000-0000F1550000}"/>
    <cellStyle name="Total 8 2" xfId="4390" xr:uid="{00000000-0005-0000-0000-0000F2550000}"/>
    <cellStyle name="Total 8 2 2" xfId="4391" xr:uid="{00000000-0005-0000-0000-0000F3550000}"/>
    <cellStyle name="Total 8 2 2 2" xfId="4392" xr:uid="{00000000-0005-0000-0000-0000F4550000}"/>
    <cellStyle name="Total 8 2 2 2 2" xfId="4393" xr:uid="{00000000-0005-0000-0000-0000F5550000}"/>
    <cellStyle name="Total 8 2 2 2 2 2" xfId="4394" xr:uid="{00000000-0005-0000-0000-0000F6550000}"/>
    <cellStyle name="Total 8 2 2 2 2 2 2" xfId="4395" xr:uid="{00000000-0005-0000-0000-0000F7550000}"/>
    <cellStyle name="Total 8 2 2 2 2 2 2 2" xfId="6431" xr:uid="{00000000-0005-0000-0000-0000F8550000}"/>
    <cellStyle name="Total 8 2 2 2 2 2 2 2 2" xfId="11807" xr:uid="{00000000-0005-0000-0000-0000F9550000}"/>
    <cellStyle name="Total 8 2 2 2 2 2 2 2 2 2" xfId="22070" xr:uid="{00000000-0005-0000-0000-0000FA550000}"/>
    <cellStyle name="Total 8 2 2 2 2 2 2 2 3" xfId="16922" xr:uid="{00000000-0005-0000-0000-0000FB550000}"/>
    <cellStyle name="Total 8 2 2 2 2 2 2 3" xfId="14906" xr:uid="{00000000-0005-0000-0000-0000FC550000}"/>
    <cellStyle name="Total 8 2 2 2 2 2 3" xfId="6430" xr:uid="{00000000-0005-0000-0000-0000FD550000}"/>
    <cellStyle name="Total 8 2 2 2 2 2 3 2" xfId="7884" xr:uid="{00000000-0005-0000-0000-0000FE550000}"/>
    <cellStyle name="Total 8 2 2 2 2 2 3 2 2" xfId="18369" xr:uid="{00000000-0005-0000-0000-0000FF550000}"/>
    <cellStyle name="Total 8 2 2 2 2 2 3 3" xfId="16921" xr:uid="{00000000-0005-0000-0000-000000560000}"/>
    <cellStyle name="Total 8 2 2 2 2 2 4" xfId="14905" xr:uid="{00000000-0005-0000-0000-000001560000}"/>
    <cellStyle name="Total 8 2 2 2 2 3" xfId="4396" xr:uid="{00000000-0005-0000-0000-000002560000}"/>
    <cellStyle name="Total 8 2 2 2 2 3 2" xfId="6432" xr:uid="{00000000-0005-0000-0000-000003560000}"/>
    <cellStyle name="Total 8 2 2 2 2 3 2 2" xfId="10905" xr:uid="{00000000-0005-0000-0000-000004560000}"/>
    <cellStyle name="Total 8 2 2 2 2 3 2 2 2" xfId="21170" xr:uid="{00000000-0005-0000-0000-000005560000}"/>
    <cellStyle name="Total 8 2 2 2 2 3 2 3" xfId="16923" xr:uid="{00000000-0005-0000-0000-000006560000}"/>
    <cellStyle name="Total 8 2 2 2 2 3 3" xfId="14907" xr:uid="{00000000-0005-0000-0000-000007560000}"/>
    <cellStyle name="Total 8 2 2 2 2 4" xfId="4397" xr:uid="{00000000-0005-0000-0000-000008560000}"/>
    <cellStyle name="Total 8 2 2 2 2 4 2" xfId="7312" xr:uid="{00000000-0005-0000-0000-000009560000}"/>
    <cellStyle name="Total 8 2 2 2 2 4 2 2" xfId="10029" xr:uid="{00000000-0005-0000-0000-00000A560000}"/>
    <cellStyle name="Total 8 2 2 2 2 4 2 2 2" xfId="20295" xr:uid="{00000000-0005-0000-0000-00000B560000}"/>
    <cellStyle name="Total 8 2 2 2 2 4 2 3" xfId="17801" xr:uid="{00000000-0005-0000-0000-00000C560000}"/>
    <cellStyle name="Total 8 2 2 2 2 4 3" xfId="14908" xr:uid="{00000000-0005-0000-0000-00000D560000}"/>
    <cellStyle name="Total 8 2 2 2 2 5" xfId="6429" xr:uid="{00000000-0005-0000-0000-00000E560000}"/>
    <cellStyle name="Total 8 2 2 2 2 5 2" xfId="9567" xr:uid="{00000000-0005-0000-0000-00000F560000}"/>
    <cellStyle name="Total 8 2 2 2 2 5 2 2" xfId="19833" xr:uid="{00000000-0005-0000-0000-000010560000}"/>
    <cellStyle name="Total 8 2 2 2 2 5 3" xfId="16920" xr:uid="{00000000-0005-0000-0000-000011560000}"/>
    <cellStyle name="Total 8 2 2 2 2 6" xfId="14904" xr:uid="{00000000-0005-0000-0000-000012560000}"/>
    <cellStyle name="Total 8 2 2 2 3" xfId="4398" xr:uid="{00000000-0005-0000-0000-000013560000}"/>
    <cellStyle name="Total 8 2 2 2 3 2" xfId="4399" xr:uid="{00000000-0005-0000-0000-000014560000}"/>
    <cellStyle name="Total 8 2 2 2 3 2 2" xfId="6434" xr:uid="{00000000-0005-0000-0000-000015560000}"/>
    <cellStyle name="Total 8 2 2 2 3 2 2 2" xfId="9568" xr:uid="{00000000-0005-0000-0000-000016560000}"/>
    <cellStyle name="Total 8 2 2 2 3 2 2 2 2" xfId="19834" xr:uid="{00000000-0005-0000-0000-000017560000}"/>
    <cellStyle name="Total 8 2 2 2 3 2 2 3" xfId="16925" xr:uid="{00000000-0005-0000-0000-000018560000}"/>
    <cellStyle name="Total 8 2 2 2 3 2 3" xfId="14910" xr:uid="{00000000-0005-0000-0000-000019560000}"/>
    <cellStyle name="Total 8 2 2 2 3 3" xfId="6433" xr:uid="{00000000-0005-0000-0000-00001A560000}"/>
    <cellStyle name="Total 8 2 2 2 3 3 2" xfId="7883" xr:uid="{00000000-0005-0000-0000-00001B560000}"/>
    <cellStyle name="Total 8 2 2 2 3 3 2 2" xfId="18368" xr:uid="{00000000-0005-0000-0000-00001C560000}"/>
    <cellStyle name="Total 8 2 2 2 3 3 3" xfId="16924" xr:uid="{00000000-0005-0000-0000-00001D560000}"/>
    <cellStyle name="Total 8 2 2 2 3 4" xfId="14909" xr:uid="{00000000-0005-0000-0000-00001E560000}"/>
    <cellStyle name="Total 8 2 2 2 4" xfId="4400" xr:uid="{00000000-0005-0000-0000-00001F560000}"/>
    <cellStyle name="Total 8 2 2 2 4 2" xfId="6435" xr:uid="{00000000-0005-0000-0000-000020560000}"/>
    <cellStyle name="Total 8 2 2 2 4 2 2" xfId="10063" xr:uid="{00000000-0005-0000-0000-000021560000}"/>
    <cellStyle name="Total 8 2 2 2 4 2 2 2" xfId="20328" xr:uid="{00000000-0005-0000-0000-000022560000}"/>
    <cellStyle name="Total 8 2 2 2 4 2 3" xfId="16926" xr:uid="{00000000-0005-0000-0000-000023560000}"/>
    <cellStyle name="Total 8 2 2 2 4 3" xfId="14911" xr:uid="{00000000-0005-0000-0000-000024560000}"/>
    <cellStyle name="Total 8 2 2 2 5" xfId="4401" xr:uid="{00000000-0005-0000-0000-000025560000}"/>
    <cellStyle name="Total 8 2 2 2 5 2" xfId="7313" xr:uid="{00000000-0005-0000-0000-000026560000}"/>
    <cellStyle name="Total 8 2 2 2 5 2 2" xfId="10030" xr:uid="{00000000-0005-0000-0000-000027560000}"/>
    <cellStyle name="Total 8 2 2 2 5 2 2 2" xfId="20296" xr:uid="{00000000-0005-0000-0000-000028560000}"/>
    <cellStyle name="Total 8 2 2 2 5 2 3" xfId="17802" xr:uid="{00000000-0005-0000-0000-000029560000}"/>
    <cellStyle name="Total 8 2 2 2 5 3" xfId="14912" xr:uid="{00000000-0005-0000-0000-00002A560000}"/>
    <cellStyle name="Total 8 2 2 2 6" xfId="6428" xr:uid="{00000000-0005-0000-0000-00002B560000}"/>
    <cellStyle name="Total 8 2 2 2 6 2" xfId="10903" xr:uid="{00000000-0005-0000-0000-00002C560000}"/>
    <cellStyle name="Total 8 2 2 2 6 2 2" xfId="21168" xr:uid="{00000000-0005-0000-0000-00002D560000}"/>
    <cellStyle name="Total 8 2 2 2 6 3" xfId="16919" xr:uid="{00000000-0005-0000-0000-00002E560000}"/>
    <cellStyle name="Total 8 2 2 2 7" xfId="14903" xr:uid="{00000000-0005-0000-0000-00002F560000}"/>
    <cellStyle name="Total 8 2 2 3" xfId="4402" xr:uid="{00000000-0005-0000-0000-000030560000}"/>
    <cellStyle name="Total 8 2 2 3 2" xfId="4403" xr:uid="{00000000-0005-0000-0000-000031560000}"/>
    <cellStyle name="Total 8 2 2 3 2 2" xfId="4404" xr:uid="{00000000-0005-0000-0000-000032560000}"/>
    <cellStyle name="Total 8 2 2 3 2 2 2" xfId="6438" xr:uid="{00000000-0005-0000-0000-000033560000}"/>
    <cellStyle name="Total 8 2 2 3 2 2 2 2" xfId="10902" xr:uid="{00000000-0005-0000-0000-000034560000}"/>
    <cellStyle name="Total 8 2 2 3 2 2 2 2 2" xfId="21167" xr:uid="{00000000-0005-0000-0000-000035560000}"/>
    <cellStyle name="Total 8 2 2 3 2 2 2 3" xfId="16929" xr:uid="{00000000-0005-0000-0000-000036560000}"/>
    <cellStyle name="Total 8 2 2 3 2 2 3" xfId="14915" xr:uid="{00000000-0005-0000-0000-000037560000}"/>
    <cellStyle name="Total 8 2 2 3 2 3" xfId="6437" xr:uid="{00000000-0005-0000-0000-000038560000}"/>
    <cellStyle name="Total 8 2 2 3 2 3 2" xfId="11720" xr:uid="{00000000-0005-0000-0000-000039560000}"/>
    <cellStyle name="Total 8 2 2 3 2 3 2 2" xfId="21984" xr:uid="{00000000-0005-0000-0000-00003A560000}"/>
    <cellStyle name="Total 8 2 2 3 2 3 3" xfId="16928" xr:uid="{00000000-0005-0000-0000-00003B560000}"/>
    <cellStyle name="Total 8 2 2 3 2 4" xfId="14914" xr:uid="{00000000-0005-0000-0000-00003C560000}"/>
    <cellStyle name="Total 8 2 2 3 3" xfId="4405" xr:uid="{00000000-0005-0000-0000-00003D560000}"/>
    <cellStyle name="Total 8 2 2 3 3 2" xfId="6439" xr:uid="{00000000-0005-0000-0000-00003E560000}"/>
    <cellStyle name="Total 8 2 2 3 3 2 2" xfId="9569" xr:uid="{00000000-0005-0000-0000-00003F560000}"/>
    <cellStyle name="Total 8 2 2 3 3 2 2 2" xfId="19835" xr:uid="{00000000-0005-0000-0000-000040560000}"/>
    <cellStyle name="Total 8 2 2 3 3 2 3" xfId="16930" xr:uid="{00000000-0005-0000-0000-000041560000}"/>
    <cellStyle name="Total 8 2 2 3 3 3" xfId="14916" xr:uid="{00000000-0005-0000-0000-000042560000}"/>
    <cellStyle name="Total 8 2 2 3 4" xfId="4406" xr:uid="{00000000-0005-0000-0000-000043560000}"/>
    <cellStyle name="Total 8 2 2 3 4 2" xfId="7314" xr:uid="{00000000-0005-0000-0000-000044560000}"/>
    <cellStyle name="Total 8 2 2 3 4 2 2" xfId="10031" xr:uid="{00000000-0005-0000-0000-000045560000}"/>
    <cellStyle name="Total 8 2 2 3 4 2 2 2" xfId="20297" xr:uid="{00000000-0005-0000-0000-000046560000}"/>
    <cellStyle name="Total 8 2 2 3 4 2 3" xfId="17803" xr:uid="{00000000-0005-0000-0000-000047560000}"/>
    <cellStyle name="Total 8 2 2 3 4 3" xfId="14917" xr:uid="{00000000-0005-0000-0000-000048560000}"/>
    <cellStyle name="Total 8 2 2 3 5" xfId="6436" xr:uid="{00000000-0005-0000-0000-000049560000}"/>
    <cellStyle name="Total 8 2 2 3 5 2" xfId="11227" xr:uid="{00000000-0005-0000-0000-00004A560000}"/>
    <cellStyle name="Total 8 2 2 3 5 2 2" xfId="21492" xr:uid="{00000000-0005-0000-0000-00004B560000}"/>
    <cellStyle name="Total 8 2 2 3 5 3" xfId="16927" xr:uid="{00000000-0005-0000-0000-00004C560000}"/>
    <cellStyle name="Total 8 2 2 3 6" xfId="14913" xr:uid="{00000000-0005-0000-0000-00004D560000}"/>
    <cellStyle name="Total 8 2 2 4" xfId="4407" xr:uid="{00000000-0005-0000-0000-00004E560000}"/>
    <cellStyle name="Total 8 2 2 4 2" xfId="4408" xr:uid="{00000000-0005-0000-0000-00004F560000}"/>
    <cellStyle name="Total 8 2 2 4 2 2" xfId="6441" xr:uid="{00000000-0005-0000-0000-000050560000}"/>
    <cellStyle name="Total 8 2 2 4 2 2 2" xfId="11806" xr:uid="{00000000-0005-0000-0000-000051560000}"/>
    <cellStyle name="Total 8 2 2 4 2 2 2 2" xfId="22069" xr:uid="{00000000-0005-0000-0000-000052560000}"/>
    <cellStyle name="Total 8 2 2 4 2 2 3" xfId="16932" xr:uid="{00000000-0005-0000-0000-000053560000}"/>
    <cellStyle name="Total 8 2 2 4 2 3" xfId="14919" xr:uid="{00000000-0005-0000-0000-000054560000}"/>
    <cellStyle name="Total 8 2 2 4 3" xfId="6440" xr:uid="{00000000-0005-0000-0000-000055560000}"/>
    <cellStyle name="Total 8 2 2 4 3 2" xfId="7889" xr:uid="{00000000-0005-0000-0000-000056560000}"/>
    <cellStyle name="Total 8 2 2 4 3 2 2" xfId="18374" xr:uid="{00000000-0005-0000-0000-000057560000}"/>
    <cellStyle name="Total 8 2 2 4 3 3" xfId="16931" xr:uid="{00000000-0005-0000-0000-000058560000}"/>
    <cellStyle name="Total 8 2 2 4 4" xfId="14918" xr:uid="{00000000-0005-0000-0000-000059560000}"/>
    <cellStyle name="Total 8 2 2 5" xfId="4409" xr:uid="{00000000-0005-0000-0000-00005A560000}"/>
    <cellStyle name="Total 8 2 2 5 2" xfId="6442" xr:uid="{00000000-0005-0000-0000-00005B560000}"/>
    <cellStyle name="Total 8 2 2 5 2 2" xfId="9570" xr:uid="{00000000-0005-0000-0000-00005C560000}"/>
    <cellStyle name="Total 8 2 2 5 2 2 2" xfId="19836" xr:uid="{00000000-0005-0000-0000-00005D560000}"/>
    <cellStyle name="Total 8 2 2 5 2 3" xfId="16933" xr:uid="{00000000-0005-0000-0000-00005E560000}"/>
    <cellStyle name="Total 8 2 2 5 3" xfId="14920" xr:uid="{00000000-0005-0000-0000-00005F560000}"/>
    <cellStyle name="Total 8 2 2 6" xfId="4410" xr:uid="{00000000-0005-0000-0000-000060560000}"/>
    <cellStyle name="Total 8 2 2 6 2" xfId="7315" xr:uid="{00000000-0005-0000-0000-000061560000}"/>
    <cellStyle name="Total 8 2 2 6 2 2" xfId="10032" xr:uid="{00000000-0005-0000-0000-000062560000}"/>
    <cellStyle name="Total 8 2 2 6 2 2 2" xfId="20298" xr:uid="{00000000-0005-0000-0000-000063560000}"/>
    <cellStyle name="Total 8 2 2 6 2 3" xfId="17804" xr:uid="{00000000-0005-0000-0000-000064560000}"/>
    <cellStyle name="Total 8 2 2 6 3" xfId="14921" xr:uid="{00000000-0005-0000-0000-000065560000}"/>
    <cellStyle name="Total 8 2 2 7" xfId="6427" xr:uid="{00000000-0005-0000-0000-000066560000}"/>
    <cellStyle name="Total 8 2 2 7 2" xfId="7882" xr:uid="{00000000-0005-0000-0000-000067560000}"/>
    <cellStyle name="Total 8 2 2 7 2 2" xfId="18367" xr:uid="{00000000-0005-0000-0000-000068560000}"/>
    <cellStyle name="Total 8 2 2 7 3" xfId="16918" xr:uid="{00000000-0005-0000-0000-000069560000}"/>
    <cellStyle name="Total 8 2 2 8" xfId="14902" xr:uid="{00000000-0005-0000-0000-00006A560000}"/>
    <cellStyle name="Total 8 2 3" xfId="4411" xr:uid="{00000000-0005-0000-0000-00006B560000}"/>
    <cellStyle name="Total 8 2 3 2" xfId="4412" xr:uid="{00000000-0005-0000-0000-00006C560000}"/>
    <cellStyle name="Total 8 2 3 2 2" xfId="4413" xr:uid="{00000000-0005-0000-0000-00006D560000}"/>
    <cellStyle name="Total 8 2 3 2 2 2" xfId="6445" xr:uid="{00000000-0005-0000-0000-00006E560000}"/>
    <cellStyle name="Total 8 2 3 2 2 2 2" xfId="7887" xr:uid="{00000000-0005-0000-0000-00006F560000}"/>
    <cellStyle name="Total 8 2 3 2 2 2 2 2" xfId="18372" xr:uid="{00000000-0005-0000-0000-000070560000}"/>
    <cellStyle name="Total 8 2 3 2 2 2 3" xfId="16936" xr:uid="{00000000-0005-0000-0000-000071560000}"/>
    <cellStyle name="Total 8 2 3 2 2 3" xfId="14924" xr:uid="{00000000-0005-0000-0000-000072560000}"/>
    <cellStyle name="Total 8 2 3 2 3" xfId="6444" xr:uid="{00000000-0005-0000-0000-000073560000}"/>
    <cellStyle name="Total 8 2 3 2 3 2" xfId="10907" xr:uid="{00000000-0005-0000-0000-000074560000}"/>
    <cellStyle name="Total 8 2 3 2 3 2 2" xfId="21172" xr:uid="{00000000-0005-0000-0000-000075560000}"/>
    <cellStyle name="Total 8 2 3 2 3 3" xfId="16935" xr:uid="{00000000-0005-0000-0000-000076560000}"/>
    <cellStyle name="Total 8 2 3 2 4" xfId="14923" xr:uid="{00000000-0005-0000-0000-000077560000}"/>
    <cellStyle name="Total 8 2 3 3" xfId="4414" xr:uid="{00000000-0005-0000-0000-000078560000}"/>
    <cellStyle name="Total 8 2 3 3 2" xfId="6446" xr:uid="{00000000-0005-0000-0000-000079560000}"/>
    <cellStyle name="Total 8 2 3 3 2 2" xfId="7886" xr:uid="{00000000-0005-0000-0000-00007A560000}"/>
    <cellStyle name="Total 8 2 3 3 2 2 2" xfId="18371" xr:uid="{00000000-0005-0000-0000-00007B560000}"/>
    <cellStyle name="Total 8 2 3 3 2 3" xfId="16937" xr:uid="{00000000-0005-0000-0000-00007C560000}"/>
    <cellStyle name="Total 8 2 3 3 3" xfId="14925" xr:uid="{00000000-0005-0000-0000-00007D560000}"/>
    <cellStyle name="Total 8 2 3 4" xfId="4415" xr:uid="{00000000-0005-0000-0000-00007E560000}"/>
    <cellStyle name="Total 8 2 3 4 2" xfId="7316" xr:uid="{00000000-0005-0000-0000-00007F560000}"/>
    <cellStyle name="Total 8 2 3 4 2 2" xfId="10033" xr:uid="{00000000-0005-0000-0000-000080560000}"/>
    <cellStyle name="Total 8 2 3 4 2 2 2" xfId="20299" xr:uid="{00000000-0005-0000-0000-000081560000}"/>
    <cellStyle name="Total 8 2 3 4 2 3" xfId="17805" xr:uid="{00000000-0005-0000-0000-000082560000}"/>
    <cellStyle name="Total 8 2 3 4 3" xfId="14926" xr:uid="{00000000-0005-0000-0000-000083560000}"/>
    <cellStyle name="Total 8 2 3 5" xfId="6443" xr:uid="{00000000-0005-0000-0000-000084560000}"/>
    <cellStyle name="Total 8 2 3 5 2" xfId="7885" xr:uid="{00000000-0005-0000-0000-000085560000}"/>
    <cellStyle name="Total 8 2 3 5 2 2" xfId="18370" xr:uid="{00000000-0005-0000-0000-000086560000}"/>
    <cellStyle name="Total 8 2 3 5 3" xfId="16934" xr:uid="{00000000-0005-0000-0000-000087560000}"/>
    <cellStyle name="Total 8 2 3 6" xfId="14922" xr:uid="{00000000-0005-0000-0000-000088560000}"/>
    <cellStyle name="Total 8 2 4" xfId="4416" xr:uid="{00000000-0005-0000-0000-000089560000}"/>
    <cellStyle name="Total 8 2 4 2" xfId="4417" xr:uid="{00000000-0005-0000-0000-00008A560000}"/>
    <cellStyle name="Total 8 2 4 2 2" xfId="6448" xr:uid="{00000000-0005-0000-0000-00008B560000}"/>
    <cellStyle name="Total 8 2 4 2 2 2" xfId="9571" xr:uid="{00000000-0005-0000-0000-00008C560000}"/>
    <cellStyle name="Total 8 2 4 2 2 2 2" xfId="19837" xr:uid="{00000000-0005-0000-0000-00008D560000}"/>
    <cellStyle name="Total 8 2 4 2 2 3" xfId="16939" xr:uid="{00000000-0005-0000-0000-00008E560000}"/>
    <cellStyle name="Total 8 2 4 2 3" xfId="14928" xr:uid="{00000000-0005-0000-0000-00008F560000}"/>
    <cellStyle name="Total 8 2 4 3" xfId="6447" xr:uid="{00000000-0005-0000-0000-000090560000}"/>
    <cellStyle name="Total 8 2 4 3 2" xfId="10906" xr:uid="{00000000-0005-0000-0000-000091560000}"/>
    <cellStyle name="Total 8 2 4 3 2 2" xfId="21171" xr:uid="{00000000-0005-0000-0000-000092560000}"/>
    <cellStyle name="Total 8 2 4 3 3" xfId="16938" xr:uid="{00000000-0005-0000-0000-000093560000}"/>
    <cellStyle name="Total 8 2 4 4" xfId="14927" xr:uid="{00000000-0005-0000-0000-000094560000}"/>
    <cellStyle name="Total 8 2 5" xfId="4418" xr:uid="{00000000-0005-0000-0000-000095560000}"/>
    <cellStyle name="Total 8 2 5 2" xfId="6449" xr:uid="{00000000-0005-0000-0000-000096560000}"/>
    <cellStyle name="Total 8 2 5 2 2" xfId="10083" xr:uid="{00000000-0005-0000-0000-000097560000}"/>
    <cellStyle name="Total 8 2 5 2 2 2" xfId="20348" xr:uid="{00000000-0005-0000-0000-000098560000}"/>
    <cellStyle name="Total 8 2 5 2 3" xfId="16940" xr:uid="{00000000-0005-0000-0000-000099560000}"/>
    <cellStyle name="Total 8 2 5 3" xfId="14929" xr:uid="{00000000-0005-0000-0000-00009A560000}"/>
    <cellStyle name="Total 8 2 6" xfId="4419" xr:uid="{00000000-0005-0000-0000-00009B560000}"/>
    <cellStyle name="Total 8 2 6 2" xfId="7317" xr:uid="{00000000-0005-0000-0000-00009C560000}"/>
    <cellStyle name="Total 8 2 6 2 2" xfId="10034" xr:uid="{00000000-0005-0000-0000-00009D560000}"/>
    <cellStyle name="Total 8 2 6 2 2 2" xfId="20300" xr:uid="{00000000-0005-0000-0000-00009E560000}"/>
    <cellStyle name="Total 8 2 6 2 3" xfId="17806" xr:uid="{00000000-0005-0000-0000-00009F560000}"/>
    <cellStyle name="Total 8 2 6 3" xfId="14930" xr:uid="{00000000-0005-0000-0000-0000A0560000}"/>
    <cellStyle name="Total 8 2 7" xfId="6426" xr:uid="{00000000-0005-0000-0000-0000A1560000}"/>
    <cellStyle name="Total 8 2 7 2" xfId="10078" xr:uid="{00000000-0005-0000-0000-0000A2560000}"/>
    <cellStyle name="Total 8 2 7 2 2" xfId="20343" xr:uid="{00000000-0005-0000-0000-0000A3560000}"/>
    <cellStyle name="Total 8 2 7 3" xfId="16917" xr:uid="{00000000-0005-0000-0000-0000A4560000}"/>
    <cellStyle name="Total 8 2 8" xfId="14901" xr:uid="{00000000-0005-0000-0000-0000A5560000}"/>
    <cellStyle name="Total 8 3" xfId="4420" xr:uid="{00000000-0005-0000-0000-0000A6560000}"/>
    <cellStyle name="Total 8 3 2" xfId="4421" xr:uid="{00000000-0005-0000-0000-0000A7560000}"/>
    <cellStyle name="Total 8 3 2 2" xfId="4422" xr:uid="{00000000-0005-0000-0000-0000A8560000}"/>
    <cellStyle name="Total 8 3 2 2 2" xfId="6452" xr:uid="{00000000-0005-0000-0000-0000A9560000}"/>
    <cellStyle name="Total 8 3 2 2 2 2" xfId="10082" xr:uid="{00000000-0005-0000-0000-0000AA560000}"/>
    <cellStyle name="Total 8 3 2 2 2 2 2" xfId="20347" xr:uid="{00000000-0005-0000-0000-0000AB560000}"/>
    <cellStyle name="Total 8 3 2 2 2 3" xfId="16943" xr:uid="{00000000-0005-0000-0000-0000AC560000}"/>
    <cellStyle name="Total 8 3 2 2 3" xfId="14933" xr:uid="{00000000-0005-0000-0000-0000AD560000}"/>
    <cellStyle name="Total 8 3 2 3" xfId="6451" xr:uid="{00000000-0005-0000-0000-0000AE560000}"/>
    <cellStyle name="Total 8 3 2 3 2" xfId="10908" xr:uid="{00000000-0005-0000-0000-0000AF560000}"/>
    <cellStyle name="Total 8 3 2 3 2 2" xfId="21173" xr:uid="{00000000-0005-0000-0000-0000B0560000}"/>
    <cellStyle name="Total 8 3 2 3 3" xfId="16942" xr:uid="{00000000-0005-0000-0000-0000B1560000}"/>
    <cellStyle name="Total 8 3 2 4" xfId="14932" xr:uid="{00000000-0005-0000-0000-0000B2560000}"/>
    <cellStyle name="Total 8 3 3" xfId="4423" xr:uid="{00000000-0005-0000-0000-0000B3560000}"/>
    <cellStyle name="Total 8 3 3 2" xfId="6453" xr:uid="{00000000-0005-0000-0000-0000B4560000}"/>
    <cellStyle name="Total 8 3 3 2 2" xfId="9572" xr:uid="{00000000-0005-0000-0000-0000B5560000}"/>
    <cellStyle name="Total 8 3 3 2 2 2" xfId="19838" xr:uid="{00000000-0005-0000-0000-0000B6560000}"/>
    <cellStyle name="Total 8 3 3 2 3" xfId="16944" xr:uid="{00000000-0005-0000-0000-0000B7560000}"/>
    <cellStyle name="Total 8 3 3 3" xfId="14934" xr:uid="{00000000-0005-0000-0000-0000B8560000}"/>
    <cellStyle name="Total 8 3 4" xfId="4424" xr:uid="{00000000-0005-0000-0000-0000B9560000}"/>
    <cellStyle name="Total 8 3 4 2" xfId="7318" xr:uid="{00000000-0005-0000-0000-0000BA560000}"/>
    <cellStyle name="Total 8 3 4 2 2" xfId="10035" xr:uid="{00000000-0005-0000-0000-0000BB560000}"/>
    <cellStyle name="Total 8 3 4 2 2 2" xfId="20301" xr:uid="{00000000-0005-0000-0000-0000BC560000}"/>
    <cellStyle name="Total 8 3 4 2 3" xfId="17807" xr:uid="{00000000-0005-0000-0000-0000BD560000}"/>
    <cellStyle name="Total 8 3 4 3" xfId="14935" xr:uid="{00000000-0005-0000-0000-0000BE560000}"/>
    <cellStyle name="Total 8 3 5" xfId="6450" xr:uid="{00000000-0005-0000-0000-0000BF560000}"/>
    <cellStyle name="Total 8 3 5 2" xfId="11805" xr:uid="{00000000-0005-0000-0000-0000C0560000}"/>
    <cellStyle name="Total 8 3 5 2 2" xfId="22068" xr:uid="{00000000-0005-0000-0000-0000C1560000}"/>
    <cellStyle name="Total 8 3 5 3" xfId="16941" xr:uid="{00000000-0005-0000-0000-0000C2560000}"/>
    <cellStyle name="Total 8 3 6" xfId="14931" xr:uid="{00000000-0005-0000-0000-0000C3560000}"/>
    <cellStyle name="Total 8 4" xfId="4425" xr:uid="{00000000-0005-0000-0000-0000C4560000}"/>
    <cellStyle name="Total 8 4 2" xfId="4426" xr:uid="{00000000-0005-0000-0000-0000C5560000}"/>
    <cellStyle name="Total 8 4 2 2" xfId="6455" xr:uid="{00000000-0005-0000-0000-0000C6560000}"/>
    <cellStyle name="Total 8 4 2 2 2" xfId="10081" xr:uid="{00000000-0005-0000-0000-0000C7560000}"/>
    <cellStyle name="Total 8 4 2 2 2 2" xfId="20346" xr:uid="{00000000-0005-0000-0000-0000C8560000}"/>
    <cellStyle name="Total 8 4 2 2 3" xfId="16946" xr:uid="{00000000-0005-0000-0000-0000C9560000}"/>
    <cellStyle name="Total 8 4 2 3" xfId="14937" xr:uid="{00000000-0005-0000-0000-0000CA560000}"/>
    <cellStyle name="Total 8 4 3" xfId="6454" xr:uid="{00000000-0005-0000-0000-0000CB560000}"/>
    <cellStyle name="Total 8 4 3 2" xfId="7888" xr:uid="{00000000-0005-0000-0000-0000CC560000}"/>
    <cellStyle name="Total 8 4 3 2 2" xfId="18373" xr:uid="{00000000-0005-0000-0000-0000CD560000}"/>
    <cellStyle name="Total 8 4 3 3" xfId="16945" xr:uid="{00000000-0005-0000-0000-0000CE560000}"/>
    <cellStyle name="Total 8 4 4" xfId="14936" xr:uid="{00000000-0005-0000-0000-0000CF560000}"/>
    <cellStyle name="Total 8 5" xfId="4427" xr:uid="{00000000-0005-0000-0000-0000D0560000}"/>
    <cellStyle name="Total 8 5 2" xfId="6456" xr:uid="{00000000-0005-0000-0000-0000D1560000}"/>
    <cellStyle name="Total 8 5 2 2" xfId="11721" xr:uid="{00000000-0005-0000-0000-0000D2560000}"/>
    <cellStyle name="Total 8 5 2 2 2" xfId="21985" xr:uid="{00000000-0005-0000-0000-0000D3560000}"/>
    <cellStyle name="Total 8 5 2 3" xfId="16947" xr:uid="{00000000-0005-0000-0000-0000D4560000}"/>
    <cellStyle name="Total 8 5 3" xfId="14938" xr:uid="{00000000-0005-0000-0000-0000D5560000}"/>
    <cellStyle name="Total 8 6" xfId="4428" xr:uid="{00000000-0005-0000-0000-0000D6560000}"/>
    <cellStyle name="Total 8 6 2" xfId="7319" xr:uid="{00000000-0005-0000-0000-0000D7560000}"/>
    <cellStyle name="Total 8 6 2 2" xfId="10036" xr:uid="{00000000-0005-0000-0000-0000D8560000}"/>
    <cellStyle name="Total 8 6 2 2 2" xfId="20302" xr:uid="{00000000-0005-0000-0000-0000D9560000}"/>
    <cellStyle name="Total 8 6 2 3" xfId="17808" xr:uid="{00000000-0005-0000-0000-0000DA560000}"/>
    <cellStyle name="Total 8 6 3" xfId="14939" xr:uid="{00000000-0005-0000-0000-0000DB560000}"/>
    <cellStyle name="Total 8 7" xfId="6425" xr:uid="{00000000-0005-0000-0000-0000DC560000}"/>
    <cellStyle name="Total 8 7 2" xfId="10904" xr:uid="{00000000-0005-0000-0000-0000DD560000}"/>
    <cellStyle name="Total 8 7 2 2" xfId="21169" xr:uid="{00000000-0005-0000-0000-0000DE560000}"/>
    <cellStyle name="Total 8 7 3" xfId="16916" xr:uid="{00000000-0005-0000-0000-0000DF560000}"/>
    <cellStyle name="Total 8 8" xfId="14900" xr:uid="{00000000-0005-0000-0000-0000E0560000}"/>
    <cellStyle name="Total 9" xfId="4429" xr:uid="{00000000-0005-0000-0000-0000E1560000}"/>
    <cellStyle name="Total 9 2" xfId="4430" xr:uid="{00000000-0005-0000-0000-0000E2560000}"/>
    <cellStyle name="Total 9 2 2" xfId="4431" xr:uid="{00000000-0005-0000-0000-0000E3560000}"/>
    <cellStyle name="Total 9 2 2 2" xfId="4432" xr:uid="{00000000-0005-0000-0000-0000E4560000}"/>
    <cellStyle name="Total 9 2 2 2 2" xfId="6460" xr:uid="{00000000-0005-0000-0000-0000E5560000}"/>
    <cellStyle name="Total 9 2 2 2 2 2" xfId="9576" xr:uid="{00000000-0005-0000-0000-0000E6560000}"/>
    <cellStyle name="Total 9 2 2 2 2 2 2" xfId="19842" xr:uid="{00000000-0005-0000-0000-0000E7560000}"/>
    <cellStyle name="Total 9 2 2 2 2 3" xfId="16951" xr:uid="{00000000-0005-0000-0000-0000E8560000}"/>
    <cellStyle name="Total 9 2 2 2 3" xfId="14943" xr:uid="{00000000-0005-0000-0000-0000E9560000}"/>
    <cellStyle name="Total 9 2 2 3" xfId="6459" xr:uid="{00000000-0005-0000-0000-0000EA560000}"/>
    <cellStyle name="Total 9 2 2 3 2" xfId="9575" xr:uid="{00000000-0005-0000-0000-0000EB560000}"/>
    <cellStyle name="Total 9 2 2 3 2 2" xfId="19841" xr:uid="{00000000-0005-0000-0000-0000EC560000}"/>
    <cellStyle name="Total 9 2 2 3 3" xfId="16950" xr:uid="{00000000-0005-0000-0000-0000ED560000}"/>
    <cellStyle name="Total 9 2 2 4" xfId="14942" xr:uid="{00000000-0005-0000-0000-0000EE560000}"/>
    <cellStyle name="Total 9 2 3" xfId="4433" xr:uid="{00000000-0005-0000-0000-0000EF560000}"/>
    <cellStyle name="Total 9 2 3 2" xfId="6461" xr:uid="{00000000-0005-0000-0000-0000F0560000}"/>
    <cellStyle name="Total 9 2 3 2 2" xfId="7891" xr:uid="{00000000-0005-0000-0000-0000F1560000}"/>
    <cellStyle name="Total 9 2 3 2 2 2" xfId="18376" xr:uid="{00000000-0005-0000-0000-0000F2560000}"/>
    <cellStyle name="Total 9 2 3 2 3" xfId="16952" xr:uid="{00000000-0005-0000-0000-0000F3560000}"/>
    <cellStyle name="Total 9 2 3 3" xfId="14944" xr:uid="{00000000-0005-0000-0000-0000F4560000}"/>
    <cellStyle name="Total 9 2 4" xfId="4434" xr:uid="{00000000-0005-0000-0000-0000F5560000}"/>
    <cellStyle name="Total 9 2 4 2" xfId="7320" xr:uid="{00000000-0005-0000-0000-0000F6560000}"/>
    <cellStyle name="Total 9 2 4 2 2" xfId="12031" xr:uid="{00000000-0005-0000-0000-0000F7560000}"/>
    <cellStyle name="Total 9 2 4 2 2 2" xfId="22294" xr:uid="{00000000-0005-0000-0000-0000F8560000}"/>
    <cellStyle name="Total 9 2 4 2 3" xfId="17809" xr:uid="{00000000-0005-0000-0000-0000F9560000}"/>
    <cellStyle name="Total 9 2 4 3" xfId="14945" xr:uid="{00000000-0005-0000-0000-0000FA560000}"/>
    <cellStyle name="Total 9 2 5" xfId="6458" xr:uid="{00000000-0005-0000-0000-0000FB560000}"/>
    <cellStyle name="Total 9 2 5 2" xfId="9574" xr:uid="{00000000-0005-0000-0000-0000FC560000}"/>
    <cellStyle name="Total 9 2 5 2 2" xfId="19840" xr:uid="{00000000-0005-0000-0000-0000FD560000}"/>
    <cellStyle name="Total 9 2 5 3" xfId="16949" xr:uid="{00000000-0005-0000-0000-0000FE560000}"/>
    <cellStyle name="Total 9 2 6" xfId="14941" xr:uid="{00000000-0005-0000-0000-0000FF560000}"/>
    <cellStyle name="Total 9 3" xfId="4435" xr:uid="{00000000-0005-0000-0000-000000570000}"/>
    <cellStyle name="Total 9 3 2" xfId="4436" xr:uid="{00000000-0005-0000-0000-000001570000}"/>
    <cellStyle name="Total 9 3 2 2" xfId="6463" xr:uid="{00000000-0005-0000-0000-000002570000}"/>
    <cellStyle name="Total 9 3 2 2 2" xfId="9577" xr:uid="{00000000-0005-0000-0000-000003570000}"/>
    <cellStyle name="Total 9 3 2 2 2 2" xfId="19843" xr:uid="{00000000-0005-0000-0000-000004570000}"/>
    <cellStyle name="Total 9 3 2 2 3" xfId="16954" xr:uid="{00000000-0005-0000-0000-000005570000}"/>
    <cellStyle name="Total 9 3 2 3" xfId="14947" xr:uid="{00000000-0005-0000-0000-000006570000}"/>
    <cellStyle name="Total 9 3 3" xfId="6462" xr:uid="{00000000-0005-0000-0000-000007570000}"/>
    <cellStyle name="Total 9 3 3 2" xfId="11804" xr:uid="{00000000-0005-0000-0000-000008570000}"/>
    <cellStyle name="Total 9 3 3 2 2" xfId="22067" xr:uid="{00000000-0005-0000-0000-000009570000}"/>
    <cellStyle name="Total 9 3 3 3" xfId="16953" xr:uid="{00000000-0005-0000-0000-00000A570000}"/>
    <cellStyle name="Total 9 3 4" xfId="14946" xr:uid="{00000000-0005-0000-0000-00000B570000}"/>
    <cellStyle name="Total 9 4" xfId="4437" xr:uid="{00000000-0005-0000-0000-00000C570000}"/>
    <cellStyle name="Total 9 4 2" xfId="6464" xr:uid="{00000000-0005-0000-0000-00000D570000}"/>
    <cellStyle name="Total 9 4 2 2" xfId="10080" xr:uid="{00000000-0005-0000-0000-00000E570000}"/>
    <cellStyle name="Total 9 4 2 2 2" xfId="20345" xr:uid="{00000000-0005-0000-0000-00000F570000}"/>
    <cellStyle name="Total 9 4 2 3" xfId="16955" xr:uid="{00000000-0005-0000-0000-000010570000}"/>
    <cellStyle name="Total 9 4 3" xfId="14948" xr:uid="{00000000-0005-0000-0000-000011570000}"/>
    <cellStyle name="Total 9 5" xfId="4438" xr:uid="{00000000-0005-0000-0000-000012570000}"/>
    <cellStyle name="Total 9 5 2" xfId="7321" xr:uid="{00000000-0005-0000-0000-000013570000}"/>
    <cellStyle name="Total 9 5 2 2" xfId="12032" xr:uid="{00000000-0005-0000-0000-000014570000}"/>
    <cellStyle name="Total 9 5 2 2 2" xfId="22295" xr:uid="{00000000-0005-0000-0000-000015570000}"/>
    <cellStyle name="Total 9 5 2 3" xfId="17810" xr:uid="{00000000-0005-0000-0000-000016570000}"/>
    <cellStyle name="Total 9 5 3" xfId="14949" xr:uid="{00000000-0005-0000-0000-000017570000}"/>
    <cellStyle name="Total 9 6" xfId="6457" xr:uid="{00000000-0005-0000-0000-000018570000}"/>
    <cellStyle name="Total 9 6 2" xfId="9573" xr:uid="{00000000-0005-0000-0000-000019570000}"/>
    <cellStyle name="Total 9 6 2 2" xfId="19839" xr:uid="{00000000-0005-0000-0000-00001A570000}"/>
    <cellStyle name="Total 9 6 3" xfId="16948" xr:uid="{00000000-0005-0000-0000-00001B570000}"/>
    <cellStyle name="Total 9 7" xfId="14940" xr:uid="{00000000-0005-0000-0000-00001C570000}"/>
    <cellStyle name="Vérification" xfId="4439" xr:uid="{00000000-0005-0000-0000-00001D570000}"/>
    <cellStyle name="Vérification 2" xfId="4440" xr:uid="{00000000-0005-0000-0000-00001E570000}"/>
    <cellStyle name="Vérification 3" xfId="4441" xr:uid="{00000000-0005-0000-0000-00001F570000}"/>
    <cellStyle name="Vérification 4" xfId="4442" xr:uid="{00000000-0005-0000-0000-000020570000}"/>
    <cellStyle name="Vérification_Budget and financial Template SOGC Feb 17" xfId="4443" xr:uid="{00000000-0005-0000-0000-000021570000}"/>
    <cellStyle name="Warning Text 2" xfId="4444" xr:uid="{00000000-0005-0000-0000-000022570000}"/>
    <cellStyle name="Warning Text 2 2" xfId="4445" xr:uid="{00000000-0005-0000-0000-000023570000}"/>
    <cellStyle name="Warning Text 2_Forecast" xfId="4446" xr:uid="{00000000-0005-0000-0000-000024570000}"/>
    <cellStyle name="Warning Text 3" xfId="4447" xr:uid="{00000000-0005-0000-0000-000025570000}"/>
    <cellStyle name="Warning Text 4" xfId="4448" xr:uid="{00000000-0005-0000-0000-000026570000}"/>
    <cellStyle name="Warning Text 5" xfId="4449" xr:uid="{00000000-0005-0000-0000-000027570000}"/>
    <cellStyle name="Warning Text 6" xfId="4450" xr:uid="{00000000-0005-0000-0000-000028570000}"/>
    <cellStyle name="Warning Text 7" xfId="4451" xr:uid="{00000000-0005-0000-0000-000029570000}"/>
    <cellStyle name="Warning Text 8" xfId="4452" xr:uid="{00000000-0005-0000-0000-00002A570000}"/>
    <cellStyle name="Warning Text 9" xfId="4453" xr:uid="{00000000-0005-0000-0000-00002B570000}"/>
    <cellStyle name="Wraped" xfId="4454" xr:uid="{00000000-0005-0000-0000-00002C570000}"/>
    <cellStyle name="Wraped 2" xfId="4455" xr:uid="{00000000-0005-0000-0000-00002D570000}"/>
    <cellStyle name="Wraped 2 2" xfId="4456" xr:uid="{00000000-0005-0000-0000-00002E570000}"/>
  </cellStyles>
  <dxfs count="0"/>
  <tableStyles count="0" defaultTableStyle="TableStyleMedium9" defaultPivotStyle="PivotStyleMedium4"/>
  <colors>
    <mruColors>
      <color rgb="FF9999FF"/>
      <color rgb="FF9966FF"/>
      <color rgb="FFFFFF66"/>
      <color rgb="FFFEE6FF"/>
      <color rgb="FFCC99FF"/>
      <color rgb="FFCCFF66"/>
      <color rgb="FFCCFF3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9" Type="http://schemas.openxmlformats.org/officeDocument/2006/relationships/customXml" Target="../customXml/item3.xml"/><Relationship Id="rId21" Type="http://schemas.openxmlformats.org/officeDocument/2006/relationships/externalLink" Target="externalLinks/externalLink12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31" Type="http://schemas.openxmlformats.org/officeDocument/2006/relationships/externalLink" Target="externalLinks/externalLink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Control Sheet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ontrol Sheet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Control Sheet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Control Sheet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Control Sheet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35278</xdr:colOff>
      <xdr:row>30</xdr:row>
      <xdr:rowOff>42333</xdr:rowOff>
    </xdr:from>
    <xdr:to>
      <xdr:col>0</xdr:col>
      <xdr:colOff>931333</xdr:colOff>
      <xdr:row>31</xdr:row>
      <xdr:rowOff>42333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06EF9A-F470-41F9-BED8-ED30C708D0B7}"/>
            </a:ext>
          </a:extLst>
        </xdr:cNvPr>
        <xdr:cNvSpPr/>
      </xdr:nvSpPr>
      <xdr:spPr>
        <a:xfrm>
          <a:off x="130528" y="6385983"/>
          <a:ext cx="896055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ctr"/>
          <a:r>
            <a:rPr lang="en-GB" sz="1100"/>
            <a:t>CONTROL</a:t>
          </a:r>
          <a:endParaRPr lang="en-K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1701800</xdr:colOff>
      <xdr:row>0</xdr:row>
      <xdr:rowOff>6350</xdr:rowOff>
    </xdr:from>
    <xdr:to>
      <xdr:col>2</xdr:col>
      <xdr:colOff>2762250</xdr:colOff>
      <xdr:row>1</xdr:row>
      <xdr:rowOff>69849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C51B91-251E-4004-BD78-D2AE5E72AE63}"/>
            </a:ext>
          </a:extLst>
        </xdr:cNvPr>
        <xdr:cNvSpPr/>
      </xdr:nvSpPr>
      <xdr:spPr>
        <a:xfrm>
          <a:off x="3746500" y="0"/>
          <a:ext cx="1060450" cy="6984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ctr"/>
          <a:r>
            <a:rPr lang="en-GB" sz="1100"/>
            <a:t>CONTROL</a:t>
          </a:r>
          <a:endParaRPr lang="en-K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25400</xdr:rowOff>
    </xdr:from>
    <xdr:to>
      <xdr:col>1</xdr:col>
      <xdr:colOff>896055</xdr:colOff>
      <xdr:row>2</xdr:row>
      <xdr:rowOff>62795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2A4F5-DA47-492E-94E8-6316EB316BCE}"/>
            </a:ext>
          </a:extLst>
        </xdr:cNvPr>
        <xdr:cNvSpPr/>
      </xdr:nvSpPr>
      <xdr:spPr>
        <a:xfrm>
          <a:off x="171450" y="25400"/>
          <a:ext cx="896055" cy="2374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ctr"/>
          <a:r>
            <a:rPr lang="en-GB" sz="1100"/>
            <a:t>CONTROL</a:t>
          </a:r>
          <a:endParaRPr lang="en-K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1334204</xdr:colOff>
      <xdr:row>0</xdr:row>
      <xdr:rowOff>19444</xdr:rowOff>
    </xdr:from>
    <xdr:to>
      <xdr:col>1</xdr:col>
      <xdr:colOff>2127249</xdr:colOff>
      <xdr:row>0</xdr:row>
      <xdr:rowOff>209550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31C273-0609-4B57-8411-24190A812104}"/>
            </a:ext>
          </a:extLst>
        </xdr:cNvPr>
        <xdr:cNvSpPr/>
      </xdr:nvSpPr>
      <xdr:spPr>
        <a:xfrm>
          <a:off x="1334204" y="19444"/>
          <a:ext cx="793045" cy="1901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ctr"/>
          <a:r>
            <a:rPr lang="en-GB" sz="1100"/>
            <a:t>CONTROL</a:t>
          </a:r>
          <a:endParaRPr lang="en-K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25400</xdr:rowOff>
    </xdr:from>
    <xdr:to>
      <xdr:col>1</xdr:col>
      <xdr:colOff>896055</xdr:colOff>
      <xdr:row>2</xdr:row>
      <xdr:rowOff>62795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5C5B3D-E033-4F35-B120-0201D272B1D8}"/>
            </a:ext>
          </a:extLst>
        </xdr:cNvPr>
        <xdr:cNvSpPr/>
      </xdr:nvSpPr>
      <xdr:spPr>
        <a:xfrm>
          <a:off x="1454150" y="25400"/>
          <a:ext cx="896055" cy="22154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ctr"/>
          <a:r>
            <a:rPr lang="en-GB" sz="1100"/>
            <a:t>CONTROL</a:t>
          </a:r>
          <a:endParaRPr lang="en-K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catorfil01\Department\Program\Current%20Approved%20Projects\Multi%20Region\PWCB%20-%20WATCH\Post%20Wkshp%20Country%20PIP%20Submissions\Bangladesh%20PIP%20docs\AWP\WATCH%20BGD_AWP+Budget-20120313-Finalized%20draf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Users\amywilson\Downloads\amcatorfil01\Department\Users\Jiyel\Downloads\BDBE%202007%20SEP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demarkea.sharepoint.com/sites/BudgetsUnit/Shared%20Documents/General/Budgets%20FY2024-25/Budget%20Revision/E3E26233/401_4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catorfil01\Department\Program\Current%20Approved%20Projects\Multi%20Region\PWCB%20-%20WATCH\Post%20Wkshp%20Country%20PIP%20Submissions\Bangladesh%20PIP%20docs\AWP\WATCH%20BGD_AWP+Budget-20120312-Finalized%20draf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G\Users\nafisa.shekhova\AppData\Local\Microsoft\Windows\Temporary%20Internet%20Files\Content.Outlook\5KGD2RM6\Copy%20of%20SESEA_ACADEMIES_UI%20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C\Users\gpereira.COWATER\AppData\Local\Microsoft\Windows\Temporary%20Internet%20Files\Content.Outlook\MCIW9WA0\MWI%20-%20PSMNCH%20DFATD%20Budget%20-%20Ver%2009%2001%20201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C\Users\vmartirosyan\Desktop\Flesh\GHA%20Workshop\01_Preworkshop\Docs%20to%20share%20with%20GHA\GHA0169-Financial%20Y1%20Reporting%20Template%20Ghan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G\Documents%20and%20Settings\Administrator\My%20Documents\ZMRC%20ACCOUNTS\FIN%20REPORTS%20%202011\Quarterly%20Reports\ZMRC%20Q1%20review%20-%20ns%20comment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9F2EC9\2006%20FINAL%20FACT%20SHEETS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Users\amywilson\Downloads\amcatorfil01\Department\Dossier%20Jiyel\desktop\Modeles%20de%20simulation\Requ&#234;te%20GBAYE\CDMT_EDUC_VERS_BOBO_MAI%20-%20Copy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821BE0\AKF%20(KEN)%20BUD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catorfil01\Department\Program\Current%20Approved%20Projects\Multi%20Region\PWCB%20-%20WATCH\Post%20Wkshp%20Country%20PIP%20Submissions\Mali%20PIP%20docs\AWP\WATCH%20MLI_AWP+Budget-20120217-Final%20draf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Users\amywilson\Downloads\PDC1\Solutions\smartcard%20-%20appendic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C\Users\anawaz\Documents\Proposal%20Development\COWATER%20-%20MNCH\Final%20Submission%20Docs%20-%201st%20Round\TANZANIA-%20PSMNCH%20DFATD%20Budget%20(Cowater)%20-%20AN%20adj%20-%20INTERNAL%20VERSION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K\DOCUME~1\mstill\LOCALS~1\Temp\notesEA312D\DOCUME~1\mjerome\LOCALS~1\Temp\notes32C5CD\DOCUME~1\mstill\LOCALS~1\Temp\notesEA312D\Documents%20and%20Settings\mjerome\My%20Documents\CONSL-TES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U\Program\New%20Development\Project%20Proposal\Regional%20Projects\RESA\Tanzania\MCH%20proposal%20CIDA\Revised%20budgets%2014%20feb%202011\Copy%20of%20Jhpiego%20Budget_4%20with%20LM%20details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G\Budget%20and%20Reports%202011\Budget\IED%20EA\Comic%20Relief\Comic%20Relief%20-%20Final%20v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U\GBD\RDF\FY11\1USG\1USAID\TZ%20HIV%20At%20Risk%20Populations%2011-PRP-029\Cost\Submitted\Jhpiego_TZ_%20MARP_Budget_Submitted%2012.1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U\GBD\Budget%20Templates\Jhpiego%20USG%20Budget%20template_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Users\amywilson\Downloads\Unesco-lvecqgye\serveur\Documents%20and%20Settings\Administrateur\Mes%20documents\UnescoKokou\fiches\Algeri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D\Documents%20and%20Settings\SOnyancha\Desktop\budgeting\BUDGET%20TEMPLATE-Region%20FY12_03.08.11_FINAL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D\DOCUME~1\SONYAN~1\LOCALS~1\Temp\notes87944B\Sarah%20Jane\Budget%20Forms\FY11%20Bud%20Forms\final%20temp%20&amp;%20samples\1%20FY11%20CAM%20Budget%20Template%20BLANK%20August1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WSvr.cowater.com\Projects\D\DOCUME~1\SONYAN~1\LOCALS~1\Temp\notes87944B\Sarah%20Jane\Budget%20Forms\FY2012%20Budgeting\Local%20Income%20FK%20Bud\Detailed%20Forecasting%20NO%20Template%20v.2%20(Blank)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-BCO-USD"/>
      <sheetName val="AD-DIN-USD"/>
      <sheetName val="ESDO-USD"/>
      <sheetName val="LAMB-USD"/>
      <sheetName val="Details Budget"/>
      <sheetName val="Summarized BGD"/>
      <sheetName val="Proposal Budget "/>
      <sheetName val="Salary by Org"/>
      <sheetName val="Activity report"/>
      <sheetName val="PIP Budget"/>
      <sheetName val="Procurement list"/>
      <sheetName val="AWP - Gantt Chart"/>
      <sheetName val="LM"/>
      <sheetName val="Sheet3"/>
      <sheetName val="Sheet4"/>
      <sheetName val="ToDo"/>
      <sheetName val="Sheet2"/>
      <sheetName val="Global vs CO LM"/>
      <sheetName val="Sheet1"/>
      <sheetName val="Details_Budget"/>
      <sheetName val="Summarized_BGD"/>
      <sheetName val="Proposal_Budget_"/>
      <sheetName val="Salary_by_Org"/>
      <sheetName val="Activity_report"/>
      <sheetName val="PIP_Budget"/>
      <sheetName val="Procurement_list"/>
      <sheetName val="AWP_-_Gantt_Chart"/>
      <sheetName val="Global_vs_CO_LM"/>
    </sheetNames>
    <sheetDataSet>
      <sheetData sheetId="0">
        <row r="14">
          <cell r="X14" t="str">
            <v>Year 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4">
          <cell r="X14" t="str">
            <v>Year 2</v>
          </cell>
        </row>
      </sheetData>
      <sheetData sheetId="9">
        <row r="14">
          <cell r="X14" t="str">
            <v>Year 2</v>
          </cell>
          <cell r="Y14" t="str">
            <v xml:space="preserve">Year 3 </v>
          </cell>
          <cell r="Z14" t="str">
            <v>Half Year</v>
          </cell>
        </row>
        <row r="15">
          <cell r="C15" t="str">
            <v>User Code (UDC)</v>
          </cell>
          <cell r="E15" t="str">
            <v>F1</v>
          </cell>
          <cell r="U15" t="str">
            <v>Q2</v>
          </cell>
          <cell r="V15" t="str">
            <v>Q3</v>
          </cell>
          <cell r="W15" t="str">
            <v>Q4</v>
          </cell>
          <cell r="X15" t="str">
            <v>Jan-Dec 2013</v>
          </cell>
          <cell r="Y15" t="str">
            <v>Jan-Dec 2014</v>
          </cell>
          <cell r="Z15" t="str">
            <v>Jan-May 312015</v>
          </cell>
        </row>
        <row r="16">
          <cell r="C16" t="str">
            <v xml:space="preserve">Activity Code </v>
          </cell>
          <cell r="E16" t="str">
            <v>C+D</v>
          </cell>
        </row>
        <row r="17">
          <cell r="C17" t="str">
            <v xml:space="preserve">Activity Code </v>
          </cell>
          <cell r="E17" t="str">
            <v>C+D</v>
          </cell>
          <cell r="H17" t="str">
            <v>Sub-Activities</v>
          </cell>
          <cell r="I17" t="str">
            <v>Implementing Organization</v>
          </cell>
          <cell r="J17" t="str">
            <v>Details of activities</v>
          </cell>
          <cell r="K17" t="str">
            <v>Start day</v>
          </cell>
          <cell r="L17" t="str">
            <v>End Date</v>
          </cell>
          <cell r="M17" t="str">
            <v>Other notes</v>
          </cell>
          <cell r="N17" t="str">
            <v xml:space="preserve">Unit description </v>
          </cell>
          <cell r="O17" t="str">
            <v xml:space="preserve">Total unit </v>
          </cell>
          <cell r="P17" t="str">
            <v>%%</v>
          </cell>
          <cell r="Q17" t="str">
            <v>Unit cost</v>
          </cell>
          <cell r="R17" t="str">
            <v>TOTAL BUDGET</v>
          </cell>
          <cell r="U17" t="str">
            <v>Y1Q2</v>
          </cell>
          <cell r="V17" t="str">
            <v>Y1Q3</v>
          </cell>
          <cell r="W17" t="str">
            <v>Y1Q4</v>
          </cell>
          <cell r="X17" t="str">
            <v>Jan-Dec 2013</v>
          </cell>
          <cell r="Y17" t="str">
            <v>Jan-Dec 2014</v>
          </cell>
          <cell r="Z17" t="str">
            <v>Jan-May 312015</v>
          </cell>
        </row>
        <row r="18">
          <cell r="C18" t="str">
            <v>X</v>
          </cell>
          <cell r="E18" t="str">
            <v>XX</v>
          </cell>
        </row>
        <row r="19">
          <cell r="C19" t="str">
            <v>X</v>
          </cell>
          <cell r="E19" t="str">
            <v>X</v>
          </cell>
          <cell r="H19" t="str">
            <v>Salaries + Fringe Benefit</v>
          </cell>
        </row>
        <row r="20">
          <cell r="C20" t="str">
            <v>X</v>
          </cell>
          <cell r="E20" t="str">
            <v>X1</v>
          </cell>
          <cell r="H20" t="str">
            <v>Project Manager</v>
          </cell>
          <cell r="I20" t="str">
            <v>Plan BCO</v>
          </cell>
          <cell r="K20">
            <v>40878</v>
          </cell>
          <cell r="L20">
            <v>42155</v>
          </cell>
          <cell r="M20">
            <v>1</v>
          </cell>
          <cell r="N20" t="str">
            <v># month</v>
          </cell>
          <cell r="O20">
            <v>42</v>
          </cell>
          <cell r="P20">
            <v>1</v>
          </cell>
          <cell r="Q20">
            <v>1400</v>
          </cell>
          <cell r="R20">
            <v>62675.717641625008</v>
          </cell>
          <cell r="U20">
            <v>4198.5742499999997</v>
          </cell>
          <cell r="V20">
            <v>4198.5742499999997</v>
          </cell>
          <cell r="W20">
            <v>4198.5742499999997</v>
          </cell>
          <cell r="X20">
            <v>17634.011850000003</v>
          </cell>
          <cell r="Y20">
            <v>18515.712442500004</v>
          </cell>
          <cell r="Z20">
            <v>8332.0705991250015</v>
          </cell>
        </row>
        <row r="21">
          <cell r="C21" t="str">
            <v>X</v>
          </cell>
          <cell r="E21" t="str">
            <v>X1</v>
          </cell>
          <cell r="H21" t="str">
            <v>Project Coordinator</v>
          </cell>
          <cell r="I21" t="str">
            <v>Plan BCO</v>
          </cell>
          <cell r="K21">
            <v>40940</v>
          </cell>
          <cell r="L21">
            <v>42155</v>
          </cell>
          <cell r="M21">
            <v>4</v>
          </cell>
          <cell r="N21" t="str">
            <v># month</v>
          </cell>
          <cell r="O21">
            <v>40</v>
          </cell>
          <cell r="P21">
            <v>1</v>
          </cell>
          <cell r="Q21">
            <v>2986</v>
          </cell>
          <cell r="R21">
            <v>127736.34285750001</v>
          </cell>
          <cell r="U21">
            <v>8956.9349999999995</v>
          </cell>
          <cell r="V21">
            <v>8956.9349999999995</v>
          </cell>
          <cell r="W21">
            <v>8956.9349999999995</v>
          </cell>
          <cell r="X21">
            <v>37619.127</v>
          </cell>
          <cell r="Y21">
            <v>39500.083350000001</v>
          </cell>
          <cell r="Z21">
            <v>17775.037507500005</v>
          </cell>
        </row>
        <row r="22">
          <cell r="C22" t="str">
            <v>X</v>
          </cell>
          <cell r="E22" t="str">
            <v>X1</v>
          </cell>
          <cell r="H22" t="str">
            <v>Monitoring and Evaluation Specialist</v>
          </cell>
          <cell r="I22" t="str">
            <v>Plan BCO</v>
          </cell>
          <cell r="K22">
            <v>40969</v>
          </cell>
          <cell r="L22">
            <v>42155</v>
          </cell>
          <cell r="M22">
            <v>1</v>
          </cell>
          <cell r="N22" t="str">
            <v># month</v>
          </cell>
          <cell r="O22">
            <v>39</v>
          </cell>
          <cell r="P22">
            <v>1</v>
          </cell>
          <cell r="Q22">
            <v>1013</v>
          </cell>
          <cell r="R22">
            <v>42326.100531000004</v>
          </cell>
          <cell r="U22">
            <v>3038.9580000000001</v>
          </cell>
          <cell r="V22">
            <v>3038.9580000000001</v>
          </cell>
          <cell r="W22">
            <v>3038.9580000000001</v>
          </cell>
          <cell r="X22">
            <v>12763.623600000003</v>
          </cell>
          <cell r="Y22">
            <v>13401.804780000004</v>
          </cell>
          <cell r="Z22">
            <v>6030.8121510000019</v>
          </cell>
        </row>
        <row r="23">
          <cell r="C23" t="str">
            <v>X</v>
          </cell>
          <cell r="E23" t="str">
            <v>X1</v>
          </cell>
          <cell r="H23" t="str">
            <v>Training Specialist</v>
          </cell>
          <cell r="I23" t="str">
            <v>Plan BCO</v>
          </cell>
          <cell r="K23">
            <v>40969</v>
          </cell>
          <cell r="L23">
            <v>42155</v>
          </cell>
          <cell r="M23">
            <v>1</v>
          </cell>
          <cell r="N23" t="str">
            <v># month</v>
          </cell>
          <cell r="O23">
            <v>39</v>
          </cell>
          <cell r="P23">
            <v>1</v>
          </cell>
          <cell r="Q23">
            <v>1013</v>
          </cell>
          <cell r="R23">
            <v>42326.100531000004</v>
          </cell>
          <cell r="U23">
            <v>3038.9580000000001</v>
          </cell>
          <cell r="V23">
            <v>3038.9580000000001</v>
          </cell>
          <cell r="W23">
            <v>3038.9580000000001</v>
          </cell>
          <cell r="X23">
            <v>12763.623600000003</v>
          </cell>
          <cell r="Y23">
            <v>13401.804780000004</v>
          </cell>
          <cell r="Z23">
            <v>6030.8121510000019</v>
          </cell>
        </row>
        <row r="24">
          <cell r="C24" t="str">
            <v>X</v>
          </cell>
          <cell r="E24" t="str">
            <v>X1</v>
          </cell>
          <cell r="H24" t="str">
            <v>Finance Coordinator</v>
          </cell>
          <cell r="I24" t="str">
            <v>Plan BCO</v>
          </cell>
          <cell r="K24">
            <v>40940</v>
          </cell>
          <cell r="L24">
            <v>42155</v>
          </cell>
          <cell r="M24">
            <v>2</v>
          </cell>
          <cell r="N24" t="str">
            <v># month</v>
          </cell>
          <cell r="O24">
            <v>40</v>
          </cell>
          <cell r="P24">
            <v>1</v>
          </cell>
          <cell r="Q24">
            <v>1493</v>
          </cell>
          <cell r="R24">
            <v>63868.171428750007</v>
          </cell>
          <cell r="U24">
            <v>4478.4674999999997</v>
          </cell>
          <cell r="V24">
            <v>4478.4674999999997</v>
          </cell>
          <cell r="W24">
            <v>4478.4674999999997</v>
          </cell>
          <cell r="X24">
            <v>18809.5635</v>
          </cell>
          <cell r="Y24">
            <v>19750.041675</v>
          </cell>
          <cell r="Z24">
            <v>8887.5187537500024</v>
          </cell>
        </row>
        <row r="25">
          <cell r="C25" t="str">
            <v>X</v>
          </cell>
          <cell r="E25" t="str">
            <v>X1</v>
          </cell>
          <cell r="H25" t="str">
            <v>Admin Officer</v>
          </cell>
          <cell r="I25" t="str">
            <v>Plan BCO</v>
          </cell>
          <cell r="K25">
            <v>40940</v>
          </cell>
          <cell r="L25">
            <v>42155</v>
          </cell>
          <cell r="M25">
            <v>1</v>
          </cell>
          <cell r="N25" t="str">
            <v># month</v>
          </cell>
          <cell r="O25">
            <v>40</v>
          </cell>
          <cell r="P25">
            <v>1</v>
          </cell>
          <cell r="Q25">
            <v>478</v>
          </cell>
          <cell r="R25">
            <v>20470.621245000002</v>
          </cell>
          <cell r="U25">
            <v>1435.41</v>
          </cell>
          <cell r="V25">
            <v>1435.41</v>
          </cell>
          <cell r="W25">
            <v>1435.41</v>
          </cell>
          <cell r="X25">
            <v>6028.7220000000007</v>
          </cell>
          <cell r="Y25">
            <v>6330.1581000000006</v>
          </cell>
          <cell r="Z25">
            <v>2848.5711450000003</v>
          </cell>
        </row>
        <row r="26">
          <cell r="C26" t="str">
            <v>X</v>
          </cell>
          <cell r="E26" t="str">
            <v>X1</v>
          </cell>
          <cell r="H26" t="str">
            <v>Health Program Specialist</v>
          </cell>
          <cell r="I26" t="str">
            <v>Plan BCO</v>
          </cell>
          <cell r="K26">
            <v>40940</v>
          </cell>
          <cell r="L26">
            <v>42155</v>
          </cell>
          <cell r="M26">
            <v>1</v>
          </cell>
          <cell r="N26" t="str">
            <v># month</v>
          </cell>
          <cell r="O26">
            <v>40</v>
          </cell>
          <cell r="P26">
            <v>1</v>
          </cell>
          <cell r="Q26">
            <v>1400</v>
          </cell>
          <cell r="R26">
            <v>59896.9</v>
          </cell>
          <cell r="U26">
            <v>4200</v>
          </cell>
          <cell r="V26">
            <v>4200</v>
          </cell>
          <cell r="W26">
            <v>4200</v>
          </cell>
          <cell r="X26">
            <v>17640</v>
          </cell>
          <cell r="Y26">
            <v>18522</v>
          </cell>
          <cell r="Z26">
            <v>8334.9</v>
          </cell>
        </row>
        <row r="27">
          <cell r="C27" t="str">
            <v>X</v>
          </cell>
          <cell r="E27" t="str">
            <v>X1</v>
          </cell>
          <cell r="H27" t="str">
            <v>Gender Specialist</v>
          </cell>
          <cell r="I27" t="str">
            <v>Plan BCO</v>
          </cell>
          <cell r="K27">
            <v>40940</v>
          </cell>
          <cell r="L27">
            <v>42155</v>
          </cell>
          <cell r="M27">
            <v>1</v>
          </cell>
          <cell r="N27" t="str">
            <v># month</v>
          </cell>
          <cell r="O27">
            <v>40</v>
          </cell>
          <cell r="P27">
            <v>1</v>
          </cell>
          <cell r="Q27">
            <v>1013</v>
          </cell>
          <cell r="R27">
            <v>43339.086531000008</v>
          </cell>
          <cell r="U27">
            <v>3038.9580000000001</v>
          </cell>
          <cell r="V27">
            <v>3038.9580000000001</v>
          </cell>
          <cell r="W27">
            <v>3038.9580000000001</v>
          </cell>
          <cell r="X27">
            <v>12763.623600000003</v>
          </cell>
          <cell r="Y27">
            <v>13401.804780000004</v>
          </cell>
          <cell r="Z27">
            <v>6030.8121510000019</v>
          </cell>
        </row>
        <row r="28">
          <cell r="C28" t="str">
            <v>X</v>
          </cell>
          <cell r="E28" t="str">
            <v>XX</v>
          </cell>
        </row>
        <row r="29">
          <cell r="C29" t="str">
            <v>X</v>
          </cell>
          <cell r="E29" t="str">
            <v>XX</v>
          </cell>
          <cell r="H29" t="str">
            <v>CO Share staffs partial salary: based on effort level</v>
          </cell>
          <cell r="R29">
            <v>0</v>
          </cell>
        </row>
        <row r="30">
          <cell r="C30" t="str">
            <v>X</v>
          </cell>
          <cell r="E30" t="str">
            <v>XX</v>
          </cell>
          <cell r="H30" t="str">
            <v>Program support</v>
          </cell>
        </row>
        <row r="31">
          <cell r="C31" t="str">
            <v>X</v>
          </cell>
          <cell r="E31" t="str">
            <v>X1</v>
          </cell>
          <cell r="H31" t="str">
            <v>Community Clinic Manager</v>
          </cell>
          <cell r="I31" t="str">
            <v>Plan BCO</v>
          </cell>
          <cell r="K31">
            <v>40940</v>
          </cell>
          <cell r="L31">
            <v>42155</v>
          </cell>
          <cell r="M31">
            <v>1</v>
          </cell>
          <cell r="N31" t="str">
            <v># month</v>
          </cell>
          <cell r="O31">
            <v>40</v>
          </cell>
          <cell r="P31">
            <v>0.3</v>
          </cell>
          <cell r="Q31">
            <v>1400</v>
          </cell>
          <cell r="R31">
            <v>17963.136000750001</v>
          </cell>
          <cell r="U31">
            <v>1259.5635</v>
          </cell>
          <cell r="V31">
            <v>1259.5635</v>
          </cell>
          <cell r="W31">
            <v>1259.5635</v>
          </cell>
          <cell r="X31">
            <v>5290.1666999999998</v>
          </cell>
          <cell r="Y31">
            <v>5554.6750350000002</v>
          </cell>
          <cell r="Z31">
            <v>2499.6037657500001</v>
          </cell>
        </row>
        <row r="32">
          <cell r="C32" t="str">
            <v>X</v>
          </cell>
          <cell r="E32" t="str">
            <v>X1</v>
          </cell>
          <cell r="H32" t="str">
            <v>Country Projects Manager</v>
          </cell>
          <cell r="I32" t="str">
            <v>Plan BCO</v>
          </cell>
          <cell r="K32">
            <v>40909</v>
          </cell>
          <cell r="L32">
            <v>42155</v>
          </cell>
          <cell r="M32">
            <v>1</v>
          </cell>
          <cell r="N32" t="str">
            <v># month</v>
          </cell>
          <cell r="O32">
            <v>41</v>
          </cell>
          <cell r="P32">
            <v>0.2</v>
          </cell>
          <cell r="Q32">
            <v>2466.6666666666665</v>
          </cell>
          <cell r="R32">
            <v>23858</v>
          </cell>
          <cell r="U32">
            <v>1480</v>
          </cell>
          <cell r="V32">
            <v>1628</v>
          </cell>
          <cell r="W32">
            <v>1628</v>
          </cell>
          <cell r="X32">
            <v>6838</v>
          </cell>
          <cell r="Y32">
            <v>7521</v>
          </cell>
          <cell r="Z32">
            <v>3283</v>
          </cell>
        </row>
        <row r="33">
          <cell r="C33" t="str">
            <v>X</v>
          </cell>
          <cell r="E33" t="str">
            <v>X1</v>
          </cell>
          <cell r="H33" t="str">
            <v>Health Advisor</v>
          </cell>
          <cell r="I33" t="str">
            <v>Plan BCO</v>
          </cell>
          <cell r="K33">
            <v>40909</v>
          </cell>
          <cell r="L33">
            <v>42155</v>
          </cell>
          <cell r="M33">
            <v>1</v>
          </cell>
          <cell r="N33" t="str">
            <v># month</v>
          </cell>
          <cell r="O33">
            <v>41</v>
          </cell>
          <cell r="P33">
            <v>0.2</v>
          </cell>
          <cell r="Q33">
            <v>1666.6666666666667</v>
          </cell>
          <cell r="R33">
            <v>16120</v>
          </cell>
          <cell r="U33">
            <v>1000</v>
          </cell>
          <cell r="V33">
            <v>1100</v>
          </cell>
          <cell r="W33">
            <v>1100</v>
          </cell>
          <cell r="X33">
            <v>4620</v>
          </cell>
          <cell r="Y33">
            <v>5082</v>
          </cell>
          <cell r="Z33">
            <v>2218</v>
          </cell>
        </row>
        <row r="34">
          <cell r="C34" t="str">
            <v>X</v>
          </cell>
          <cell r="E34" t="str">
            <v>X1</v>
          </cell>
          <cell r="H34" t="str">
            <v>Grants Manager</v>
          </cell>
          <cell r="I34" t="str">
            <v>Plan BCO</v>
          </cell>
          <cell r="K34">
            <v>40909</v>
          </cell>
          <cell r="L34">
            <v>42155</v>
          </cell>
          <cell r="M34">
            <v>1</v>
          </cell>
          <cell r="N34" t="str">
            <v># month</v>
          </cell>
          <cell r="O34">
            <v>41</v>
          </cell>
          <cell r="P34">
            <v>0.25</v>
          </cell>
          <cell r="Q34">
            <v>1665.9</v>
          </cell>
          <cell r="R34">
            <v>18647.980481250001</v>
          </cell>
          <cell r="U34">
            <v>1249.4250000000002</v>
          </cell>
          <cell r="V34">
            <v>1249.4250000000002</v>
          </cell>
          <cell r="W34">
            <v>1249.4250000000002</v>
          </cell>
          <cell r="X34">
            <v>5247.5850000000009</v>
          </cell>
          <cell r="Y34">
            <v>5509.9642500000009</v>
          </cell>
          <cell r="Z34">
            <v>2892.7312312500007</v>
          </cell>
        </row>
        <row r="35">
          <cell r="C35" t="str">
            <v>X</v>
          </cell>
          <cell r="E35" t="str">
            <v>X1</v>
          </cell>
          <cell r="H35" t="str">
            <v>Grants Finance Analyst</v>
          </cell>
          <cell r="I35" t="str">
            <v>Plan BCO</v>
          </cell>
          <cell r="K35">
            <v>41244</v>
          </cell>
          <cell r="L35">
            <v>42155</v>
          </cell>
          <cell r="M35">
            <v>1</v>
          </cell>
          <cell r="N35" t="str">
            <v># month</v>
          </cell>
          <cell r="O35">
            <v>42</v>
          </cell>
          <cell r="P35">
            <v>0.5</v>
          </cell>
          <cell r="Q35">
            <v>1377.3333333333333</v>
          </cell>
          <cell r="R35">
            <v>31524.233166666669</v>
          </cell>
          <cell r="U35">
            <v>2066</v>
          </cell>
          <cell r="V35">
            <v>2066</v>
          </cell>
          <cell r="W35">
            <v>2066</v>
          </cell>
          <cell r="X35">
            <v>8677.2000000000007</v>
          </cell>
          <cell r="Y35">
            <v>9111.0600000000013</v>
          </cell>
          <cell r="Z35">
            <v>4783.3065000000006</v>
          </cell>
        </row>
        <row r="36">
          <cell r="C36" t="str">
            <v>X</v>
          </cell>
          <cell r="E36" t="str">
            <v>X1</v>
          </cell>
          <cell r="H36" t="str">
            <v>Grants Specialist</v>
          </cell>
          <cell r="I36" t="str">
            <v>Plan BCO</v>
          </cell>
          <cell r="K36">
            <v>40909</v>
          </cell>
          <cell r="L36">
            <v>42155</v>
          </cell>
          <cell r="M36">
            <v>1</v>
          </cell>
          <cell r="N36" t="str">
            <v># month</v>
          </cell>
          <cell r="O36">
            <v>41</v>
          </cell>
          <cell r="P36">
            <v>0.3</v>
          </cell>
          <cell r="Q36">
            <v>1667</v>
          </cell>
          <cell r="R36">
            <v>22392.352575000001</v>
          </cell>
          <cell r="U36">
            <v>1500.3</v>
          </cell>
          <cell r="V36">
            <v>1500.3</v>
          </cell>
          <cell r="W36">
            <v>1500.3</v>
          </cell>
          <cell r="X36">
            <v>6301.26</v>
          </cell>
          <cell r="Y36">
            <v>6616.3230000000003</v>
          </cell>
          <cell r="Z36">
            <v>3473.5695750000004</v>
          </cell>
        </row>
        <row r="37">
          <cell r="C37" t="str">
            <v>X</v>
          </cell>
          <cell r="E37" t="str">
            <v>XX</v>
          </cell>
          <cell r="H37" t="str">
            <v>Finance and Admin support</v>
          </cell>
        </row>
        <row r="38">
          <cell r="C38" t="str">
            <v>X</v>
          </cell>
          <cell r="E38" t="str">
            <v>X1</v>
          </cell>
          <cell r="H38" t="str">
            <v>Assistant Administrative Manager</v>
          </cell>
          <cell r="I38" t="str">
            <v>Plan BCO</v>
          </cell>
          <cell r="K38">
            <v>40909</v>
          </cell>
          <cell r="L38">
            <v>42155</v>
          </cell>
          <cell r="M38">
            <v>1</v>
          </cell>
          <cell r="N38" t="str">
            <v># month</v>
          </cell>
          <cell r="O38">
            <v>41</v>
          </cell>
          <cell r="P38">
            <v>0.2</v>
          </cell>
          <cell r="Q38">
            <v>1300</v>
          </cell>
          <cell r="R38">
            <v>11641.695</v>
          </cell>
          <cell r="U38">
            <v>780</v>
          </cell>
          <cell r="V38">
            <v>780</v>
          </cell>
          <cell r="W38">
            <v>780</v>
          </cell>
          <cell r="X38">
            <v>3276</v>
          </cell>
          <cell r="Y38">
            <v>3439.8</v>
          </cell>
          <cell r="Z38">
            <v>1805.8950000000002</v>
          </cell>
        </row>
        <row r="39">
          <cell r="C39" t="str">
            <v>X</v>
          </cell>
          <cell r="E39" t="str">
            <v>X1</v>
          </cell>
          <cell r="H39" t="str">
            <v>Human Resource Development Specialist</v>
          </cell>
          <cell r="I39" t="str">
            <v>Plan BCO</v>
          </cell>
          <cell r="K39">
            <v>40909</v>
          </cell>
          <cell r="L39">
            <v>42155</v>
          </cell>
          <cell r="M39">
            <v>1</v>
          </cell>
          <cell r="N39" t="str">
            <v># month</v>
          </cell>
          <cell r="O39">
            <v>41</v>
          </cell>
          <cell r="P39">
            <v>0.3</v>
          </cell>
          <cell r="Q39">
            <v>1341.9733333333334</v>
          </cell>
          <cell r="R39">
            <v>19471.775999999998</v>
          </cell>
          <cell r="U39">
            <v>1209</v>
          </cell>
          <cell r="V39">
            <v>1329</v>
          </cell>
          <cell r="W39">
            <v>1329</v>
          </cell>
          <cell r="X39">
            <v>5580</v>
          </cell>
          <cell r="Y39">
            <v>6138</v>
          </cell>
          <cell r="Z39">
            <v>2679</v>
          </cell>
        </row>
        <row r="40">
          <cell r="C40" t="str">
            <v>X</v>
          </cell>
          <cell r="E40" t="str">
            <v>X1</v>
          </cell>
          <cell r="H40" t="str">
            <v>Communications Manager</v>
          </cell>
          <cell r="I40" t="str">
            <v>Plan BCO</v>
          </cell>
          <cell r="K40">
            <v>40909</v>
          </cell>
          <cell r="L40">
            <v>42155</v>
          </cell>
          <cell r="M40">
            <v>1</v>
          </cell>
          <cell r="N40" t="str">
            <v># month</v>
          </cell>
          <cell r="O40">
            <v>41</v>
          </cell>
          <cell r="P40">
            <v>0.2</v>
          </cell>
          <cell r="Q40">
            <v>1666.6666666666667</v>
          </cell>
          <cell r="R40">
            <v>16804.166666666668</v>
          </cell>
          <cell r="U40">
            <v>1000</v>
          </cell>
          <cell r="V40">
            <v>1100</v>
          </cell>
          <cell r="W40">
            <v>1100</v>
          </cell>
          <cell r="X40">
            <v>4840</v>
          </cell>
          <cell r="Y40">
            <v>5324</v>
          </cell>
          <cell r="Z40">
            <v>2440.166666666667</v>
          </cell>
        </row>
        <row r="41">
          <cell r="C41" t="str">
            <v>X</v>
          </cell>
          <cell r="E41" t="str">
            <v>X1</v>
          </cell>
          <cell r="H41" t="str">
            <v>Accounts Coordinator</v>
          </cell>
          <cell r="I41" t="str">
            <v>Plan BCO</v>
          </cell>
          <cell r="K41">
            <v>40909</v>
          </cell>
          <cell r="L41">
            <v>42155</v>
          </cell>
          <cell r="M41">
            <v>1</v>
          </cell>
          <cell r="N41" t="str">
            <v># month</v>
          </cell>
          <cell r="O41">
            <v>41</v>
          </cell>
          <cell r="P41">
            <v>0.25</v>
          </cell>
          <cell r="Q41">
            <v>633.33333333333337</v>
          </cell>
          <cell r="R41">
            <v>7659</v>
          </cell>
          <cell r="U41">
            <v>475</v>
          </cell>
          <cell r="V41">
            <v>523</v>
          </cell>
          <cell r="W41">
            <v>523</v>
          </cell>
          <cell r="X41">
            <v>2195</v>
          </cell>
          <cell r="Y41">
            <v>2414</v>
          </cell>
          <cell r="Z41">
            <v>1054</v>
          </cell>
        </row>
        <row r="42">
          <cell r="C42" t="str">
            <v>X</v>
          </cell>
          <cell r="E42" t="str">
            <v>XX</v>
          </cell>
          <cell r="H42" t="str">
            <v>Total Personnel Budget:</v>
          </cell>
          <cell r="R42">
            <v>648721.38065620838</v>
          </cell>
          <cell r="U42">
            <v>44405.549250000004</v>
          </cell>
          <cell r="V42">
            <v>44921.549250000004</v>
          </cell>
          <cell r="W42">
            <v>44921.549250000004</v>
          </cell>
          <cell r="X42">
            <v>188887.50685000003</v>
          </cell>
          <cell r="Y42">
            <v>199534.2321925</v>
          </cell>
          <cell r="Z42">
            <v>91399.807197041693</v>
          </cell>
        </row>
        <row r="43">
          <cell r="C43" t="str">
            <v>X</v>
          </cell>
          <cell r="E43" t="str">
            <v>XX</v>
          </cell>
        </row>
        <row r="44">
          <cell r="C44" t="str">
            <v>X</v>
          </cell>
          <cell r="E44" t="str">
            <v>XX</v>
          </cell>
          <cell r="H44" t="str">
            <v>Operational Budget:</v>
          </cell>
        </row>
        <row r="45">
          <cell r="C45" t="str">
            <v>X</v>
          </cell>
          <cell r="E45" t="str">
            <v>XX</v>
          </cell>
          <cell r="H45" t="str">
            <v>Equipment:</v>
          </cell>
        </row>
        <row r="46">
          <cell r="C46" t="str">
            <v>X</v>
          </cell>
          <cell r="E46" t="str">
            <v>X5</v>
          </cell>
          <cell r="H46" t="str">
            <v xml:space="preserve">Computer - Laptop </v>
          </cell>
          <cell r="I46" t="str">
            <v>Plan BCO</v>
          </cell>
          <cell r="J46" t="str">
            <v>PM-1+PC-4+M&amp;ES-1+TS-1+AC-2+HS-1+GS-1+Adm-1</v>
          </cell>
          <cell r="K46" t="str">
            <v>Y1Q1</v>
          </cell>
          <cell r="N46" t="str">
            <v># unit</v>
          </cell>
          <cell r="O46">
            <v>12</v>
          </cell>
          <cell r="Q46">
            <v>1066.299</v>
          </cell>
          <cell r="R46">
            <v>12795.588</v>
          </cell>
        </row>
        <row r="47">
          <cell r="C47" t="str">
            <v>X</v>
          </cell>
          <cell r="E47" t="str">
            <v>X5</v>
          </cell>
          <cell r="H47" t="str">
            <v>Air conditioner for HO</v>
          </cell>
          <cell r="I47" t="str">
            <v>Plan BCO</v>
          </cell>
          <cell r="K47" t="str">
            <v>Y1Q2</v>
          </cell>
          <cell r="N47" t="str">
            <v># unit</v>
          </cell>
          <cell r="O47">
            <v>2</v>
          </cell>
          <cell r="Q47">
            <v>1332.87375</v>
          </cell>
          <cell r="R47">
            <v>2665.7474999999999</v>
          </cell>
          <cell r="U47">
            <v>2665.7474999999999</v>
          </cell>
        </row>
        <row r="48">
          <cell r="C48" t="str">
            <v>X</v>
          </cell>
          <cell r="E48" t="str">
            <v>X5</v>
          </cell>
          <cell r="H48" t="str">
            <v>Photocopier</v>
          </cell>
          <cell r="I48" t="str">
            <v>Plan BCO</v>
          </cell>
          <cell r="K48" t="str">
            <v>Y1Q2</v>
          </cell>
          <cell r="N48" t="str">
            <v># unit</v>
          </cell>
          <cell r="O48">
            <v>1</v>
          </cell>
          <cell r="Q48">
            <v>1332.87375</v>
          </cell>
          <cell r="R48">
            <v>1332.87375</v>
          </cell>
          <cell r="U48">
            <v>1332.87375</v>
          </cell>
        </row>
        <row r="49">
          <cell r="C49" t="str">
            <v>X</v>
          </cell>
          <cell r="E49" t="str">
            <v>X5</v>
          </cell>
          <cell r="H49" t="str">
            <v>Scanner</v>
          </cell>
          <cell r="I49" t="str">
            <v>Plan BCO</v>
          </cell>
          <cell r="K49" t="str">
            <v>Y1Q2</v>
          </cell>
          <cell r="N49" t="str">
            <v># unit</v>
          </cell>
          <cell r="O49">
            <v>2</v>
          </cell>
          <cell r="Q49">
            <v>333.21600000000001</v>
          </cell>
          <cell r="R49">
            <v>666.43200000000002</v>
          </cell>
          <cell r="U49">
            <v>666.43200000000002</v>
          </cell>
        </row>
        <row r="50">
          <cell r="C50" t="str">
            <v>X</v>
          </cell>
          <cell r="E50" t="str">
            <v>X5</v>
          </cell>
          <cell r="H50" t="str">
            <v>Printer</v>
          </cell>
          <cell r="I50" t="str">
            <v>Plan BCO</v>
          </cell>
          <cell r="K50" t="str">
            <v>Y1Q2, Y1Q4</v>
          </cell>
          <cell r="N50" t="str">
            <v># unit</v>
          </cell>
          <cell r="O50">
            <v>2</v>
          </cell>
          <cell r="Q50">
            <v>666.44174999999996</v>
          </cell>
          <cell r="R50">
            <v>1332.8834999999999</v>
          </cell>
          <cell r="U50">
            <v>666.44174999999996</v>
          </cell>
          <cell r="W50">
            <v>666.44174999999996</v>
          </cell>
        </row>
        <row r="51">
          <cell r="C51" t="str">
            <v>X</v>
          </cell>
          <cell r="E51" t="str">
            <v>X5</v>
          </cell>
          <cell r="H51" t="str">
            <v>Vehicle rental for field visit</v>
          </cell>
          <cell r="I51" t="str">
            <v>Plan BCO</v>
          </cell>
          <cell r="K51" t="str">
            <v>Y1Q1-Y4</v>
          </cell>
          <cell r="N51" t="str">
            <v># months</v>
          </cell>
          <cell r="O51">
            <v>39</v>
          </cell>
          <cell r="Q51">
            <v>2665.7572500000001</v>
          </cell>
          <cell r="R51">
            <v>103964.53275</v>
          </cell>
          <cell r="U51">
            <v>7997.2717499999999</v>
          </cell>
          <cell r="V51">
            <v>7997.2717499999999</v>
          </cell>
          <cell r="W51">
            <v>7997.2717499999999</v>
          </cell>
          <cell r="X51">
            <v>31989.087</v>
          </cell>
          <cell r="Y51">
            <v>31989.087</v>
          </cell>
          <cell r="Z51">
            <v>13328.786250000001</v>
          </cell>
        </row>
        <row r="52">
          <cell r="C52" t="str">
            <v>X</v>
          </cell>
          <cell r="E52" t="str">
            <v>X5</v>
          </cell>
          <cell r="H52" t="str">
            <v>Camera</v>
          </cell>
          <cell r="I52" t="str">
            <v>Plan BCO</v>
          </cell>
          <cell r="K52" t="str">
            <v>Y1Q2</v>
          </cell>
          <cell r="N52" t="str">
            <v># unit</v>
          </cell>
          <cell r="O52">
            <v>5</v>
          </cell>
          <cell r="Q52">
            <v>399.86700000000002</v>
          </cell>
          <cell r="R52">
            <v>1999.335</v>
          </cell>
          <cell r="U52">
            <v>1999.335</v>
          </cell>
        </row>
        <row r="53">
          <cell r="C53" t="str">
            <v>X</v>
          </cell>
          <cell r="E53" t="str">
            <v>XX</v>
          </cell>
          <cell r="H53" t="str">
            <v>Furniture:</v>
          </cell>
          <cell r="R53">
            <v>0</v>
          </cell>
        </row>
        <row r="54">
          <cell r="C54" t="str">
            <v>X</v>
          </cell>
          <cell r="E54" t="str">
            <v>X5</v>
          </cell>
          <cell r="H54" t="str">
            <v>Table</v>
          </cell>
          <cell r="I54" t="str">
            <v>Plan BCO</v>
          </cell>
          <cell r="J54" t="str">
            <v>12 Project staff</v>
          </cell>
          <cell r="K54" t="str">
            <v>Y1Q2</v>
          </cell>
          <cell r="N54" t="str">
            <v># unit</v>
          </cell>
          <cell r="O54">
            <v>12</v>
          </cell>
          <cell r="P54">
            <v>1</v>
          </cell>
          <cell r="Q54">
            <v>133.29225</v>
          </cell>
          <cell r="R54">
            <v>1599.5070000000001</v>
          </cell>
          <cell r="U54">
            <v>1599.5070000000001</v>
          </cell>
        </row>
        <row r="55">
          <cell r="C55" t="str">
            <v>X</v>
          </cell>
          <cell r="E55" t="str">
            <v>X5</v>
          </cell>
          <cell r="H55" t="str">
            <v>Chair</v>
          </cell>
          <cell r="I55" t="str">
            <v>Plan BCO</v>
          </cell>
          <cell r="J55" t="str">
            <v>12 Project staff</v>
          </cell>
          <cell r="K55" t="str">
            <v>Y1Q2</v>
          </cell>
          <cell r="N55" t="str">
            <v># unit</v>
          </cell>
          <cell r="O55">
            <v>12</v>
          </cell>
          <cell r="P55">
            <v>1</v>
          </cell>
          <cell r="Q55">
            <v>79.969499999999996</v>
          </cell>
          <cell r="R55">
            <v>959.63400000000001</v>
          </cell>
          <cell r="U55">
            <v>959.63400000000001</v>
          </cell>
        </row>
        <row r="56">
          <cell r="C56" t="str">
            <v>X</v>
          </cell>
          <cell r="E56" t="str">
            <v>X5</v>
          </cell>
          <cell r="H56" t="str">
            <v>File Cabinet/ Shelf</v>
          </cell>
          <cell r="I56" t="str">
            <v>Plan BCO</v>
          </cell>
          <cell r="J56" t="str">
            <v>12 Project staff</v>
          </cell>
          <cell r="K56" t="str">
            <v>Y1Q2</v>
          </cell>
          <cell r="N56" t="str">
            <v># unit</v>
          </cell>
          <cell r="O56">
            <v>12</v>
          </cell>
          <cell r="P56">
            <v>1</v>
          </cell>
          <cell r="Q56">
            <v>133.29225</v>
          </cell>
          <cell r="R56">
            <v>1599.5070000000001</v>
          </cell>
          <cell r="U56">
            <v>1599.5070000000001</v>
          </cell>
        </row>
        <row r="57">
          <cell r="C57" t="str">
            <v>X</v>
          </cell>
          <cell r="E57" t="str">
            <v>XX</v>
          </cell>
          <cell r="H57" t="str">
            <v>Other operating budget:</v>
          </cell>
          <cell r="P57">
            <v>1</v>
          </cell>
          <cell r="R57">
            <v>0</v>
          </cell>
        </row>
        <row r="58">
          <cell r="C58" t="str">
            <v>X</v>
          </cell>
          <cell r="E58" t="str">
            <v>X6</v>
          </cell>
          <cell r="H58" t="str">
            <v>Office rent  - Plan (partial)</v>
          </cell>
          <cell r="I58" t="str">
            <v>Plan BCO</v>
          </cell>
          <cell r="N58" t="str">
            <v># months</v>
          </cell>
          <cell r="O58">
            <v>41</v>
          </cell>
          <cell r="P58">
            <v>1</v>
          </cell>
          <cell r="Q58">
            <v>999.65774999999996</v>
          </cell>
          <cell r="R58">
            <v>40985.967749999996</v>
          </cell>
          <cell r="U58">
            <v>2998.97325</v>
          </cell>
          <cell r="V58">
            <v>2998.97325</v>
          </cell>
          <cell r="W58">
            <v>2998.97325</v>
          </cell>
          <cell r="X58">
            <v>11995.893</v>
          </cell>
          <cell r="Y58">
            <v>11995.893</v>
          </cell>
          <cell r="Z58">
            <v>4998.2887499999997</v>
          </cell>
        </row>
        <row r="59">
          <cell r="C59" t="str">
            <v>X</v>
          </cell>
          <cell r="E59" t="str">
            <v>X6</v>
          </cell>
          <cell r="H59" t="str">
            <v>Computer/photocopier tonner - Plan</v>
          </cell>
          <cell r="I59" t="str">
            <v>Plan BCO</v>
          </cell>
          <cell r="N59" t="str">
            <v># months</v>
          </cell>
          <cell r="O59">
            <v>41</v>
          </cell>
          <cell r="P59">
            <v>1</v>
          </cell>
          <cell r="Q59">
            <v>86.638499999999993</v>
          </cell>
          <cell r="R59">
            <v>3552.1784999999995</v>
          </cell>
          <cell r="U59">
            <v>259.91549999999995</v>
          </cell>
          <cell r="V59">
            <v>259.91549999999995</v>
          </cell>
          <cell r="W59">
            <v>259.91549999999995</v>
          </cell>
          <cell r="X59">
            <v>1039.6619999999998</v>
          </cell>
          <cell r="Y59">
            <v>1039.6619999999998</v>
          </cell>
          <cell r="Z59">
            <v>433.1925</v>
          </cell>
        </row>
        <row r="60">
          <cell r="C60" t="str">
            <v>X</v>
          </cell>
          <cell r="E60" t="str">
            <v>X6</v>
          </cell>
          <cell r="H60" t="str">
            <v>Consumables - office supplies - Plan</v>
          </cell>
          <cell r="I60" t="str">
            <v>Plan BCO</v>
          </cell>
          <cell r="N60" t="str">
            <v># months</v>
          </cell>
          <cell r="O60">
            <v>41</v>
          </cell>
          <cell r="P60">
            <v>1</v>
          </cell>
          <cell r="Q60">
            <v>66.641249999999999</v>
          </cell>
          <cell r="R60">
            <v>3212.2912500000002</v>
          </cell>
          <cell r="U60">
            <v>199.92375000000001</v>
          </cell>
          <cell r="V60">
            <v>199.92375000000001</v>
          </cell>
          <cell r="W60">
            <v>199.92375000000001</v>
          </cell>
          <cell r="X60">
            <v>799.69500000000005</v>
          </cell>
          <cell r="Y60">
            <v>799.69500000000005</v>
          </cell>
          <cell r="Z60">
            <v>333.20625000000001</v>
          </cell>
        </row>
        <row r="61">
          <cell r="C61" t="str">
            <v>X</v>
          </cell>
          <cell r="E61" t="str">
            <v>X6</v>
          </cell>
          <cell r="H61" t="str">
            <v>Mobile phone cost - Plan</v>
          </cell>
          <cell r="I61" t="str">
            <v>Plan BCO</v>
          </cell>
          <cell r="N61" t="str">
            <v># months</v>
          </cell>
          <cell r="O61">
            <v>41</v>
          </cell>
          <cell r="P61">
            <v>1</v>
          </cell>
          <cell r="Q61">
            <v>90.635999999999996</v>
          </cell>
          <cell r="R61">
            <v>3716.0760000000005</v>
          </cell>
          <cell r="U61">
            <v>271.90800000000002</v>
          </cell>
          <cell r="V61">
            <v>271.90800000000002</v>
          </cell>
          <cell r="W61">
            <v>271.90800000000002</v>
          </cell>
          <cell r="X61">
            <v>1087.6320000000001</v>
          </cell>
          <cell r="Y61">
            <v>1087.6320000000001</v>
          </cell>
          <cell r="Z61">
            <v>453.18</v>
          </cell>
        </row>
        <row r="62">
          <cell r="C62" t="str">
            <v>X</v>
          </cell>
          <cell r="E62" t="str">
            <v>X6</v>
          </cell>
          <cell r="H62" t="str">
            <v>Utilities (Electricity, Gas) - Plan</v>
          </cell>
          <cell r="I62" t="str">
            <v>Plan BCO</v>
          </cell>
          <cell r="N62" t="str">
            <v># months</v>
          </cell>
          <cell r="O62">
            <v>41</v>
          </cell>
          <cell r="P62">
            <v>1</v>
          </cell>
          <cell r="Q62">
            <v>133.29225</v>
          </cell>
          <cell r="R62">
            <v>5464.98225</v>
          </cell>
          <cell r="U62">
            <v>399.87675000000002</v>
          </cell>
          <cell r="V62">
            <v>399.87675000000002</v>
          </cell>
          <cell r="W62">
            <v>399.87675000000002</v>
          </cell>
          <cell r="X62">
            <v>1599.5070000000001</v>
          </cell>
          <cell r="Y62">
            <v>1599.5070000000001</v>
          </cell>
          <cell r="Z62">
            <v>666.46124999999995</v>
          </cell>
        </row>
        <row r="63">
          <cell r="C63" t="str">
            <v>X</v>
          </cell>
          <cell r="E63" t="str">
            <v>X6</v>
          </cell>
          <cell r="H63" t="str">
            <v>E-mail internet</v>
          </cell>
          <cell r="I63" t="str">
            <v>Plan BCO</v>
          </cell>
          <cell r="N63" t="str">
            <v># months</v>
          </cell>
          <cell r="O63">
            <v>41</v>
          </cell>
          <cell r="P63">
            <v>1</v>
          </cell>
          <cell r="Q63">
            <v>79.969499999999996</v>
          </cell>
          <cell r="R63">
            <v>3278.7494999999999</v>
          </cell>
          <cell r="U63">
            <v>239.9085</v>
          </cell>
          <cell r="V63">
            <v>239.9085</v>
          </cell>
          <cell r="W63">
            <v>239.9085</v>
          </cell>
          <cell r="X63">
            <v>959.63400000000001</v>
          </cell>
          <cell r="Y63">
            <v>959.63400000000001</v>
          </cell>
          <cell r="Z63">
            <v>399.84750000000003</v>
          </cell>
        </row>
        <row r="64">
          <cell r="C64" t="str">
            <v>X</v>
          </cell>
          <cell r="E64" t="str">
            <v>X6</v>
          </cell>
          <cell r="H64" t="str">
            <v>Office repair and maintenance (include. Office security- Plan</v>
          </cell>
          <cell r="I64" t="str">
            <v>Plan BCO</v>
          </cell>
          <cell r="N64" t="str">
            <v># months</v>
          </cell>
          <cell r="O64">
            <v>41</v>
          </cell>
          <cell r="P64">
            <v>1</v>
          </cell>
          <cell r="Q64">
            <v>199.93350000000001</v>
          </cell>
          <cell r="R64">
            <v>8197.2734999999993</v>
          </cell>
          <cell r="U64">
            <v>599.80050000000006</v>
          </cell>
          <cell r="V64">
            <v>599.80050000000006</v>
          </cell>
          <cell r="W64">
            <v>599.80050000000006</v>
          </cell>
          <cell r="X64">
            <v>2399.2020000000002</v>
          </cell>
          <cell r="Y64">
            <v>2399.2020000000002</v>
          </cell>
          <cell r="Z64">
            <v>999.66750000000002</v>
          </cell>
        </row>
        <row r="65">
          <cell r="C65" t="str">
            <v>X</v>
          </cell>
          <cell r="E65" t="str">
            <v>X6</v>
          </cell>
          <cell r="H65" t="str">
            <v>Advertisement for staff recruitment</v>
          </cell>
          <cell r="I65" t="str">
            <v>Plan BCO</v>
          </cell>
          <cell r="N65" t="str">
            <v># Advertisement</v>
          </cell>
          <cell r="O65">
            <v>2</v>
          </cell>
          <cell r="P65">
            <v>1</v>
          </cell>
          <cell r="Q65">
            <v>2665.7572500000001</v>
          </cell>
          <cell r="R65">
            <v>5331.5145000000002</v>
          </cell>
          <cell r="U65">
            <v>0</v>
          </cell>
          <cell r="V65">
            <v>0</v>
          </cell>
          <cell r="W65">
            <v>0</v>
          </cell>
          <cell r="Y65">
            <v>2665.7572500000001</v>
          </cell>
          <cell r="Z65">
            <v>0</v>
          </cell>
        </row>
        <row r="66">
          <cell r="C66" t="str">
            <v>X</v>
          </cell>
          <cell r="E66" t="str">
            <v>XX</v>
          </cell>
          <cell r="H66" t="str">
            <v>Total Operational Budget:</v>
          </cell>
          <cell r="O66">
            <v>388</v>
          </cell>
          <cell r="R66">
            <v>202655.07375000004</v>
          </cell>
          <cell r="U66">
            <v>24457.056</v>
          </cell>
          <cell r="V66">
            <v>12967.577999999996</v>
          </cell>
          <cell r="W66">
            <v>13634.019749999998</v>
          </cell>
          <cell r="X66">
            <v>51870.311999999984</v>
          </cell>
          <cell r="Y66">
            <v>54536.069249999986</v>
          </cell>
          <cell r="Z66">
            <v>21612.63</v>
          </cell>
        </row>
        <row r="67">
          <cell r="C67" t="str">
            <v>X</v>
          </cell>
          <cell r="E67" t="str">
            <v>XX</v>
          </cell>
        </row>
        <row r="68">
          <cell r="C68" t="str">
            <v>X</v>
          </cell>
          <cell r="E68" t="str">
            <v>XX</v>
          </cell>
          <cell r="H68" t="str">
            <v>Travel International</v>
          </cell>
        </row>
        <row r="69">
          <cell r="C69" t="str">
            <v>X</v>
          </cell>
          <cell r="E69" t="str">
            <v>X3</v>
          </cell>
          <cell r="H69" t="str">
            <v>M &amp; E and Gender WS / International travel</v>
          </cell>
          <cell r="I69" t="str">
            <v>Plan BCO</v>
          </cell>
          <cell r="J69" t="str">
            <v>Overseas workshop -round trip 1800, visa &amp; perdiem 120 X 10 days</v>
          </cell>
          <cell r="N69" t="str">
            <v>Travel/person</v>
          </cell>
          <cell r="O69">
            <v>5</v>
          </cell>
          <cell r="P69">
            <v>1</v>
          </cell>
          <cell r="Q69">
            <v>3000</v>
          </cell>
          <cell r="R69">
            <v>15000</v>
          </cell>
          <cell r="U69">
            <v>15000</v>
          </cell>
          <cell r="V69">
            <v>0</v>
          </cell>
          <cell r="W69">
            <v>0</v>
          </cell>
        </row>
        <row r="70">
          <cell r="C70" t="str">
            <v>X</v>
          </cell>
          <cell r="E70" t="str">
            <v>X3</v>
          </cell>
          <cell r="H70" t="str">
            <v>Exposure visit Plan and partner staff</v>
          </cell>
          <cell r="I70" t="str">
            <v>Plan BCO</v>
          </cell>
          <cell r="J70" t="str">
            <v>Overseas workshop -round trip 1800, visa &amp; perdiem 120 X 10 days</v>
          </cell>
          <cell r="N70" t="str">
            <v>Travel/person</v>
          </cell>
          <cell r="O70">
            <v>7</v>
          </cell>
          <cell r="P70">
            <v>1</v>
          </cell>
          <cell r="Q70">
            <v>2857.1428571428573</v>
          </cell>
          <cell r="R70">
            <v>20000</v>
          </cell>
          <cell r="X70">
            <v>20000</v>
          </cell>
        </row>
        <row r="71">
          <cell r="C71" t="str">
            <v>X</v>
          </cell>
          <cell r="E71" t="str">
            <v>XX</v>
          </cell>
        </row>
        <row r="72">
          <cell r="C72" t="str">
            <v>X</v>
          </cell>
          <cell r="E72" t="str">
            <v>XX</v>
          </cell>
          <cell r="H72" t="str">
            <v>Total Operational Budget:</v>
          </cell>
          <cell r="R72">
            <v>35000</v>
          </cell>
          <cell r="U72">
            <v>15000</v>
          </cell>
          <cell r="V72">
            <v>0</v>
          </cell>
          <cell r="W72">
            <v>0</v>
          </cell>
          <cell r="X72">
            <v>20000</v>
          </cell>
          <cell r="Y72">
            <v>0</v>
          </cell>
          <cell r="Z72">
            <v>0</v>
          </cell>
        </row>
        <row r="73">
          <cell r="C73" t="str">
            <v>X</v>
          </cell>
          <cell r="E73" t="str">
            <v>XX</v>
          </cell>
        </row>
        <row r="74">
          <cell r="C74" t="str">
            <v>X</v>
          </cell>
          <cell r="E74" t="str">
            <v>XX</v>
          </cell>
          <cell r="H74" t="str">
            <v>Planning, Monitoring &amp; Evaluation:</v>
          </cell>
        </row>
        <row r="75">
          <cell r="C75" t="str">
            <v>X</v>
          </cell>
          <cell r="E75" t="str">
            <v>X7</v>
          </cell>
          <cell r="H75" t="str">
            <v xml:space="preserve">Annual workplan Development workshop </v>
          </cell>
          <cell r="I75" t="str">
            <v>Plan BCO</v>
          </cell>
          <cell r="J75" t="str">
            <v>Workshop (25 participants)5 days</v>
          </cell>
          <cell r="N75" t="str">
            <v># workshop</v>
          </cell>
          <cell r="O75">
            <v>3</v>
          </cell>
          <cell r="P75">
            <v>1</v>
          </cell>
          <cell r="Q75">
            <v>2666</v>
          </cell>
          <cell r="R75">
            <v>7997.2717499999999</v>
          </cell>
          <cell r="U75">
            <v>2665.7572500000001</v>
          </cell>
          <cell r="V75">
            <v>0</v>
          </cell>
          <cell r="W75">
            <v>0</v>
          </cell>
          <cell r="X75">
            <v>2665.7572500000001</v>
          </cell>
          <cell r="Y75">
            <v>2665.7572500000001</v>
          </cell>
          <cell r="Z75">
            <v>0</v>
          </cell>
        </row>
        <row r="76">
          <cell r="C76" t="str">
            <v>X</v>
          </cell>
          <cell r="E76" t="str">
            <v>X7</v>
          </cell>
          <cell r="H76" t="str">
            <v xml:space="preserve">Project Luanching workshop </v>
          </cell>
          <cell r="I76" t="str">
            <v>Plan BCO</v>
          </cell>
          <cell r="J76" t="str">
            <v>Workshop (50 participants)</v>
          </cell>
          <cell r="N76" t="str">
            <v># workshop</v>
          </cell>
          <cell r="Q76">
            <v>2050.58</v>
          </cell>
          <cell r="R76">
            <v>2050.58</v>
          </cell>
          <cell r="U76">
            <v>2050.58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C77" t="str">
            <v>X</v>
          </cell>
          <cell r="E77" t="str">
            <v>X4</v>
          </cell>
          <cell r="H77" t="str">
            <v xml:space="preserve">Training on Gender and child protection policy (3 days) </v>
          </cell>
          <cell r="I77" t="str">
            <v>Plan BCO</v>
          </cell>
          <cell r="J77" t="str">
            <v>Training on Gender ( 30 participants) 4 days</v>
          </cell>
          <cell r="N77" t="str">
            <v xml:space="preserve"># Training </v>
          </cell>
          <cell r="Q77">
            <v>2050.58</v>
          </cell>
          <cell r="R77">
            <v>2050.58</v>
          </cell>
          <cell r="U77">
            <v>0</v>
          </cell>
          <cell r="V77">
            <v>2050.58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C78" t="str">
            <v>X</v>
          </cell>
          <cell r="E78" t="str">
            <v>X4</v>
          </cell>
          <cell r="H78" t="str">
            <v xml:space="preserve">Trainning of Project Staff on CCCD </v>
          </cell>
          <cell r="I78" t="str">
            <v>Plan BCO</v>
          </cell>
          <cell r="J78" t="str">
            <v>Training on CCCD ( 30 participants) 3 days</v>
          </cell>
          <cell r="N78" t="str">
            <v xml:space="preserve"># training </v>
          </cell>
          <cell r="Q78">
            <v>2050.58</v>
          </cell>
          <cell r="R78">
            <v>2050.58</v>
          </cell>
          <cell r="U78">
            <v>2050.58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C79" t="str">
            <v>X</v>
          </cell>
          <cell r="E79" t="str">
            <v>X4</v>
          </cell>
          <cell r="H79" t="str">
            <v xml:space="preserve">Tranning of Project Staff on CP </v>
          </cell>
          <cell r="I79" t="str">
            <v>Plan BCO</v>
          </cell>
          <cell r="J79" t="str">
            <v>Training on Child Protection ( 30 participants) 3 days</v>
          </cell>
          <cell r="N79" t="str">
            <v xml:space="preserve"># training </v>
          </cell>
          <cell r="Q79">
            <v>2050.58</v>
          </cell>
          <cell r="R79">
            <v>2050.58</v>
          </cell>
          <cell r="U79">
            <v>2050.58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C80" t="str">
            <v>X</v>
          </cell>
          <cell r="E80" t="str">
            <v>X3</v>
          </cell>
          <cell r="H80" t="str">
            <v xml:space="preserve">Monitoring visit Field travel BCO staff </v>
          </cell>
          <cell r="I80" t="str">
            <v>Plan BCO</v>
          </cell>
          <cell r="J80" t="str">
            <v>Monthly three visit $ 106/visit</v>
          </cell>
          <cell r="N80" t="str">
            <v># months</v>
          </cell>
          <cell r="O80">
            <v>38</v>
          </cell>
          <cell r="P80">
            <v>1</v>
          </cell>
          <cell r="Q80">
            <v>222.75468155530527</v>
          </cell>
          <cell r="R80">
            <v>8464.6778991015999</v>
          </cell>
          <cell r="U80">
            <v>668.26404466591578</v>
          </cell>
          <cell r="V80">
            <v>668.26404466591578</v>
          </cell>
          <cell r="W80">
            <v>668.26404466591578</v>
          </cell>
          <cell r="X80">
            <v>2673.0561786636631</v>
          </cell>
          <cell r="Y80">
            <v>2673.0561786636631</v>
          </cell>
          <cell r="Z80">
            <v>1113.7734077765263</v>
          </cell>
        </row>
        <row r="81">
          <cell r="C81" t="str">
            <v>X</v>
          </cell>
          <cell r="E81" t="str">
            <v>X3</v>
          </cell>
          <cell r="H81" t="str">
            <v xml:space="preserve">Gender implementation local travel </v>
          </cell>
          <cell r="I81" t="str">
            <v>Plan BCO</v>
          </cell>
          <cell r="J81" t="str">
            <v xml:space="preserve">$50mo x 40 trips </v>
          </cell>
          <cell r="N81" t="str">
            <v># months</v>
          </cell>
          <cell r="O81">
            <v>50</v>
          </cell>
          <cell r="P81">
            <v>1</v>
          </cell>
          <cell r="Q81">
            <v>40</v>
          </cell>
          <cell r="R81">
            <v>2000</v>
          </cell>
          <cell r="U81">
            <v>230</v>
          </cell>
          <cell r="V81">
            <v>150</v>
          </cell>
          <cell r="W81">
            <v>150</v>
          </cell>
          <cell r="X81">
            <v>600</v>
          </cell>
          <cell r="Y81">
            <v>600</v>
          </cell>
          <cell r="Z81">
            <v>250</v>
          </cell>
        </row>
        <row r="82">
          <cell r="C82" t="str">
            <v>X</v>
          </cell>
          <cell r="E82" t="str">
            <v>X2</v>
          </cell>
          <cell r="H82" t="str">
            <v xml:space="preserve">Baseline study </v>
          </cell>
          <cell r="I82" t="str">
            <v>Plan BCO</v>
          </cell>
          <cell r="J82" t="str">
            <v xml:space="preserve">Baseline will be condcuted at the beginning of the rpoejct </v>
          </cell>
          <cell r="N82" t="str">
            <v># study</v>
          </cell>
          <cell r="O82">
            <v>1</v>
          </cell>
          <cell r="P82">
            <v>1</v>
          </cell>
          <cell r="Q82">
            <v>50000</v>
          </cell>
          <cell r="R82">
            <v>50000</v>
          </cell>
          <cell r="U82">
            <v>25000</v>
          </cell>
          <cell r="V82">
            <v>12500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C83" t="str">
            <v>X</v>
          </cell>
          <cell r="E83" t="str">
            <v>X7</v>
          </cell>
          <cell r="H83" t="str">
            <v xml:space="preserve">Baseline report Sharing meeting </v>
          </cell>
          <cell r="I83" t="str">
            <v>Plan BCO</v>
          </cell>
          <cell r="J83" t="str">
            <v>Meeting involving key stakeholders for dessimination of baseline findings (50 participants)</v>
          </cell>
          <cell r="N83" t="str">
            <v># meeting</v>
          </cell>
          <cell r="O83">
            <v>1</v>
          </cell>
          <cell r="P83">
            <v>1</v>
          </cell>
          <cell r="Q83">
            <v>1332.87375</v>
          </cell>
          <cell r="R83">
            <v>1332.87375</v>
          </cell>
          <cell r="U83">
            <v>0</v>
          </cell>
          <cell r="V83">
            <v>1332.87375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C84" t="str">
            <v>X</v>
          </cell>
          <cell r="E84" t="str">
            <v>X7</v>
          </cell>
          <cell r="H84" t="str">
            <v xml:space="preserve">Tag Meeting  </v>
          </cell>
          <cell r="I84" t="str">
            <v>Plan BCO</v>
          </cell>
          <cell r="J84" t="str">
            <v>Tag meting will be conducted  for 30 people</v>
          </cell>
          <cell r="N84" t="str">
            <v xml:space="preserve"># meeting </v>
          </cell>
          <cell r="O84">
            <v>7</v>
          </cell>
          <cell r="P84">
            <v>1</v>
          </cell>
          <cell r="Q84">
            <v>546.82000000000005</v>
          </cell>
          <cell r="R84">
            <v>3827.7400000000007</v>
          </cell>
          <cell r="U84">
            <v>0</v>
          </cell>
          <cell r="V84">
            <v>546.82000000000005</v>
          </cell>
          <cell r="W84">
            <v>546.82000000000005</v>
          </cell>
          <cell r="X84">
            <v>1093.6400000000001</v>
          </cell>
          <cell r="Y84">
            <v>1093.6400000000001</v>
          </cell>
          <cell r="Z84">
            <v>546.82000000000005</v>
          </cell>
        </row>
        <row r="85">
          <cell r="C85" t="str">
            <v>X</v>
          </cell>
          <cell r="E85" t="str">
            <v>X2</v>
          </cell>
          <cell r="H85" t="str">
            <v xml:space="preserve">Project End Final evaluation </v>
          </cell>
          <cell r="I85" t="str">
            <v>Plan BCO</v>
          </cell>
          <cell r="J85" t="str">
            <v xml:space="preserve">Final evaluation  will be condcuted at the end of the rpoejct </v>
          </cell>
          <cell r="N85" t="str">
            <v># study</v>
          </cell>
          <cell r="O85">
            <v>1</v>
          </cell>
          <cell r="P85">
            <v>1</v>
          </cell>
          <cell r="Q85">
            <v>29206.243999999999</v>
          </cell>
          <cell r="R85">
            <v>29206.243999999999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29206.243999999999</v>
          </cell>
        </row>
        <row r="86">
          <cell r="C86" t="str">
            <v>X</v>
          </cell>
          <cell r="E86" t="str">
            <v>X7</v>
          </cell>
          <cell r="H86" t="str">
            <v xml:space="preserve">Project Experience sharing workshop </v>
          </cell>
          <cell r="I86" t="str">
            <v>Plan BCO</v>
          </cell>
          <cell r="J86" t="str">
            <v>Dessimination workshop will be organized to share the experience of the project  for 40 people &amp; $ 50/person</v>
          </cell>
          <cell r="N86" t="str">
            <v># workshop</v>
          </cell>
          <cell r="O86">
            <v>1</v>
          </cell>
          <cell r="P86">
            <v>1</v>
          </cell>
          <cell r="Q86">
            <v>1999.3154999999999</v>
          </cell>
          <cell r="R86">
            <v>1999.3154999999999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1999.3154999999999</v>
          </cell>
        </row>
        <row r="87">
          <cell r="C87" t="str">
            <v>X</v>
          </cell>
          <cell r="E87" t="str">
            <v>X7</v>
          </cell>
          <cell r="H87" t="str">
            <v xml:space="preserve">Monthly team meeting </v>
          </cell>
          <cell r="I87" t="str">
            <v>Plan BCO</v>
          </cell>
          <cell r="J87" t="str">
            <v>Meeting with project staffs(39)</v>
          </cell>
          <cell r="N87" t="str">
            <v># meeting</v>
          </cell>
          <cell r="O87">
            <v>39</v>
          </cell>
          <cell r="P87">
            <v>1</v>
          </cell>
          <cell r="Q87">
            <v>6.6689999999999996</v>
          </cell>
          <cell r="R87">
            <v>260.09100000000001</v>
          </cell>
          <cell r="U87">
            <v>20.006999999999998</v>
          </cell>
          <cell r="V87">
            <v>20.006999999999998</v>
          </cell>
          <cell r="W87">
            <v>20.006999999999998</v>
          </cell>
          <cell r="X87">
            <v>80.027999999999992</v>
          </cell>
          <cell r="Y87">
            <v>80.027999999999992</v>
          </cell>
          <cell r="Z87">
            <v>33.344999999999999</v>
          </cell>
        </row>
        <row r="88">
          <cell r="C88" t="str">
            <v>X</v>
          </cell>
          <cell r="E88" t="str">
            <v>X7</v>
          </cell>
          <cell r="H88" t="str">
            <v xml:space="preserve">PIP workshop </v>
          </cell>
          <cell r="I88" t="str">
            <v>Plan BCO</v>
          </cell>
          <cell r="J88" t="str">
            <v xml:space="preserve"> cost -except Venue, food and refreshment 2,800 and other related cost 1,300 </v>
          </cell>
          <cell r="N88" t="str">
            <v># workshop</v>
          </cell>
          <cell r="O88">
            <v>1</v>
          </cell>
          <cell r="P88">
            <v>1</v>
          </cell>
          <cell r="Q88">
            <v>4100</v>
          </cell>
          <cell r="R88">
            <v>4100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C89" t="str">
            <v>X</v>
          </cell>
          <cell r="E89" t="str">
            <v>X7</v>
          </cell>
          <cell r="H89" t="str">
            <v xml:space="preserve">Pre-PMC &amp; PMC meeting  </v>
          </cell>
          <cell r="I89" t="str">
            <v>Plan BCO</v>
          </cell>
          <cell r="J89" t="str">
            <v>for 30 people with food and logistic - 13.33/person cost</v>
          </cell>
          <cell r="N89" t="str">
            <v xml:space="preserve"># meeting </v>
          </cell>
          <cell r="O89">
            <v>7</v>
          </cell>
          <cell r="P89">
            <v>1</v>
          </cell>
          <cell r="Q89">
            <v>399.86700000000002</v>
          </cell>
          <cell r="R89">
            <v>2799.069</v>
          </cell>
          <cell r="U89">
            <v>0</v>
          </cell>
          <cell r="V89">
            <v>399.86700000000002</v>
          </cell>
          <cell r="W89">
            <v>399.86700000000002</v>
          </cell>
          <cell r="X89">
            <v>799.73400000000004</v>
          </cell>
          <cell r="Y89">
            <v>799.73400000000004</v>
          </cell>
          <cell r="Z89">
            <v>399.86700000000002</v>
          </cell>
        </row>
        <row r="90">
          <cell r="C90" t="str">
            <v>X</v>
          </cell>
          <cell r="E90" t="str">
            <v>X7</v>
          </cell>
          <cell r="H90" t="str">
            <v>Gender implementation workshop</v>
          </cell>
          <cell r="I90" t="str">
            <v>Plan BCO</v>
          </cell>
          <cell r="J90" t="str">
            <v>Workshop</v>
          </cell>
          <cell r="N90" t="str">
            <v># workshop</v>
          </cell>
          <cell r="O90">
            <v>3</v>
          </cell>
          <cell r="P90">
            <v>1</v>
          </cell>
          <cell r="Q90">
            <v>1000</v>
          </cell>
          <cell r="R90">
            <v>3000</v>
          </cell>
          <cell r="V90">
            <v>1000</v>
          </cell>
          <cell r="W90">
            <v>0</v>
          </cell>
          <cell r="X90">
            <v>1000</v>
          </cell>
          <cell r="Y90">
            <v>1000</v>
          </cell>
        </row>
        <row r="91">
          <cell r="C91" t="str">
            <v>X</v>
          </cell>
          <cell r="E91" t="str">
            <v>X7</v>
          </cell>
          <cell r="H91" t="str">
            <v xml:space="preserve">Quarterly Coordination meeting with Partners </v>
          </cell>
          <cell r="I91" t="str">
            <v>Plan BCO</v>
          </cell>
          <cell r="J91" t="str">
            <v>For 25 people with food and logistic- 13.33/person</v>
          </cell>
          <cell r="N91" t="str">
            <v># meeting</v>
          </cell>
          <cell r="O91">
            <v>12</v>
          </cell>
          <cell r="P91">
            <v>1</v>
          </cell>
          <cell r="Q91">
            <v>333.21600000000001</v>
          </cell>
          <cell r="R91">
            <v>3998.5920000000001</v>
          </cell>
          <cell r="U91">
            <v>333.21600000000001</v>
          </cell>
          <cell r="V91">
            <v>333.21600000000001</v>
          </cell>
          <cell r="W91">
            <v>333.21600000000001</v>
          </cell>
          <cell r="X91">
            <v>1332.864</v>
          </cell>
          <cell r="Y91">
            <v>1332.864</v>
          </cell>
          <cell r="Z91">
            <v>333.21600000000001</v>
          </cell>
        </row>
        <row r="92">
          <cell r="C92" t="str">
            <v>X</v>
          </cell>
          <cell r="E92" t="str">
            <v>XX</v>
          </cell>
          <cell r="H92" t="str">
            <v>Total of Planning, Monitoring &amp; Evaluation:</v>
          </cell>
          <cell r="O92">
            <v>164</v>
          </cell>
          <cell r="Q92">
            <v>100056.0799315553</v>
          </cell>
          <cell r="R92">
            <v>127188.1948991016</v>
          </cell>
          <cell r="U92">
            <v>35068.984294665912</v>
          </cell>
          <cell r="V92">
            <v>19001.627794665914</v>
          </cell>
          <cell r="W92">
            <v>2118.174044665916</v>
          </cell>
          <cell r="X92">
            <v>10245.079428663665</v>
          </cell>
          <cell r="Y92">
            <v>10245.079428663665</v>
          </cell>
          <cell r="Z92">
            <v>33882.580907776523</v>
          </cell>
        </row>
        <row r="93">
          <cell r="C93" t="str">
            <v>X</v>
          </cell>
          <cell r="E93" t="str">
            <v>XX</v>
          </cell>
        </row>
        <row r="94">
          <cell r="C94" t="str">
            <v>X</v>
          </cell>
          <cell r="E94" t="str">
            <v>XX</v>
          </cell>
          <cell r="H94" t="str">
            <v>Program activity budget:</v>
          </cell>
        </row>
        <row r="95">
          <cell r="C95" t="str">
            <v>X</v>
          </cell>
          <cell r="E95" t="str">
            <v>XX</v>
          </cell>
          <cell r="H95" t="str">
            <v>1000 Improved maternal, neonatal and child health for underserved populations in 5 upazilas of Bangladesh: Jaldhaka and Domer upazilas of Nilphamari district, Chirirbandar upazila of Dinajpur district, Hatibandha upazila in Lalmonirhat district, and, Barg</v>
          </cell>
        </row>
        <row r="96">
          <cell r="C96" t="str">
            <v>X</v>
          </cell>
          <cell r="E96" t="str">
            <v>XX</v>
          </cell>
          <cell r="H96" t="str">
            <v>1100 Increased use of preventative and responsive practices in Maternal, Newborn and Child Health (MNCH) by community members, especially women and their male family members.</v>
          </cell>
        </row>
        <row r="97">
          <cell r="C97" t="str">
            <v>X</v>
          </cell>
          <cell r="E97" t="str">
            <v>XX</v>
          </cell>
          <cell r="H97" t="str">
            <v>1110  Increased knowledge of basic MNCH issues among women of child-bearing age (15-49 age), and their relevant male family members</v>
          </cell>
        </row>
        <row r="98">
          <cell r="C98" t="str">
            <v>X</v>
          </cell>
          <cell r="E98" t="str">
            <v>XX</v>
          </cell>
          <cell r="H98" t="str">
            <v>1111_Provide training sessions on MNCH issues including drowning, IYCF and counselling to Community Health Workers (CHW) and Community Mobilizers (CM)</v>
          </cell>
        </row>
        <row r="99">
          <cell r="C99" t="str">
            <v>A</v>
          </cell>
          <cell r="E99" t="str">
            <v>A4</v>
          </cell>
          <cell r="H99" t="str">
            <v>One dayinduction on project concept for CHW and CM</v>
          </cell>
          <cell r="I99" t="str">
            <v>AD-DIN</v>
          </cell>
          <cell r="J99" t="str">
            <v/>
          </cell>
          <cell r="N99" t="str">
            <v xml:space="preserve">25 participants / Batch, Tk.150/- for lunch &amp; snacks, Travel 100/-= 25X250= 6250+ Tk.500/- for logistics, 1000/- venue cost, Total: 7,700/ batch </v>
          </cell>
          <cell r="O99">
            <v>5</v>
          </cell>
          <cell r="Q99">
            <v>105.95</v>
          </cell>
          <cell r="R99">
            <v>529.75</v>
          </cell>
          <cell r="U99">
            <v>529.75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C100" t="str">
            <v>A</v>
          </cell>
          <cell r="E100" t="str">
            <v>A4</v>
          </cell>
          <cell r="H100" t="str">
            <v>Conduction of Training on ANC, PNC, Newborn home care, IYCF, C-IMCI, and Counseling for CHW, MW &amp; CM-3 days</v>
          </cell>
          <cell r="I100" t="str">
            <v>AD-DIN</v>
          </cell>
          <cell r="N100" t="str">
            <v xml:space="preserve">25 participants / Batch, Tk.150/- for lunch &amp; snacks, Travel 100/-= 25X250X3= 18,750+Tk.1000/- for logistics + 3000/-venue cost=Total: 22,750 / batch </v>
          </cell>
          <cell r="O100">
            <v>5</v>
          </cell>
          <cell r="Q100">
            <v>311</v>
          </cell>
          <cell r="R100">
            <v>1555</v>
          </cell>
          <cell r="U100">
            <v>0</v>
          </cell>
          <cell r="V100">
            <v>1555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C101" t="str">
            <v>A</v>
          </cell>
          <cell r="E101" t="str">
            <v>A4</v>
          </cell>
          <cell r="H101" t="str">
            <v>Conduction of Refresher training on ANC,PNC, newboarn home care, C-IMCI,IYCF and Counselling for CHW, CM &amp; MW-2 days</v>
          </cell>
          <cell r="I101" t="str">
            <v>AD-DIN</v>
          </cell>
          <cell r="J101" t="str">
            <v>22 pax/per batch = 5 batches</v>
          </cell>
          <cell r="N101" t="str">
            <v>22 pax/per batch = 5 batches</v>
          </cell>
          <cell r="O101">
            <v>5</v>
          </cell>
          <cell r="Q101">
            <v>105.95</v>
          </cell>
          <cell r="R101">
            <v>529.75</v>
          </cell>
          <cell r="U101">
            <v>0</v>
          </cell>
          <cell r="V101">
            <v>0</v>
          </cell>
          <cell r="W101">
            <v>0</v>
          </cell>
          <cell r="X101">
            <v>529.75</v>
          </cell>
          <cell r="Y101">
            <v>0</v>
          </cell>
          <cell r="Z101">
            <v>0</v>
          </cell>
        </row>
        <row r="102">
          <cell r="C102" t="str">
            <v>A</v>
          </cell>
          <cell r="E102" t="str">
            <v>A4</v>
          </cell>
          <cell r="H102" t="str">
            <v>Training on  Gender &amp; Child Protection for CHW, MW, &amp; CM (2 days)</v>
          </cell>
          <cell r="I102" t="str">
            <v>AD-DIN</v>
          </cell>
          <cell r="M102" t="str">
            <v/>
          </cell>
          <cell r="N102" t="str">
            <v xml:space="preserve">25 participants / Batch, Tk.150/- for lunch &amp; snacks, Travel 100/-= 25X250X2=12,500+Tk.1000/- for logistics + 2000/- venue cost = cost Total: 15,500/ batch </v>
          </cell>
          <cell r="O102">
            <v>5</v>
          </cell>
          <cell r="Q102">
            <v>211.89</v>
          </cell>
          <cell r="R102">
            <v>1059.4499999999998</v>
          </cell>
          <cell r="U102">
            <v>0</v>
          </cell>
          <cell r="V102">
            <v>211.89</v>
          </cell>
          <cell r="W102">
            <v>847.56</v>
          </cell>
          <cell r="X102">
            <v>0</v>
          </cell>
          <cell r="Y102">
            <v>0</v>
          </cell>
          <cell r="Z102">
            <v>0</v>
          </cell>
        </row>
        <row r="103">
          <cell r="C103" t="str">
            <v>A</v>
          </cell>
          <cell r="E103" t="str">
            <v>A4</v>
          </cell>
          <cell r="H103" t="str">
            <v>Training on drowning for CHW, MW &amp; CM (2 days)</v>
          </cell>
          <cell r="I103" t="str">
            <v>AD-DIN</v>
          </cell>
          <cell r="N103" t="str">
            <v xml:space="preserve">25 participants / Batch, Tk.200/- for lunch &amp; snacks, Travel 200/-= 25X400= 10,000.00 +Tk.500/- for logistics + 1000/- venue cost = Total:11,500.00 / batch </v>
          </cell>
          <cell r="O103">
            <v>5</v>
          </cell>
          <cell r="Q103">
            <v>106</v>
          </cell>
          <cell r="R103">
            <v>530</v>
          </cell>
          <cell r="U103">
            <v>0</v>
          </cell>
          <cell r="V103">
            <v>0</v>
          </cell>
          <cell r="W103">
            <v>530</v>
          </cell>
          <cell r="X103">
            <v>0</v>
          </cell>
          <cell r="Y103">
            <v>0</v>
          </cell>
          <cell r="Z103">
            <v>0</v>
          </cell>
        </row>
        <row r="104">
          <cell r="C104" t="str">
            <v>A</v>
          </cell>
          <cell r="E104" t="str">
            <v>A4</v>
          </cell>
          <cell r="H104" t="str">
            <v>one day induction on project concept for CHW &amp; CM</v>
          </cell>
          <cell r="I104" t="str">
            <v>ESDO</v>
          </cell>
          <cell r="J104" t="str">
            <v>CHW 57 + 3 facilitator=60 Person in 2 batch( Food and snacks @ 120+ Material @ 20  including banner + Conveyance @ 150 =8550</v>
          </cell>
          <cell r="M104" t="str">
            <v>Upazila level 1 day nonresidencial</v>
          </cell>
          <cell r="N104" t="str">
            <v>2 Batch</v>
          </cell>
          <cell r="O104">
            <v>3</v>
          </cell>
          <cell r="Q104">
            <v>116.88</v>
          </cell>
          <cell r="R104">
            <v>350.64</v>
          </cell>
          <cell r="U104">
            <v>350.64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C105" t="str">
            <v>A</v>
          </cell>
          <cell r="E105" t="str">
            <v>A4</v>
          </cell>
          <cell r="H105" t="str">
            <v>Conduction of Training on ANC,PNC, newboarn home care, C-IMCI,IYCF and Counselling for CHW -2 days</v>
          </cell>
          <cell r="I105" t="str">
            <v>ESDO</v>
          </cell>
          <cell r="J105" t="str">
            <v>CHW 57+staff 10+ facilitator 3=70 Person in 2 batch( 33 participants + 2 facilitator= 35 person in each batch) Food and snacks @ 220+ Material @ 20 including banner+ Vanue @ 1000 +Accommodation 200 = 47760 Per batch</v>
          </cell>
          <cell r="M105" t="str">
            <v xml:space="preserve">Upazila level  3 days residencial </v>
          </cell>
          <cell r="N105" t="str">
            <v>2 Batch</v>
          </cell>
          <cell r="O105">
            <v>2</v>
          </cell>
          <cell r="Q105">
            <v>652.9</v>
          </cell>
          <cell r="R105">
            <v>1305.8</v>
          </cell>
          <cell r="U105">
            <v>0</v>
          </cell>
          <cell r="V105">
            <v>1305.8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C106" t="str">
            <v>A</v>
          </cell>
          <cell r="E106" t="str">
            <v>A4</v>
          </cell>
          <cell r="H106" t="str">
            <v>Conduction of Refreasher training on ANC,PNC, newboarn home care, C-IMCI,IYCF and Counselling for CHW &amp; CM -2 days</v>
          </cell>
          <cell r="I106" t="str">
            <v>ESDO</v>
          </cell>
          <cell r="J106" t="str">
            <v>CHW 57+staff 10+ facilitator 3=70 Person in 2 batch( 33 participants + 2 facilitator= 35 person in each batch) Food and snacks @ 220+ Material @ 20 including banner+ Vanue @ 1000 +Accommodation 200 =32060 Per batch</v>
          </cell>
          <cell r="M106" t="str">
            <v xml:space="preserve">Upazila level  2 days residencial </v>
          </cell>
          <cell r="N106" t="str">
            <v>2 Batch</v>
          </cell>
          <cell r="O106">
            <v>3</v>
          </cell>
          <cell r="Q106">
            <v>438.28</v>
          </cell>
          <cell r="R106">
            <v>1314.84</v>
          </cell>
          <cell r="U106">
            <v>0</v>
          </cell>
          <cell r="V106">
            <v>0</v>
          </cell>
          <cell r="W106">
            <v>0</v>
          </cell>
          <cell r="X106">
            <v>1314.84</v>
          </cell>
          <cell r="Y106">
            <v>0</v>
          </cell>
          <cell r="Z106">
            <v>0</v>
          </cell>
        </row>
        <row r="107">
          <cell r="C107" t="str">
            <v>A</v>
          </cell>
          <cell r="E107" t="str">
            <v>A4</v>
          </cell>
          <cell r="H107" t="str">
            <v>Training on drowning for CHW and staffs-2 days</v>
          </cell>
          <cell r="I107" t="str">
            <v>ESDO</v>
          </cell>
          <cell r="J107" t="str">
            <v>CHW 57+staff 10+ facilitator 3=70 Person in 2 batch( 33 participants + 2 facilitator= 35 person in each batch) Food and snacks @ 220+ Material @ 20 including banner+ Vanue @ 1000 +Accommodation 200 =32060 Per batch</v>
          </cell>
          <cell r="M107" t="str">
            <v xml:space="preserve">Upazila level  2 days residencial </v>
          </cell>
          <cell r="N107" t="str">
            <v>2 Batch</v>
          </cell>
          <cell r="O107">
            <v>2</v>
          </cell>
          <cell r="Q107">
            <v>438.28</v>
          </cell>
          <cell r="R107">
            <v>876.56</v>
          </cell>
          <cell r="U107">
            <v>0</v>
          </cell>
          <cell r="V107">
            <v>0</v>
          </cell>
          <cell r="W107">
            <v>876.56</v>
          </cell>
          <cell r="X107">
            <v>0</v>
          </cell>
          <cell r="Y107">
            <v>0</v>
          </cell>
          <cell r="Z107">
            <v>0</v>
          </cell>
        </row>
        <row r="108">
          <cell r="C108" t="str">
            <v>A</v>
          </cell>
          <cell r="E108" t="str">
            <v>A4</v>
          </cell>
          <cell r="H108" t="str">
            <v>Training of Community Mobilizer on ANC,PNC, newboarn home care, C-IMCI,IYCF and Counselling -2 days</v>
          </cell>
          <cell r="I108" t="str">
            <v>ESDO</v>
          </cell>
          <cell r="J108" t="str">
            <v>1 CM per 2 CC=12 CM+Facilitator  2=14 Person in 1 batch( Food and snacks @ 220+ Material @ 50 including banner+ Vanue @ 1000 +Accommodation 200 + Conveyance @ 150 X 1 time =16260 Per batch</v>
          </cell>
          <cell r="M108" t="str">
            <v>Upazila  level 2 days  residencial</v>
          </cell>
          <cell r="N108" t="str">
            <v>1 Batch</v>
          </cell>
          <cell r="O108">
            <v>1</v>
          </cell>
          <cell r="Q108">
            <v>222.28</v>
          </cell>
          <cell r="R108">
            <v>222.28</v>
          </cell>
          <cell r="U108">
            <v>0</v>
          </cell>
          <cell r="V108">
            <v>222.28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C109" t="str">
            <v>A</v>
          </cell>
          <cell r="E109" t="str">
            <v>A4</v>
          </cell>
          <cell r="H109" t="str">
            <v>Training on drowning prevention for CM-2 days</v>
          </cell>
          <cell r="I109" t="str">
            <v>ESDO</v>
          </cell>
          <cell r="J109" t="str">
            <v>2 CM per 2 CC=12 CM+Facilitator  2=14 Person in 1 batch( Food and snacks @ 220+ Material @ 50 including banner+ Vanue @ 1000 +Accommodation 200 + Conveyance @ 150 X 1 time =16260 Per batch</v>
          </cell>
          <cell r="M109" t="str">
            <v>Upazila  level 2 days  residencial</v>
          </cell>
          <cell r="N109" t="str">
            <v>2 Batch</v>
          </cell>
          <cell r="O109">
            <v>1</v>
          </cell>
          <cell r="Q109">
            <v>222.28</v>
          </cell>
          <cell r="R109">
            <v>222.28</v>
          </cell>
          <cell r="U109">
            <v>0</v>
          </cell>
          <cell r="V109">
            <v>0</v>
          </cell>
          <cell r="W109">
            <v>222.28</v>
          </cell>
          <cell r="X109">
            <v>0</v>
          </cell>
          <cell r="Y109">
            <v>0</v>
          </cell>
          <cell r="Z109">
            <v>0</v>
          </cell>
        </row>
        <row r="110">
          <cell r="C110" t="str">
            <v>A</v>
          </cell>
          <cell r="E110" t="str">
            <v>A4</v>
          </cell>
          <cell r="H110" t="str">
            <v>Training on Gender and child protection policy-2 days</v>
          </cell>
          <cell r="I110" t="str">
            <v>ESDO</v>
          </cell>
          <cell r="J110" t="str">
            <v>Staff 10 + CHW 57=67 Person in 2 batch(33 participants + 2 facilitator= 35 person in each batch) Food and snacks @ 220+ Material @ 20 including banner+ Vanue @ 1000 +Accommodation 200 = 30360 Per batch</v>
          </cell>
          <cell r="M110" t="str">
            <v xml:space="preserve">Upazila level  3 days residencial </v>
          </cell>
          <cell r="N110" t="str">
            <v>2 Batch</v>
          </cell>
          <cell r="O110">
            <v>2</v>
          </cell>
          <cell r="Q110">
            <v>415.04</v>
          </cell>
          <cell r="R110">
            <v>830.08</v>
          </cell>
          <cell r="U110">
            <v>0</v>
          </cell>
          <cell r="V110">
            <v>415.04</v>
          </cell>
          <cell r="W110">
            <v>415.04</v>
          </cell>
          <cell r="X110">
            <v>0</v>
          </cell>
          <cell r="Y110">
            <v>0</v>
          </cell>
          <cell r="Z110">
            <v>0</v>
          </cell>
        </row>
        <row r="111">
          <cell r="C111" t="str">
            <v>A</v>
          </cell>
          <cell r="E111" t="str">
            <v>A4</v>
          </cell>
          <cell r="H111" t="str">
            <v>Induction on project concept for CHW &amp; CM-1 day</v>
          </cell>
          <cell r="I111" t="str">
            <v>LAMB</v>
          </cell>
          <cell r="J111" t="str">
            <v>20 participant/Batch-Tk.120 for lunch &amp; snacks, Tk.200 logistic, 1 Batch/union</v>
          </cell>
          <cell r="N111" t="str">
            <v>33 union</v>
          </cell>
          <cell r="O111">
            <v>33</v>
          </cell>
          <cell r="Q111">
            <v>35.54</v>
          </cell>
          <cell r="R111">
            <v>1172.82</v>
          </cell>
          <cell r="U111">
            <v>781.88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C112" t="str">
            <v>A</v>
          </cell>
          <cell r="E112" t="str">
            <v>A4</v>
          </cell>
          <cell r="H112" t="str">
            <v>Training on Drowning preventation for CHW &amp; CM</v>
          </cell>
          <cell r="I112" t="str">
            <v>LAMB</v>
          </cell>
          <cell r="J112" t="str">
            <v>(20 participant/Batch-Tk.120 for lunch &amp; snacks) 2 days Tk.200 logistic, 1 Batch/union</v>
          </cell>
          <cell r="N112" t="str">
            <v>33</v>
          </cell>
          <cell r="O112">
            <v>33</v>
          </cell>
          <cell r="Q112">
            <v>35.54</v>
          </cell>
          <cell r="R112">
            <v>1172.82</v>
          </cell>
          <cell r="U112">
            <v>0</v>
          </cell>
          <cell r="V112">
            <v>0</v>
          </cell>
          <cell r="W112">
            <v>1172.82</v>
          </cell>
          <cell r="X112">
            <v>0</v>
          </cell>
          <cell r="Y112">
            <v>0</v>
          </cell>
          <cell r="Z112">
            <v>0</v>
          </cell>
        </row>
        <row r="113">
          <cell r="C113" t="str">
            <v>A</v>
          </cell>
          <cell r="E113" t="str">
            <v>A4</v>
          </cell>
          <cell r="H113" t="str">
            <v>Conduction of Training on  ANC, PNC, newborn care, IYCF, C-IMCI &amp; Counceling for CHW &amp; CM-3 days</v>
          </cell>
          <cell r="I113" t="str">
            <v>LAMB</v>
          </cell>
          <cell r="J113" t="str">
            <v>(20 participant/Batch-Tk.120 for lunch &amp; snacks) 3 days Tk.200 logistic, 1 Batch/union</v>
          </cell>
          <cell r="N113" t="str">
            <v>33 union</v>
          </cell>
          <cell r="O113">
            <v>33</v>
          </cell>
          <cell r="Q113">
            <v>71.09</v>
          </cell>
          <cell r="R113">
            <v>2345.9699999999998</v>
          </cell>
          <cell r="U113">
            <v>0</v>
          </cell>
          <cell r="V113">
            <v>0</v>
          </cell>
          <cell r="W113">
            <v>2345.9699999999998</v>
          </cell>
          <cell r="X113">
            <v>0</v>
          </cell>
          <cell r="Y113">
            <v>0</v>
          </cell>
          <cell r="Z113">
            <v>0</v>
          </cell>
        </row>
        <row r="114">
          <cell r="C114" t="str">
            <v>A</v>
          </cell>
          <cell r="E114" t="str">
            <v>A4</v>
          </cell>
          <cell r="H114" t="str">
            <v>Training on Gender &amp; Child Protection for CHW &amp; CM-2 days</v>
          </cell>
          <cell r="I114" t="str">
            <v>LAMB</v>
          </cell>
          <cell r="J114" t="str">
            <v>(20 participant/Batch-Tk.120 for lunch &amp; snacks) 2 days Tk.200 logistic, 1 Batch/union</v>
          </cell>
          <cell r="N114" t="str">
            <v>33 union</v>
          </cell>
          <cell r="O114">
            <v>33</v>
          </cell>
          <cell r="Q114">
            <v>71.09</v>
          </cell>
          <cell r="R114">
            <v>2345.9699999999998</v>
          </cell>
          <cell r="U114">
            <v>0</v>
          </cell>
          <cell r="V114">
            <v>710.9</v>
          </cell>
          <cell r="W114">
            <v>1635.07</v>
          </cell>
          <cell r="X114">
            <v>0</v>
          </cell>
          <cell r="Y114">
            <v>0</v>
          </cell>
          <cell r="Z114">
            <v>0</v>
          </cell>
        </row>
        <row r="115">
          <cell r="C115" t="str">
            <v>A</v>
          </cell>
          <cell r="E115" t="str">
            <v>A4</v>
          </cell>
          <cell r="H115" t="str">
            <v xml:space="preserve">Adaptation of training modules  </v>
          </cell>
          <cell r="I115" t="str">
            <v>Plan BCO</v>
          </cell>
          <cell r="J115" t="str">
            <v>Dadaptation of Training module(4) on MNCH,IYCF,IMNCI,Drowning</v>
          </cell>
          <cell r="N115" t="str">
            <v xml:space="preserve"># module </v>
          </cell>
          <cell r="O115">
            <v>4</v>
          </cell>
          <cell r="Q115">
            <v>1025.29</v>
          </cell>
          <cell r="R115">
            <v>4101.16</v>
          </cell>
          <cell r="U115">
            <v>4101.16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</row>
        <row r="116">
          <cell r="C116" t="str">
            <v>A</v>
          </cell>
          <cell r="E116" t="str">
            <v>A4</v>
          </cell>
          <cell r="H116" t="str">
            <v xml:space="preserve">Printing of Modules </v>
          </cell>
          <cell r="I116" t="str">
            <v>Plan BCO</v>
          </cell>
          <cell r="J116" t="str">
            <v xml:space="preserve">3600 copies( 600 participantsX6)  module on four different issues </v>
          </cell>
          <cell r="N116" t="str">
            <v xml:space="preserve"># module </v>
          </cell>
          <cell r="O116">
            <v>3000</v>
          </cell>
          <cell r="Q116">
            <v>3.3344999999999998</v>
          </cell>
          <cell r="R116">
            <v>10003.5</v>
          </cell>
          <cell r="U116">
            <v>10003.5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</row>
        <row r="117">
          <cell r="C117" t="str">
            <v>A</v>
          </cell>
          <cell r="E117" t="str">
            <v>A4</v>
          </cell>
          <cell r="H117" t="str">
            <v xml:space="preserve">TOT for Project Staff </v>
          </cell>
          <cell r="I117" t="str">
            <v>Plan BCO</v>
          </cell>
          <cell r="J117" t="str">
            <v>TOT will be provided to project staff 2 batches (30 particpants)</v>
          </cell>
          <cell r="N117" t="str">
            <v xml:space="preserve"># batches </v>
          </cell>
          <cell r="O117">
            <v>2</v>
          </cell>
          <cell r="Q117">
            <v>1999.3154999999999</v>
          </cell>
          <cell r="R117">
            <v>3998.6309999999999</v>
          </cell>
          <cell r="U117">
            <v>0</v>
          </cell>
          <cell r="V117">
            <v>3998.6309999999999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</row>
        <row r="118">
          <cell r="C118" t="str">
            <v>X</v>
          </cell>
          <cell r="E118" t="str">
            <v>XX</v>
          </cell>
          <cell r="H118" t="str">
            <v>1113_Conduct orientation sessions on prevention of drowning for women and men in project target zone</v>
          </cell>
        </row>
        <row r="119">
          <cell r="C119" t="str">
            <v>C</v>
          </cell>
          <cell r="E119" t="str">
            <v>C4</v>
          </cell>
          <cell r="H119" t="str">
            <v xml:space="preserve">Basic training on drowning Prevention  </v>
          </cell>
          <cell r="I119" t="str">
            <v>Plan BCO</v>
          </cell>
          <cell r="J119" t="str">
            <v>Training  will be provided to project staff 1 batches (30 particpants)</v>
          </cell>
          <cell r="N119" t="str">
            <v xml:space="preserve"># batches </v>
          </cell>
          <cell r="O119">
            <v>1</v>
          </cell>
          <cell r="Q119">
            <v>3996.63</v>
          </cell>
          <cell r="R119">
            <v>3996.63</v>
          </cell>
          <cell r="U119">
            <v>0</v>
          </cell>
          <cell r="V119">
            <v>3996.63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</row>
        <row r="120">
          <cell r="C120" t="str">
            <v>C</v>
          </cell>
          <cell r="E120" t="str">
            <v>C5</v>
          </cell>
          <cell r="H120" t="str">
            <v>development on drowning prevention 2 types Material</v>
          </cell>
          <cell r="I120" t="str">
            <v>Plan BCO</v>
          </cell>
          <cell r="J120" t="str">
            <v xml:space="preserve">2 type of material will be developed </v>
          </cell>
          <cell r="K120" t="str">
            <v>Y2</v>
          </cell>
          <cell r="N120" t="str">
            <v xml:space="preserve"># category of material </v>
          </cell>
          <cell r="O120">
            <v>2</v>
          </cell>
          <cell r="Q120">
            <v>1567.05</v>
          </cell>
          <cell r="R120">
            <v>3134.1</v>
          </cell>
          <cell r="U120">
            <v>0</v>
          </cell>
          <cell r="V120">
            <v>0</v>
          </cell>
          <cell r="W120">
            <v>0</v>
          </cell>
          <cell r="X120">
            <v>3134.1</v>
          </cell>
          <cell r="Y120">
            <v>0</v>
          </cell>
          <cell r="Z120">
            <v>0</v>
          </cell>
        </row>
        <row r="121">
          <cell r="C121" t="str">
            <v>C</v>
          </cell>
          <cell r="E121" t="str">
            <v>C5</v>
          </cell>
          <cell r="H121" t="str">
            <v xml:space="preserve">Printiing of materials on drowning prevention </v>
          </cell>
          <cell r="I121" t="str">
            <v>Plan BCO</v>
          </cell>
          <cell r="J121" t="str">
            <v xml:space="preserve">200000 copies material will be developed </v>
          </cell>
          <cell r="K121" t="str">
            <v>Y2</v>
          </cell>
          <cell r="N121" t="str">
            <v xml:space="preserve"># materials </v>
          </cell>
          <cell r="O121">
            <v>200000</v>
          </cell>
          <cell r="Q121">
            <v>0.03</v>
          </cell>
          <cell r="R121">
            <v>6000</v>
          </cell>
          <cell r="U121">
            <v>0</v>
          </cell>
          <cell r="V121">
            <v>0</v>
          </cell>
          <cell r="W121">
            <v>0</v>
          </cell>
          <cell r="X121">
            <v>6000</v>
          </cell>
          <cell r="Y121">
            <v>0</v>
          </cell>
          <cell r="Z121">
            <v>0</v>
          </cell>
        </row>
        <row r="122">
          <cell r="C122" t="str">
            <v>C</v>
          </cell>
          <cell r="E122" t="str">
            <v>C4</v>
          </cell>
          <cell r="H122" t="str">
            <v xml:space="preserve">Training and  orientation on learning swimming for children  </v>
          </cell>
          <cell r="I122" t="str">
            <v>Plan BCO</v>
          </cell>
          <cell r="J122" t="str">
            <v xml:space="preserve">Swimming training will be provided to  625 children Total 25 groups </v>
          </cell>
          <cell r="M122">
            <v>625</v>
          </cell>
          <cell r="N122" t="str">
            <v># groups</v>
          </cell>
          <cell r="O122">
            <v>25</v>
          </cell>
          <cell r="Q122">
            <v>205.06</v>
          </cell>
          <cell r="R122">
            <v>5126.5</v>
          </cell>
          <cell r="U122">
            <v>0</v>
          </cell>
          <cell r="V122">
            <v>0</v>
          </cell>
          <cell r="W122">
            <v>0</v>
          </cell>
          <cell r="X122">
            <v>5126.5</v>
          </cell>
          <cell r="Y122">
            <v>0</v>
          </cell>
          <cell r="Z122">
            <v>0</v>
          </cell>
        </row>
        <row r="123">
          <cell r="C123" t="str">
            <v>X</v>
          </cell>
          <cell r="E123" t="str">
            <v>XX</v>
          </cell>
          <cell r="H123" t="str">
            <v>1114_Conduct Behavior Change Communication (BCC) campaigns on MNCH issues</v>
          </cell>
        </row>
        <row r="124">
          <cell r="C124" t="str">
            <v>D</v>
          </cell>
          <cell r="E124" t="str">
            <v>D7</v>
          </cell>
          <cell r="H124" t="str">
            <v>Promote BCC through mounting of Bilboards at union level</v>
          </cell>
          <cell r="I124" t="str">
            <v>AD-DIN</v>
          </cell>
          <cell r="J124" t="str">
            <v>With health message at public popular places</v>
          </cell>
          <cell r="O124">
            <v>5</v>
          </cell>
          <cell r="Q124">
            <v>546.82000000000005</v>
          </cell>
          <cell r="R124">
            <v>2734.1</v>
          </cell>
          <cell r="U124">
            <v>0</v>
          </cell>
          <cell r="V124">
            <v>0</v>
          </cell>
          <cell r="W124">
            <v>0</v>
          </cell>
          <cell r="X124">
            <v>2734.1</v>
          </cell>
          <cell r="Y124">
            <v>0</v>
          </cell>
          <cell r="Z124">
            <v>0</v>
          </cell>
        </row>
        <row r="125">
          <cell r="C125" t="str">
            <v>D</v>
          </cell>
          <cell r="E125" t="str">
            <v>D7</v>
          </cell>
          <cell r="H125" t="str">
            <v>Promote BCC through documentary show at union  level</v>
          </cell>
          <cell r="I125" t="str">
            <v>AD-DIN</v>
          </cell>
          <cell r="J125" t="str">
            <v>72 TV show developed by Plan BCO will be shown to audience at CC</v>
          </cell>
          <cell r="N125" t="str">
            <v xml:space="preserve">1 show/CC area/month, @Tk.600 van rent/Month  </v>
          </cell>
          <cell r="O125">
            <v>60</v>
          </cell>
          <cell r="Q125">
            <v>8.1999999999999993</v>
          </cell>
          <cell r="R125">
            <v>492</v>
          </cell>
          <cell r="U125">
            <v>0</v>
          </cell>
          <cell r="V125">
            <v>0</v>
          </cell>
          <cell r="W125">
            <v>0</v>
          </cell>
          <cell r="X125">
            <v>164</v>
          </cell>
          <cell r="Y125">
            <v>328</v>
          </cell>
          <cell r="Z125">
            <v>0</v>
          </cell>
        </row>
        <row r="126">
          <cell r="C126" t="str">
            <v>D</v>
          </cell>
          <cell r="E126" t="str">
            <v>D7</v>
          </cell>
          <cell r="H126" t="str">
            <v>Promote BCC through mounting of Bilboards at union level</v>
          </cell>
          <cell r="I126" t="str">
            <v>ESDO</v>
          </cell>
          <cell r="J126" t="str">
            <v>1 bill board per Union X 6 Unions</v>
          </cell>
          <cell r="N126" t="str">
            <v>6</v>
          </cell>
          <cell r="O126">
            <v>6</v>
          </cell>
          <cell r="Q126">
            <v>546.82000000000005</v>
          </cell>
          <cell r="R126">
            <v>3280.92</v>
          </cell>
          <cell r="U126">
            <v>0</v>
          </cell>
          <cell r="V126">
            <v>0</v>
          </cell>
          <cell r="W126">
            <v>0</v>
          </cell>
          <cell r="X126">
            <v>3280.92</v>
          </cell>
          <cell r="Y126">
            <v>0</v>
          </cell>
          <cell r="Z126">
            <v>0</v>
          </cell>
        </row>
        <row r="127">
          <cell r="C127" t="str">
            <v>D</v>
          </cell>
          <cell r="E127" t="str">
            <v>D7</v>
          </cell>
          <cell r="H127" t="str">
            <v>Promote BCC through documentary show at union  level</v>
          </cell>
          <cell r="I127" t="str">
            <v>ESDO</v>
          </cell>
          <cell r="J127" t="str">
            <v>35 in Y-2,35 in Y-3 and 20 show in Y-4</v>
          </cell>
          <cell r="M127" t="str">
            <v>Carrying cost @ 1000 per show only</v>
          </cell>
          <cell r="N127" t="str">
            <v>90</v>
          </cell>
          <cell r="O127">
            <v>90</v>
          </cell>
          <cell r="Q127">
            <v>6.84</v>
          </cell>
          <cell r="R127">
            <v>615.6</v>
          </cell>
          <cell r="U127">
            <v>0</v>
          </cell>
          <cell r="V127">
            <v>0</v>
          </cell>
          <cell r="W127">
            <v>0</v>
          </cell>
          <cell r="X127">
            <v>239.4</v>
          </cell>
          <cell r="Y127">
            <v>239.4</v>
          </cell>
          <cell r="Z127">
            <v>136.80000000000001</v>
          </cell>
        </row>
        <row r="128">
          <cell r="C128" t="str">
            <v>D</v>
          </cell>
          <cell r="E128" t="str">
            <v>D7</v>
          </cell>
          <cell r="H128" t="str">
            <v>Promote BCC through mounting of Bilboards at union level</v>
          </cell>
          <cell r="I128" t="str">
            <v>LAMB</v>
          </cell>
          <cell r="J128" t="str">
            <v>Tk.40,000X15 Bilboard</v>
          </cell>
          <cell r="N128" t="str">
            <v>15</v>
          </cell>
          <cell r="O128">
            <v>15</v>
          </cell>
          <cell r="P128">
            <v>1</v>
          </cell>
          <cell r="Q128">
            <v>546.82000000000005</v>
          </cell>
          <cell r="R128">
            <v>8202.2999999999993</v>
          </cell>
          <cell r="U128">
            <v>0</v>
          </cell>
          <cell r="V128">
            <v>0</v>
          </cell>
          <cell r="W128">
            <v>0</v>
          </cell>
          <cell r="X128">
            <v>8202.2999999999993</v>
          </cell>
          <cell r="Y128">
            <v>0</v>
          </cell>
          <cell r="Z128">
            <v>0</v>
          </cell>
        </row>
        <row r="129">
          <cell r="C129" t="str">
            <v>D</v>
          </cell>
          <cell r="E129" t="str">
            <v>D7</v>
          </cell>
          <cell r="H129" t="str">
            <v>Promote BCC through documentary show at union  level</v>
          </cell>
          <cell r="I129" t="str">
            <v>LAMB</v>
          </cell>
          <cell r="J129" t="str">
            <v>1 show/Union/month/Tk.500 for van rent, generator rent/fuel &amp; others</v>
          </cell>
          <cell r="N129" t="str">
            <v>33</v>
          </cell>
          <cell r="O129">
            <v>36</v>
          </cell>
          <cell r="P129">
            <v>1</v>
          </cell>
          <cell r="Q129">
            <v>225.56</v>
          </cell>
          <cell r="R129">
            <v>8120.16</v>
          </cell>
          <cell r="U129">
            <v>0</v>
          </cell>
          <cell r="V129">
            <v>0</v>
          </cell>
          <cell r="W129">
            <v>0</v>
          </cell>
          <cell r="X129">
            <v>2706.72</v>
          </cell>
          <cell r="Y129">
            <v>5413.44</v>
          </cell>
          <cell r="Z129">
            <v>0</v>
          </cell>
        </row>
        <row r="130">
          <cell r="C130" t="str">
            <v>D</v>
          </cell>
          <cell r="E130" t="str">
            <v>D7</v>
          </cell>
          <cell r="H130" t="str">
            <v xml:space="preserve">Design of panaflex for Bill Board </v>
          </cell>
          <cell r="I130" t="str">
            <v>Plan BCO</v>
          </cell>
          <cell r="J130" t="str">
            <v xml:space="preserve">1 Design for the billboard will be developed </v>
          </cell>
          <cell r="N130" t="str">
            <v># material design</v>
          </cell>
          <cell r="O130">
            <v>1</v>
          </cell>
          <cell r="Q130">
            <v>2734.11</v>
          </cell>
          <cell r="R130">
            <v>2734.11</v>
          </cell>
          <cell r="U130">
            <v>0</v>
          </cell>
          <cell r="V130">
            <v>0</v>
          </cell>
          <cell r="W130">
            <v>0</v>
          </cell>
          <cell r="X130">
            <v>2734.11</v>
          </cell>
          <cell r="Y130">
            <v>0</v>
          </cell>
          <cell r="Z130">
            <v>0</v>
          </cell>
        </row>
        <row r="131">
          <cell r="C131" t="str">
            <v>D</v>
          </cell>
          <cell r="E131" t="str">
            <v>D7</v>
          </cell>
          <cell r="H131" t="str">
            <v xml:space="preserve">Printing of Panaflex for Bill Board  </v>
          </cell>
          <cell r="I131" t="str">
            <v>Plan BCO</v>
          </cell>
          <cell r="N131" t="str">
            <v># material design</v>
          </cell>
          <cell r="O131">
            <v>26</v>
          </cell>
          <cell r="Q131">
            <v>86.77</v>
          </cell>
          <cell r="R131">
            <v>2256.02</v>
          </cell>
          <cell r="U131">
            <v>0</v>
          </cell>
          <cell r="V131">
            <v>0</v>
          </cell>
          <cell r="W131">
            <v>0</v>
          </cell>
          <cell r="X131">
            <v>2256.02</v>
          </cell>
          <cell r="Y131">
            <v>0</v>
          </cell>
          <cell r="Z131">
            <v>0</v>
          </cell>
        </row>
        <row r="132">
          <cell r="C132" t="str">
            <v>D</v>
          </cell>
          <cell r="E132" t="str">
            <v>D7</v>
          </cell>
          <cell r="H132" t="str">
            <v xml:space="preserve">Development documentary safe delivery </v>
          </cell>
          <cell r="I132" t="str">
            <v>Plan BCO</v>
          </cell>
          <cell r="J132" t="str">
            <v xml:space="preserve">One documentary will be developed on MNCH issues </v>
          </cell>
          <cell r="N132" t="str">
            <v># category documentary</v>
          </cell>
          <cell r="O132">
            <v>1</v>
          </cell>
          <cell r="P132">
            <v>1</v>
          </cell>
          <cell r="Q132">
            <v>6835.27</v>
          </cell>
          <cell r="R132">
            <v>6835.27</v>
          </cell>
          <cell r="U132">
            <v>0</v>
          </cell>
          <cell r="V132">
            <v>0</v>
          </cell>
          <cell r="W132">
            <v>0</v>
          </cell>
          <cell r="X132">
            <v>6835.27</v>
          </cell>
          <cell r="Y132">
            <v>0</v>
          </cell>
          <cell r="Z132">
            <v>0</v>
          </cell>
        </row>
        <row r="133">
          <cell r="C133" t="str">
            <v>D</v>
          </cell>
          <cell r="E133" t="str">
            <v>D5</v>
          </cell>
          <cell r="H133" t="str">
            <v xml:space="preserve">Development of IEC materials on MNCH issues </v>
          </cell>
          <cell r="I133" t="str">
            <v>Plan BCO</v>
          </cell>
          <cell r="J133" t="str">
            <v xml:space="preserve">2 category IEC material (Poster,Leaflet)will be developed on MNCH issues </v>
          </cell>
          <cell r="K133" t="str">
            <v>Y2</v>
          </cell>
          <cell r="N133" t="str">
            <v xml:space="preserve"># category of materials </v>
          </cell>
          <cell r="O133">
            <v>2</v>
          </cell>
          <cell r="Q133">
            <v>1367.05</v>
          </cell>
          <cell r="R133">
            <v>2734.1</v>
          </cell>
          <cell r="U133">
            <v>0</v>
          </cell>
          <cell r="V133">
            <v>0</v>
          </cell>
          <cell r="W133">
            <v>0</v>
          </cell>
          <cell r="X133">
            <v>2734.1</v>
          </cell>
          <cell r="Y133">
            <v>0</v>
          </cell>
          <cell r="Z133">
            <v>0</v>
          </cell>
        </row>
        <row r="134">
          <cell r="C134" t="str">
            <v>D</v>
          </cell>
          <cell r="E134" t="str">
            <v>D5</v>
          </cell>
          <cell r="H134" t="str">
            <v xml:space="preserve">Printing of IEC materials on MNCH issues  </v>
          </cell>
          <cell r="I134" t="str">
            <v>Plan BCO</v>
          </cell>
          <cell r="J134" t="str">
            <v xml:space="preserve">200000 copies of IEC material(Poster,Leaflet) will be printed on MNCH issues </v>
          </cell>
          <cell r="K134" t="str">
            <v>Y2</v>
          </cell>
          <cell r="N134" t="str">
            <v xml:space="preserve"># materials </v>
          </cell>
          <cell r="O134">
            <v>200000</v>
          </cell>
          <cell r="Q134">
            <v>0.03</v>
          </cell>
          <cell r="R134">
            <v>6000</v>
          </cell>
          <cell r="U134">
            <v>0</v>
          </cell>
          <cell r="V134">
            <v>0</v>
          </cell>
          <cell r="W134">
            <v>0</v>
          </cell>
          <cell r="X134">
            <v>6000</v>
          </cell>
          <cell r="Y134">
            <v>0</v>
          </cell>
          <cell r="Z134">
            <v>0</v>
          </cell>
        </row>
        <row r="135">
          <cell r="C135" t="str">
            <v>D</v>
          </cell>
          <cell r="E135" t="str">
            <v>D7</v>
          </cell>
          <cell r="H135" t="str">
            <v xml:space="preserve">TV spot making on MNCH issues </v>
          </cell>
          <cell r="I135" t="str">
            <v>Plan BCO</v>
          </cell>
          <cell r="J135" t="str">
            <v xml:space="preserve">1 TV spot will be developed on MNCJH issues </v>
          </cell>
          <cell r="N135" t="str">
            <v># TV spot</v>
          </cell>
          <cell r="O135">
            <v>1</v>
          </cell>
          <cell r="P135">
            <v>1</v>
          </cell>
          <cell r="Q135">
            <v>6835.27</v>
          </cell>
          <cell r="R135">
            <v>6835.27</v>
          </cell>
          <cell r="U135">
            <v>0</v>
          </cell>
          <cell r="V135">
            <v>0</v>
          </cell>
          <cell r="W135">
            <v>0</v>
          </cell>
          <cell r="X135">
            <v>6835.27</v>
          </cell>
          <cell r="Y135">
            <v>0</v>
          </cell>
          <cell r="Z135">
            <v>0</v>
          </cell>
        </row>
        <row r="136">
          <cell r="C136" t="str">
            <v>D</v>
          </cell>
          <cell r="E136" t="str">
            <v>D7</v>
          </cell>
          <cell r="H136" t="str">
            <v xml:space="preserve">TV spot airing  </v>
          </cell>
          <cell r="I136" t="str">
            <v>Plan BCO</v>
          </cell>
          <cell r="J136" t="str">
            <v xml:space="preserve">arining will be done 24 times </v>
          </cell>
          <cell r="N136" t="str">
            <v># of aring of TV spot</v>
          </cell>
          <cell r="O136">
            <v>18</v>
          </cell>
          <cell r="P136">
            <v>1</v>
          </cell>
          <cell r="Q136">
            <v>956.94</v>
          </cell>
          <cell r="R136">
            <v>17224.919999999998</v>
          </cell>
          <cell r="U136">
            <v>0</v>
          </cell>
          <cell r="V136">
            <v>0</v>
          </cell>
          <cell r="W136">
            <v>0</v>
          </cell>
          <cell r="X136">
            <v>8612.4599999999991</v>
          </cell>
          <cell r="Y136">
            <v>8612.4599999999991</v>
          </cell>
          <cell r="Z136">
            <v>0</v>
          </cell>
        </row>
        <row r="137">
          <cell r="C137" t="str">
            <v>D</v>
          </cell>
          <cell r="E137" t="str">
            <v>D5</v>
          </cell>
          <cell r="H137" t="str">
            <v>Multimedia, Screen, Sound system</v>
          </cell>
          <cell r="I137" t="str">
            <v>Plan BCO</v>
          </cell>
          <cell r="J137" t="str">
            <v xml:space="preserve">1 set comprises (1 multimedia,1 screen,1 sound system),3 set fpr three partners </v>
          </cell>
          <cell r="K137" t="str">
            <v>Y1Q2</v>
          </cell>
          <cell r="N137" t="str">
            <v># set of material</v>
          </cell>
          <cell r="O137">
            <v>3</v>
          </cell>
          <cell r="Q137">
            <v>1367.05</v>
          </cell>
          <cell r="R137">
            <v>4101.1499999999996</v>
          </cell>
          <cell r="U137">
            <v>4101.1499999999996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</row>
        <row r="138">
          <cell r="C138" t="str">
            <v>X</v>
          </cell>
          <cell r="E138" t="str">
            <v>XX</v>
          </cell>
          <cell r="H138" t="str">
            <v>1115_Conduct community mobilization events</v>
          </cell>
        </row>
        <row r="139">
          <cell r="C139" t="str">
            <v>E</v>
          </cell>
          <cell r="E139" t="str">
            <v>E7</v>
          </cell>
          <cell r="H139" t="str">
            <v>Safe motherhood Day</v>
          </cell>
          <cell r="I139" t="str">
            <v>AD-DIN</v>
          </cell>
          <cell r="J139" t="str">
            <v>Meeting / Rally/ discussion</v>
          </cell>
          <cell r="M139" t="str">
            <v>This activity will be implemented through local government institution, CC, H&amp;FWC and community.</v>
          </cell>
          <cell r="N139" t="str">
            <v xml:space="preserve">Tk. 2000 /union for 10 union  </v>
          </cell>
          <cell r="O139">
            <v>30</v>
          </cell>
          <cell r="Q139">
            <v>27.34</v>
          </cell>
          <cell r="R139">
            <v>820.19999999999993</v>
          </cell>
          <cell r="U139">
            <v>273.39999999999998</v>
          </cell>
          <cell r="V139">
            <v>0</v>
          </cell>
          <cell r="W139">
            <v>0</v>
          </cell>
          <cell r="X139">
            <v>273.39999999999998</v>
          </cell>
          <cell r="Y139">
            <v>273.39999999999998</v>
          </cell>
          <cell r="Z139">
            <v>0</v>
          </cell>
        </row>
        <row r="140">
          <cell r="C140" t="str">
            <v>E</v>
          </cell>
          <cell r="E140" t="str">
            <v>E7</v>
          </cell>
          <cell r="H140" t="str">
            <v>Breast Feeding Week</v>
          </cell>
          <cell r="I140" t="str">
            <v>AD-DIN</v>
          </cell>
          <cell r="N140" t="str">
            <v xml:space="preserve">Tk. 2000 /union for 10 union  </v>
          </cell>
          <cell r="O140">
            <v>30</v>
          </cell>
          <cell r="Q140">
            <v>27.34</v>
          </cell>
          <cell r="R140">
            <v>820.19999999999993</v>
          </cell>
          <cell r="U140">
            <v>0</v>
          </cell>
          <cell r="V140">
            <v>273.39999999999998</v>
          </cell>
          <cell r="W140">
            <v>0</v>
          </cell>
          <cell r="X140">
            <v>273.39999999999998</v>
          </cell>
          <cell r="Y140">
            <v>273.39999999999998</v>
          </cell>
          <cell r="Z140">
            <v>0</v>
          </cell>
        </row>
        <row r="141">
          <cell r="C141" t="str">
            <v>E</v>
          </cell>
          <cell r="E141" t="str">
            <v>E7</v>
          </cell>
          <cell r="H141" t="str">
            <v>National Immunization Day</v>
          </cell>
          <cell r="I141" t="str">
            <v>AD-DIN</v>
          </cell>
          <cell r="N141" t="str">
            <v xml:space="preserve">Tk. 2000 /union for 10 union  </v>
          </cell>
          <cell r="O141">
            <v>30</v>
          </cell>
          <cell r="Q141">
            <v>27.34</v>
          </cell>
          <cell r="R141">
            <v>820.19999999999993</v>
          </cell>
          <cell r="U141">
            <v>0</v>
          </cell>
          <cell r="V141">
            <v>0</v>
          </cell>
          <cell r="W141">
            <v>0</v>
          </cell>
          <cell r="X141">
            <v>273.39999999999998</v>
          </cell>
          <cell r="Y141">
            <v>273.39999999999998</v>
          </cell>
          <cell r="Z141">
            <v>273.39999999999998</v>
          </cell>
        </row>
        <row r="142">
          <cell r="C142" t="str">
            <v>E</v>
          </cell>
          <cell r="E142" t="str">
            <v>E7</v>
          </cell>
          <cell r="H142" t="str">
            <v>World Population Day, July 11</v>
          </cell>
          <cell r="I142" t="str">
            <v>AD-DIN</v>
          </cell>
          <cell r="N142" t="str">
            <v xml:space="preserve">Tk. 2000 /union for 10 union  </v>
          </cell>
          <cell r="O142">
            <v>30</v>
          </cell>
          <cell r="Q142">
            <v>27.34</v>
          </cell>
          <cell r="R142">
            <v>820.19999999999993</v>
          </cell>
          <cell r="U142">
            <v>0</v>
          </cell>
          <cell r="V142">
            <v>273.39999999999998</v>
          </cell>
          <cell r="W142">
            <v>0</v>
          </cell>
          <cell r="X142">
            <v>273.39999999999998</v>
          </cell>
          <cell r="Y142">
            <v>273.39999999999998</v>
          </cell>
          <cell r="Z142">
            <v>0</v>
          </cell>
        </row>
        <row r="143">
          <cell r="C143" t="str">
            <v>E</v>
          </cell>
          <cell r="E143" t="str">
            <v>E7</v>
          </cell>
          <cell r="H143" t="str">
            <v>International Women Day, March 8</v>
          </cell>
          <cell r="I143" t="str">
            <v>AD-DIN</v>
          </cell>
          <cell r="N143" t="str">
            <v xml:space="preserve">Tk. 2000 /union for 10 union  </v>
          </cell>
          <cell r="O143">
            <v>40</v>
          </cell>
          <cell r="Q143">
            <v>27.34</v>
          </cell>
          <cell r="R143">
            <v>1093.5999999999999</v>
          </cell>
          <cell r="U143">
            <v>0</v>
          </cell>
          <cell r="V143">
            <v>0</v>
          </cell>
          <cell r="W143">
            <v>0</v>
          </cell>
          <cell r="X143">
            <v>273.39999999999998</v>
          </cell>
          <cell r="Y143">
            <v>273.39999999999998</v>
          </cell>
          <cell r="Z143">
            <v>273.39999999999998</v>
          </cell>
        </row>
        <row r="144">
          <cell r="C144" t="str">
            <v>E</v>
          </cell>
          <cell r="E144" t="str">
            <v>E7</v>
          </cell>
          <cell r="H144" t="str">
            <v>Safe Motherhood day</v>
          </cell>
          <cell r="I144" t="str">
            <v>ESDO</v>
          </cell>
          <cell r="J144" t="str">
            <v>1 event per year(Cap, fastun, banner,Mike and stage decoration etc.</v>
          </cell>
          <cell r="M144" t="str">
            <v>Upazila level</v>
          </cell>
          <cell r="N144" t="str">
            <v>4</v>
          </cell>
          <cell r="O144">
            <v>3</v>
          </cell>
          <cell r="Q144">
            <v>68.349999999999994</v>
          </cell>
          <cell r="R144">
            <v>205.04999999999998</v>
          </cell>
          <cell r="U144">
            <v>68.349999999999994</v>
          </cell>
          <cell r="V144">
            <v>0</v>
          </cell>
          <cell r="W144">
            <v>0</v>
          </cell>
          <cell r="X144">
            <v>68.349999999999994</v>
          </cell>
          <cell r="Y144">
            <v>68.349999999999994</v>
          </cell>
          <cell r="Z144">
            <v>0</v>
          </cell>
        </row>
        <row r="145">
          <cell r="C145" t="str">
            <v>E</v>
          </cell>
          <cell r="E145" t="str">
            <v>E7</v>
          </cell>
          <cell r="H145" t="str">
            <v>Breastfeeding week</v>
          </cell>
          <cell r="I145" t="str">
            <v>ESDO</v>
          </cell>
          <cell r="J145" t="str">
            <v>1 event per year(Cap, fastun, banner,Mike and stage decoration etc.</v>
          </cell>
          <cell r="M145" t="str">
            <v>Upazila level</v>
          </cell>
          <cell r="N145" t="str">
            <v>3</v>
          </cell>
          <cell r="O145">
            <v>3</v>
          </cell>
          <cell r="Q145">
            <v>68.349999999999994</v>
          </cell>
          <cell r="R145">
            <v>205.04999999999998</v>
          </cell>
          <cell r="U145">
            <v>0</v>
          </cell>
          <cell r="V145">
            <v>68.349999999999994</v>
          </cell>
          <cell r="W145">
            <v>0</v>
          </cell>
          <cell r="X145">
            <v>68.349999999999994</v>
          </cell>
          <cell r="Y145">
            <v>68.349999999999994</v>
          </cell>
          <cell r="Z145">
            <v>0</v>
          </cell>
        </row>
        <row r="146">
          <cell r="C146" t="str">
            <v>E</v>
          </cell>
          <cell r="E146" t="str">
            <v>E7</v>
          </cell>
          <cell r="H146" t="str">
            <v>World Population day</v>
          </cell>
          <cell r="I146" t="str">
            <v>ESDO</v>
          </cell>
          <cell r="J146" t="str">
            <v>1 event per year(Cap, fastun, banner,Mike and stage decoration etc.</v>
          </cell>
          <cell r="M146" t="str">
            <v>Upazila level</v>
          </cell>
          <cell r="N146" t="str">
            <v>3</v>
          </cell>
          <cell r="O146">
            <v>3</v>
          </cell>
          <cell r="Q146">
            <v>68.349999999999994</v>
          </cell>
          <cell r="R146">
            <v>205.04999999999998</v>
          </cell>
          <cell r="U146">
            <v>0</v>
          </cell>
          <cell r="V146">
            <v>68.349999999999994</v>
          </cell>
          <cell r="W146">
            <v>0</v>
          </cell>
          <cell r="X146">
            <v>68.349999999999994</v>
          </cell>
          <cell r="Y146">
            <v>68.349999999999994</v>
          </cell>
          <cell r="Z146">
            <v>0</v>
          </cell>
        </row>
        <row r="147">
          <cell r="C147" t="str">
            <v>E</v>
          </cell>
          <cell r="E147" t="str">
            <v>E7</v>
          </cell>
          <cell r="H147" t="str">
            <v>National Imunization day</v>
          </cell>
          <cell r="I147" t="str">
            <v>ESDO</v>
          </cell>
          <cell r="J147" t="str">
            <v>1 event per year(Cap, fastun, banner,Mike and stage decoration etc.</v>
          </cell>
          <cell r="M147" t="str">
            <v>Upazila level</v>
          </cell>
          <cell r="N147" t="str">
            <v>3</v>
          </cell>
          <cell r="O147">
            <v>3</v>
          </cell>
          <cell r="Q147">
            <v>68.349999999999994</v>
          </cell>
          <cell r="R147">
            <v>205.04999999999998</v>
          </cell>
          <cell r="U147">
            <v>0</v>
          </cell>
          <cell r="V147">
            <v>0</v>
          </cell>
          <cell r="W147">
            <v>0</v>
          </cell>
          <cell r="X147">
            <v>68.349999999999994</v>
          </cell>
          <cell r="Y147">
            <v>68.349999999999994</v>
          </cell>
          <cell r="Z147">
            <v>68.349999999999994</v>
          </cell>
        </row>
        <row r="148">
          <cell r="C148" t="str">
            <v>E</v>
          </cell>
          <cell r="E148" t="str">
            <v>E7</v>
          </cell>
          <cell r="H148" t="str">
            <v>International womens  day</v>
          </cell>
          <cell r="I148" t="str">
            <v>ESDO</v>
          </cell>
          <cell r="J148" t="str">
            <v>1 event per year(Cap, fastun, banner,Mike and stage decoration etc.</v>
          </cell>
          <cell r="M148" t="str">
            <v>Upazila level</v>
          </cell>
          <cell r="N148" t="str">
            <v>4</v>
          </cell>
          <cell r="O148">
            <v>4</v>
          </cell>
          <cell r="Q148">
            <v>68.349999999999994</v>
          </cell>
          <cell r="R148">
            <v>273.39999999999998</v>
          </cell>
          <cell r="U148">
            <v>0</v>
          </cell>
          <cell r="V148">
            <v>0</v>
          </cell>
          <cell r="W148">
            <v>0</v>
          </cell>
          <cell r="X148">
            <v>68.349999999999994</v>
          </cell>
          <cell r="Y148">
            <v>68.349999999999994</v>
          </cell>
          <cell r="Z148">
            <v>68.349999999999994</v>
          </cell>
        </row>
        <row r="149">
          <cell r="C149" t="str">
            <v>E</v>
          </cell>
          <cell r="E149" t="str">
            <v>E7</v>
          </cell>
          <cell r="H149" t="str">
            <v>Observation of Safe motherhood Day</v>
          </cell>
          <cell r="I149" t="str">
            <v>LAMB</v>
          </cell>
          <cell r="J149" t="str">
            <v>Tk.1000/unionX33 + Tk.3000/upazilaX4</v>
          </cell>
          <cell r="N149" t="str">
            <v>1 time</v>
          </cell>
          <cell r="O149">
            <v>3</v>
          </cell>
          <cell r="Q149">
            <v>574.16</v>
          </cell>
          <cell r="R149">
            <v>1722.48</v>
          </cell>
          <cell r="U149">
            <v>574.16</v>
          </cell>
          <cell r="V149">
            <v>0</v>
          </cell>
          <cell r="W149">
            <v>0</v>
          </cell>
          <cell r="X149">
            <v>574.16</v>
          </cell>
          <cell r="Y149">
            <v>574.16</v>
          </cell>
          <cell r="Z149">
            <v>0</v>
          </cell>
        </row>
        <row r="150">
          <cell r="C150" t="str">
            <v>E</v>
          </cell>
          <cell r="E150" t="str">
            <v>E7</v>
          </cell>
          <cell r="H150" t="str">
            <v>Observation of Breast Feeding Week</v>
          </cell>
          <cell r="I150" t="str">
            <v>LAMB</v>
          </cell>
          <cell r="J150" t="str">
            <v>Tk.1000/unionX33 + Tk.3000/upazilaX3</v>
          </cell>
          <cell r="N150" t="str">
            <v>1 time</v>
          </cell>
          <cell r="O150">
            <v>3</v>
          </cell>
          <cell r="Q150">
            <v>574.16</v>
          </cell>
          <cell r="R150">
            <v>1722.48</v>
          </cell>
          <cell r="U150">
            <v>0</v>
          </cell>
          <cell r="V150">
            <v>574.16</v>
          </cell>
          <cell r="W150">
            <v>0</v>
          </cell>
          <cell r="X150">
            <v>574.16</v>
          </cell>
          <cell r="Y150">
            <v>574.16</v>
          </cell>
          <cell r="Z150">
            <v>0</v>
          </cell>
        </row>
        <row r="151">
          <cell r="C151" t="str">
            <v>E</v>
          </cell>
          <cell r="E151" t="str">
            <v>E7</v>
          </cell>
          <cell r="H151" t="str">
            <v>Observation of National Immunization Day</v>
          </cell>
          <cell r="I151" t="str">
            <v>LAMB</v>
          </cell>
          <cell r="O151">
            <v>3</v>
          </cell>
          <cell r="Q151">
            <v>0</v>
          </cell>
          <cell r="R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</row>
        <row r="152">
          <cell r="C152" t="str">
            <v>E</v>
          </cell>
          <cell r="E152" t="str">
            <v>E7</v>
          </cell>
          <cell r="H152" t="str">
            <v>Observation of World Population Day</v>
          </cell>
          <cell r="I152" t="str">
            <v>LAMB</v>
          </cell>
          <cell r="J152" t="str">
            <v>Tk.3000/upazilaX3</v>
          </cell>
          <cell r="N152" t="str">
            <v>1 time</v>
          </cell>
          <cell r="O152">
            <v>3</v>
          </cell>
          <cell r="Q152">
            <v>123.03</v>
          </cell>
          <cell r="R152">
            <v>369.09000000000003</v>
          </cell>
          <cell r="U152">
            <v>0</v>
          </cell>
          <cell r="V152">
            <v>123.03</v>
          </cell>
          <cell r="W152">
            <v>0</v>
          </cell>
          <cell r="X152">
            <v>123.03</v>
          </cell>
          <cell r="Y152">
            <v>123.03</v>
          </cell>
          <cell r="Z152">
            <v>0</v>
          </cell>
        </row>
        <row r="153">
          <cell r="C153" t="str">
            <v>E</v>
          </cell>
          <cell r="E153" t="str">
            <v>E7</v>
          </cell>
          <cell r="H153" t="str">
            <v>Observation of International Women Day</v>
          </cell>
          <cell r="I153" t="str">
            <v>LAMB</v>
          </cell>
          <cell r="J153" t="str">
            <v>Tk.3000/upazilaX4</v>
          </cell>
          <cell r="N153" t="str">
            <v>1 time</v>
          </cell>
          <cell r="O153">
            <v>4</v>
          </cell>
          <cell r="Q153">
            <v>123.03</v>
          </cell>
          <cell r="R153">
            <v>492.12</v>
          </cell>
          <cell r="U153">
            <v>0</v>
          </cell>
          <cell r="V153">
            <v>0</v>
          </cell>
          <cell r="W153">
            <v>0</v>
          </cell>
          <cell r="X153">
            <v>123.03</v>
          </cell>
          <cell r="Y153">
            <v>123.03</v>
          </cell>
          <cell r="Z153">
            <v>123.03</v>
          </cell>
        </row>
        <row r="154">
          <cell r="C154" t="str">
            <v>E</v>
          </cell>
          <cell r="E154" t="str">
            <v>E7</v>
          </cell>
          <cell r="H154" t="str">
            <v xml:space="preserve">Mobilization event  </v>
          </cell>
          <cell r="I154" t="str">
            <v>Plan BCO</v>
          </cell>
          <cell r="J154" t="str">
            <v>16 events will be observed on Safe Motherhood Day,World Health Day,Breast Feeding Week,Population Day,National Immunization Day,</v>
          </cell>
          <cell r="N154" t="str">
            <v xml:space="preserve"># events </v>
          </cell>
          <cell r="O154">
            <v>16</v>
          </cell>
          <cell r="Q154">
            <v>205.06</v>
          </cell>
          <cell r="R154">
            <v>3280.96</v>
          </cell>
          <cell r="U154">
            <v>410.12</v>
          </cell>
          <cell r="V154">
            <v>410.12</v>
          </cell>
          <cell r="W154">
            <v>0</v>
          </cell>
          <cell r="X154">
            <v>1025.3</v>
          </cell>
          <cell r="Y154">
            <v>1025.3</v>
          </cell>
          <cell r="Z154">
            <v>205.06</v>
          </cell>
        </row>
        <row r="155">
          <cell r="C155" t="str">
            <v>X</v>
          </cell>
          <cell r="E155" t="str">
            <v>XX</v>
          </cell>
          <cell r="H155" t="str">
            <v>1120 Increased representation and active participation of community members, especially women, in the management of local-level MNCH services.</v>
          </cell>
        </row>
        <row r="156">
          <cell r="C156" t="str">
            <v>X</v>
          </cell>
          <cell r="E156" t="str">
            <v>XX</v>
          </cell>
          <cell r="H156" t="str">
            <v>1121_Form Community Support Groups (CSG)</v>
          </cell>
        </row>
        <row r="157">
          <cell r="C157" t="str">
            <v>F</v>
          </cell>
          <cell r="E157" t="str">
            <v>F7</v>
          </cell>
          <cell r="H157" t="str">
            <v>Formation /reformation of CSG committee</v>
          </cell>
          <cell r="I157" t="str">
            <v>AD-DIN</v>
          </cell>
          <cell r="J157" t="str">
            <v>3 CSG committee / CC = 27X3=81</v>
          </cell>
          <cell r="M157" t="str">
            <v/>
          </cell>
          <cell r="N157" t="str">
            <v>Tk. 50/- snacks for 15 participants / batch</v>
          </cell>
          <cell r="O157">
            <v>81</v>
          </cell>
          <cell r="Q157">
            <v>10.25</v>
          </cell>
          <cell r="R157">
            <v>830.25</v>
          </cell>
          <cell r="U157">
            <v>830.25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</row>
        <row r="158">
          <cell r="C158" t="str">
            <v>F</v>
          </cell>
          <cell r="E158" t="str">
            <v>F7</v>
          </cell>
          <cell r="H158" t="str">
            <v>Quarterly Meeting with women participation at CSG meeting</v>
          </cell>
          <cell r="I158" t="str">
            <v>AD-DIN</v>
          </cell>
          <cell r="J158" t="str">
            <v/>
          </cell>
          <cell r="N158" t="str">
            <v>Tk. 50/- for snacks for 15 participants=750/-</v>
          </cell>
          <cell r="O158">
            <v>972</v>
          </cell>
          <cell r="P158">
            <v>1</v>
          </cell>
          <cell r="Q158">
            <v>10.25</v>
          </cell>
          <cell r="R158">
            <v>9963</v>
          </cell>
          <cell r="U158">
            <v>830.25</v>
          </cell>
          <cell r="V158">
            <v>830.25</v>
          </cell>
          <cell r="W158">
            <v>830.25</v>
          </cell>
          <cell r="X158">
            <v>3321</v>
          </cell>
          <cell r="Y158">
            <v>3321</v>
          </cell>
          <cell r="Z158">
            <v>830.25</v>
          </cell>
        </row>
        <row r="159">
          <cell r="C159" t="str">
            <v>F</v>
          </cell>
          <cell r="E159" t="str">
            <v>F4</v>
          </cell>
          <cell r="H159" t="str">
            <v>Training for CSG on advovacy &amp; leadership-2 days</v>
          </cell>
          <cell r="I159" t="str">
            <v>AD-DIN</v>
          </cell>
          <cell r="J159" t="str">
            <v xml:space="preserve">2 CSG/ batch, 41 batch </v>
          </cell>
          <cell r="M159" t="str">
            <v/>
          </cell>
          <cell r="N159" t="str">
            <v>30 participants/Batch, Tk.300/- for lunch &amp; snacks = 300X30=9000/- + Tk500/- for logistics=9500/-</v>
          </cell>
          <cell r="O159">
            <v>41</v>
          </cell>
          <cell r="Q159">
            <v>129.87</v>
          </cell>
          <cell r="R159">
            <v>5324.67</v>
          </cell>
          <cell r="U159">
            <v>0</v>
          </cell>
          <cell r="V159">
            <v>0</v>
          </cell>
          <cell r="W159">
            <v>5324.67</v>
          </cell>
          <cell r="X159">
            <v>0</v>
          </cell>
          <cell r="Y159">
            <v>0</v>
          </cell>
          <cell r="Z159">
            <v>0</v>
          </cell>
        </row>
        <row r="160">
          <cell r="C160" t="str">
            <v>F</v>
          </cell>
          <cell r="E160" t="str">
            <v>F7</v>
          </cell>
          <cell r="H160" t="str">
            <v>CSG Formation</v>
          </cell>
          <cell r="I160" t="str">
            <v>ESDO</v>
          </cell>
          <cell r="J160" t="str">
            <v>3 Per Community Clinic</v>
          </cell>
          <cell r="N160" t="str">
            <v>72</v>
          </cell>
          <cell r="O160">
            <v>72</v>
          </cell>
          <cell r="Q160">
            <v>4.0999999999999996</v>
          </cell>
          <cell r="R160">
            <v>295.2</v>
          </cell>
          <cell r="U160">
            <v>295.2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</row>
        <row r="161">
          <cell r="C161" t="str">
            <v>F</v>
          </cell>
          <cell r="E161" t="str">
            <v>F7</v>
          </cell>
          <cell r="H161" t="str">
            <v>Quarterly Meeting with CSG</v>
          </cell>
          <cell r="I161" t="str">
            <v>ESDO</v>
          </cell>
          <cell r="M161" t="str">
            <v>CC base</v>
          </cell>
          <cell r="N161" t="str">
            <v>72</v>
          </cell>
          <cell r="O161">
            <v>936</v>
          </cell>
          <cell r="Q161">
            <v>4.0999999999999996</v>
          </cell>
          <cell r="R161">
            <v>3837.6000000000004</v>
          </cell>
          <cell r="U161">
            <v>295.2</v>
          </cell>
          <cell r="V161">
            <v>295.2</v>
          </cell>
          <cell r="W161">
            <v>295.2</v>
          </cell>
          <cell r="X161">
            <v>1180.8</v>
          </cell>
          <cell r="Y161">
            <v>1180.8</v>
          </cell>
          <cell r="Z161">
            <v>590.4</v>
          </cell>
        </row>
        <row r="162">
          <cell r="C162" t="str">
            <v>F</v>
          </cell>
          <cell r="E162" t="str">
            <v>F4</v>
          </cell>
          <cell r="H162" t="str">
            <v>Training for CSG on advovacy &amp; leadership-2 days</v>
          </cell>
          <cell r="I162" t="str">
            <v>ESDO</v>
          </cell>
          <cell r="J162" t="str">
            <v>15 Person per CSG X2 CSG=30 ( 30 member+2 Facilitator=32 Person in each  batch( Food and snacks @ 100 + Material @ 20 including banner+ Vanue @ 500 + Conveyance @ 150 X 2 time =25200 Per batch</v>
          </cell>
          <cell r="M162" t="str">
            <v>3 days Spot base in 36 batch</v>
          </cell>
          <cell r="N162" t="str">
            <v>1080 Person</v>
          </cell>
          <cell r="O162">
            <v>36</v>
          </cell>
          <cell r="Q162">
            <v>278.39999999999998</v>
          </cell>
          <cell r="R162">
            <v>10022.4</v>
          </cell>
          <cell r="U162">
            <v>0</v>
          </cell>
          <cell r="V162">
            <v>0</v>
          </cell>
          <cell r="W162">
            <v>10022.4</v>
          </cell>
          <cell r="X162">
            <v>0</v>
          </cell>
          <cell r="Y162">
            <v>0</v>
          </cell>
          <cell r="Z162">
            <v>0</v>
          </cell>
        </row>
        <row r="163">
          <cell r="C163" t="str">
            <v>F</v>
          </cell>
          <cell r="E163" t="str">
            <v>F7</v>
          </cell>
          <cell r="H163" t="str">
            <v>Formation/reformation of CSG committee</v>
          </cell>
          <cell r="I163" t="str">
            <v>LAMB</v>
          </cell>
          <cell r="J163" t="str">
            <v xml:space="preserve">(Tk.50/- for snacks for 50 participants) + Logistic Tk.200x 91 CC </v>
          </cell>
          <cell r="N163" t="str">
            <v>88</v>
          </cell>
          <cell r="O163">
            <v>88</v>
          </cell>
          <cell r="Q163">
            <v>36.909999999999997</v>
          </cell>
          <cell r="R163">
            <v>3248.08</v>
          </cell>
          <cell r="U163">
            <v>1624.04</v>
          </cell>
          <cell r="V163">
            <v>1624.04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</row>
        <row r="164">
          <cell r="C164" t="str">
            <v>F</v>
          </cell>
          <cell r="E164" t="str">
            <v>F7</v>
          </cell>
          <cell r="H164" t="str">
            <v>Quarterly meeting  with CSG ensuring women participation</v>
          </cell>
          <cell r="I164" t="str">
            <v>LAMB</v>
          </cell>
          <cell r="J164" t="str">
            <v>(Tk. 50/- for snacks for 15 participants) x 91 CSG x 12 quarter</v>
          </cell>
          <cell r="N164" t="str">
            <v>12</v>
          </cell>
          <cell r="O164">
            <v>1092</v>
          </cell>
          <cell r="P164">
            <v>1</v>
          </cell>
          <cell r="Q164">
            <v>10.25</v>
          </cell>
          <cell r="R164">
            <v>11193</v>
          </cell>
          <cell r="U164">
            <v>932.75</v>
          </cell>
          <cell r="V164">
            <v>932.75</v>
          </cell>
          <cell r="W164">
            <v>932.75</v>
          </cell>
          <cell r="X164">
            <v>3731</v>
          </cell>
          <cell r="Y164">
            <v>3731</v>
          </cell>
          <cell r="Z164">
            <v>932.75</v>
          </cell>
        </row>
        <row r="165">
          <cell r="C165" t="str">
            <v>F</v>
          </cell>
          <cell r="E165" t="str">
            <v>F4</v>
          </cell>
          <cell r="H165" t="str">
            <v>Training for CSG on advocacy &amp; leadership-2 days</v>
          </cell>
          <cell r="I165" t="str">
            <v>LAMB</v>
          </cell>
          <cell r="J165" t="str">
            <v>20pax/batch=food 100+Materials 20+vanue 500</v>
          </cell>
          <cell r="O165">
            <v>88</v>
          </cell>
          <cell r="Q165">
            <v>138.66999999999999</v>
          </cell>
          <cell r="R165">
            <v>12202.96</v>
          </cell>
          <cell r="U165">
            <v>0</v>
          </cell>
          <cell r="V165">
            <v>6101.48</v>
          </cell>
          <cell r="W165">
            <v>6101.48</v>
          </cell>
          <cell r="X165">
            <v>0</v>
          </cell>
          <cell r="Y165">
            <v>0</v>
          </cell>
          <cell r="Z165">
            <v>0</v>
          </cell>
        </row>
        <row r="166">
          <cell r="C166" t="str">
            <v>X</v>
          </cell>
          <cell r="E166" t="str">
            <v>XX</v>
          </cell>
          <cell r="H166" t="str">
            <v>1123_Revitalize and support Community Clinic Management Groups (CCMG)</v>
          </cell>
        </row>
        <row r="167">
          <cell r="C167" t="str">
            <v>H</v>
          </cell>
          <cell r="E167" t="str">
            <v>H7</v>
          </cell>
          <cell r="H167" t="str">
            <v>Form/revitilize 13 members CCMGs for each CC ensuring women's participation</v>
          </cell>
          <cell r="I167" t="str">
            <v>AD-DIN</v>
          </cell>
          <cell r="O167">
            <v>27</v>
          </cell>
          <cell r="Q167">
            <v>10</v>
          </cell>
          <cell r="R167">
            <v>270</v>
          </cell>
          <cell r="U167">
            <v>170</v>
          </cell>
          <cell r="V167">
            <v>100</v>
          </cell>
          <cell r="W167">
            <v>0</v>
          </cell>
          <cell r="X167">
            <v>0</v>
          </cell>
          <cell r="Z167">
            <v>0</v>
          </cell>
        </row>
        <row r="168">
          <cell r="C168" t="str">
            <v>H</v>
          </cell>
          <cell r="E168" t="str">
            <v>H7</v>
          </cell>
          <cell r="H168" t="str">
            <v xml:space="preserve">Conduct monthly CCMG meeting ensuring women's participation </v>
          </cell>
          <cell r="I168" t="str">
            <v>AD-DIN</v>
          </cell>
          <cell r="N168" t="str">
            <v>Tk. 50/- for lunch &amp; snacks for 13 participants = 650/-</v>
          </cell>
          <cell r="O168">
            <v>891</v>
          </cell>
          <cell r="P168">
            <v>1</v>
          </cell>
          <cell r="Q168">
            <v>8.89</v>
          </cell>
          <cell r="R168">
            <v>7920.99</v>
          </cell>
          <cell r="U168">
            <v>0</v>
          </cell>
          <cell r="V168">
            <v>720.09</v>
          </cell>
          <cell r="W168">
            <v>720.09</v>
          </cell>
          <cell r="X168">
            <v>2880.36</v>
          </cell>
          <cell r="Y168">
            <v>2880.36</v>
          </cell>
          <cell r="Z168">
            <v>720.09</v>
          </cell>
        </row>
        <row r="169">
          <cell r="C169" t="str">
            <v>H</v>
          </cell>
          <cell r="E169" t="str">
            <v>H7</v>
          </cell>
          <cell r="H169" t="str">
            <v>Formation/reformation of CSG committee</v>
          </cell>
          <cell r="I169" t="str">
            <v>ESDO</v>
          </cell>
          <cell r="J169" t="str">
            <v>24 CCMG</v>
          </cell>
          <cell r="M169" t="str">
            <v>Snack only @500 Per CCMG</v>
          </cell>
          <cell r="N169" t="str">
            <v>24 CCMG</v>
          </cell>
          <cell r="O169">
            <v>24</v>
          </cell>
          <cell r="Q169">
            <v>4.0999999999999996</v>
          </cell>
          <cell r="R169">
            <v>98.4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</row>
        <row r="170">
          <cell r="C170" t="str">
            <v>H</v>
          </cell>
          <cell r="E170" t="str">
            <v>H7</v>
          </cell>
          <cell r="H170" t="str">
            <v>Conduct Monthly Meeting of CCMG</v>
          </cell>
          <cell r="I170" t="str">
            <v>ESDO</v>
          </cell>
          <cell r="J170" t="str">
            <v>1 meeting in every month in every CC</v>
          </cell>
          <cell r="N170" t="str">
            <v>24 CCMG</v>
          </cell>
          <cell r="O170">
            <v>840</v>
          </cell>
          <cell r="Q170">
            <v>4.0999999999999996</v>
          </cell>
          <cell r="R170">
            <v>3444</v>
          </cell>
          <cell r="U170">
            <v>0</v>
          </cell>
          <cell r="V170">
            <v>295.2</v>
          </cell>
          <cell r="W170">
            <v>295.2</v>
          </cell>
          <cell r="X170">
            <v>1180.8</v>
          </cell>
          <cell r="Y170">
            <v>1180.8</v>
          </cell>
          <cell r="Z170">
            <v>492</v>
          </cell>
        </row>
        <row r="171">
          <cell r="C171" t="str">
            <v>H</v>
          </cell>
          <cell r="E171" t="str">
            <v>H7</v>
          </cell>
          <cell r="H171" t="str">
            <v>Form/revitilize 13 members CCMGs for each CC ensuring womens participation</v>
          </cell>
          <cell r="I171" t="str">
            <v>LAMB</v>
          </cell>
          <cell r="J171" t="str">
            <v>16 participants/Batch, Tk.120 for lunch &amp; snacks, Tk. 200 for logistic, 1 Batch/CC</v>
          </cell>
          <cell r="N171" t="str">
            <v>88</v>
          </cell>
          <cell r="O171">
            <v>88</v>
          </cell>
          <cell r="Q171">
            <v>28.98</v>
          </cell>
          <cell r="R171">
            <v>2550.2399999999998</v>
          </cell>
          <cell r="U171">
            <v>1275.1199999999999</v>
          </cell>
          <cell r="V171">
            <v>1275.1199999999999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</row>
        <row r="172">
          <cell r="C172" t="str">
            <v>H</v>
          </cell>
          <cell r="E172" t="str">
            <v>H7</v>
          </cell>
          <cell r="H172" t="str">
            <v>Conduct Monthly Meeting of CCMG</v>
          </cell>
          <cell r="I172" t="str">
            <v>LAMB</v>
          </cell>
          <cell r="O172">
            <v>3168</v>
          </cell>
          <cell r="P172">
            <v>1</v>
          </cell>
          <cell r="Q172">
            <v>4.0999999999999996</v>
          </cell>
          <cell r="R172">
            <v>12988.800000000001</v>
          </cell>
          <cell r="U172">
            <v>1082.4000000000001</v>
          </cell>
          <cell r="V172">
            <v>1082.4000000000001</v>
          </cell>
          <cell r="W172">
            <v>1082.4000000000001</v>
          </cell>
          <cell r="X172">
            <v>4329.6000000000004</v>
          </cell>
          <cell r="Y172">
            <v>4329.6000000000004</v>
          </cell>
          <cell r="Z172">
            <v>1082.4000000000001</v>
          </cell>
        </row>
        <row r="173">
          <cell r="C173" t="str">
            <v>X</v>
          </cell>
          <cell r="E173" t="str">
            <v>XX</v>
          </cell>
          <cell r="H173" t="str">
            <v xml:space="preserve">1124_Organize Union Parishads’ (UP) Education, Health and Family Planning (EHFP) Standing Committee </v>
          </cell>
        </row>
        <row r="174">
          <cell r="C174" t="str">
            <v>I</v>
          </cell>
          <cell r="E174" t="str">
            <v>I7</v>
          </cell>
          <cell r="H174" t="str">
            <v>Organize/Form (Where needed) at union level standing committee</v>
          </cell>
          <cell r="I174" t="str">
            <v>AD-DIN</v>
          </cell>
          <cell r="M174" t="str">
            <v/>
          </cell>
          <cell r="N174" t="str">
            <v>Tk.150/- for lunch &amp; snacks for 13 participants = 1950/-</v>
          </cell>
          <cell r="O174">
            <v>10</v>
          </cell>
          <cell r="Q174">
            <v>26.66</v>
          </cell>
          <cell r="R174">
            <v>266.60000000000002</v>
          </cell>
          <cell r="U174">
            <v>266.60000000000002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</row>
        <row r="175">
          <cell r="C175" t="str">
            <v>I</v>
          </cell>
          <cell r="E175" t="str">
            <v>I7</v>
          </cell>
          <cell r="H175" t="str">
            <v>Orientation Education-Health and Family Planning Standing Committee -1 day</v>
          </cell>
          <cell r="I175" t="str">
            <v>AD-DIN</v>
          </cell>
          <cell r="N175" t="str">
            <v>Tk. 150/- for lunch &amp; snacks for 13 participants &amp; Tk. 200 for logistics= 2150/-</v>
          </cell>
          <cell r="O175">
            <v>10</v>
          </cell>
          <cell r="Q175">
            <v>29.39</v>
          </cell>
          <cell r="R175">
            <v>293.89999999999998</v>
          </cell>
          <cell r="U175">
            <v>293.89999999999998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</row>
        <row r="176">
          <cell r="C176" t="str">
            <v>I</v>
          </cell>
          <cell r="E176" t="str">
            <v>I7</v>
          </cell>
          <cell r="H176" t="str">
            <v>Quaterly coordination meeting of union standing committee</v>
          </cell>
          <cell r="I176" t="str">
            <v>AD-DIN</v>
          </cell>
          <cell r="N176" t="str">
            <v>Tk. 50/- for snacks for 13 participants = 650/-</v>
          </cell>
          <cell r="O176">
            <v>110</v>
          </cell>
          <cell r="Q176">
            <v>8.89</v>
          </cell>
          <cell r="R176">
            <v>977.90000000000009</v>
          </cell>
          <cell r="U176">
            <v>0</v>
          </cell>
          <cell r="V176">
            <v>88.9</v>
          </cell>
          <cell r="W176">
            <v>88.9</v>
          </cell>
          <cell r="X176">
            <v>355.6</v>
          </cell>
          <cell r="Y176">
            <v>355.6</v>
          </cell>
          <cell r="Z176">
            <v>88.9</v>
          </cell>
        </row>
        <row r="177">
          <cell r="C177" t="str">
            <v>I</v>
          </cell>
          <cell r="E177" t="str">
            <v>I7</v>
          </cell>
          <cell r="H177" t="str">
            <v>Conduct Monthly meeting coordination meeting with Health and Family Planing standing committee</v>
          </cell>
          <cell r="I177" t="str">
            <v>ESDO</v>
          </cell>
          <cell r="J177" t="str">
            <v>Member 13 + staff 2=15 Person (Food and snacks @ 120=1800)</v>
          </cell>
          <cell r="M177" t="str">
            <v xml:space="preserve">Upazila level </v>
          </cell>
          <cell r="N177" t="str">
            <v>41 Meeting</v>
          </cell>
          <cell r="O177">
            <v>41</v>
          </cell>
          <cell r="Q177">
            <v>24.61</v>
          </cell>
          <cell r="R177">
            <v>1009.01</v>
          </cell>
          <cell r="U177">
            <v>147.66</v>
          </cell>
          <cell r="V177">
            <v>73.83</v>
          </cell>
          <cell r="W177">
            <v>73.83</v>
          </cell>
          <cell r="X177">
            <v>295.32</v>
          </cell>
          <cell r="Y177">
            <v>295.32</v>
          </cell>
          <cell r="Z177">
            <v>123.05</v>
          </cell>
        </row>
        <row r="178">
          <cell r="C178" t="str">
            <v>I</v>
          </cell>
          <cell r="E178" t="str">
            <v>I7</v>
          </cell>
          <cell r="H178" t="str">
            <v>Conduction of Monthly coordination meeting with Union Standing Committee</v>
          </cell>
          <cell r="I178" t="str">
            <v>LAMB</v>
          </cell>
          <cell r="J178" t="str">
            <v>16 participants/Batch, Tk.20 for  snacks,1 Batch/union</v>
          </cell>
          <cell r="M178">
            <v>9900</v>
          </cell>
          <cell r="N178" t="str">
            <v>33</v>
          </cell>
          <cell r="O178">
            <v>36</v>
          </cell>
          <cell r="Q178">
            <v>135.34</v>
          </cell>
          <cell r="R178">
            <v>4872.24</v>
          </cell>
          <cell r="U178">
            <v>406.02</v>
          </cell>
          <cell r="V178">
            <v>406.02</v>
          </cell>
          <cell r="W178">
            <v>406.02</v>
          </cell>
          <cell r="X178">
            <v>1624.08</v>
          </cell>
          <cell r="Y178">
            <v>1624.08</v>
          </cell>
          <cell r="Z178">
            <v>406.02</v>
          </cell>
        </row>
        <row r="179">
          <cell r="C179" t="str">
            <v>I</v>
          </cell>
          <cell r="E179" t="str">
            <v>I7</v>
          </cell>
          <cell r="H179" t="str">
            <v>Organize/Form (where needed) at union level standing committee</v>
          </cell>
          <cell r="I179" t="str">
            <v>LAMB</v>
          </cell>
          <cell r="J179" t="str">
            <v>30 participants/Batch, Tk.50 for  snacks, Tk. 200 for logistic, 1 Batch/union</v>
          </cell>
          <cell r="N179" t="str">
            <v>33</v>
          </cell>
          <cell r="O179">
            <v>33</v>
          </cell>
          <cell r="Q179">
            <v>25.29</v>
          </cell>
          <cell r="R179">
            <v>834.57</v>
          </cell>
          <cell r="U179">
            <v>834.57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</row>
        <row r="180">
          <cell r="C180" t="str">
            <v>X</v>
          </cell>
          <cell r="E180" t="str">
            <v>XX</v>
          </cell>
          <cell r="H180" t="str">
            <v>1200 Strengthened and more responsive health care systems to reduce maternal, neonatal and child mortality.</v>
          </cell>
        </row>
        <row r="181">
          <cell r="C181" t="str">
            <v>X</v>
          </cell>
          <cell r="E181" t="str">
            <v>XX</v>
          </cell>
          <cell r="H181" t="str">
            <v>1210 Increased knowledge and skills of government health workers to deliver quality MNCH health services</v>
          </cell>
        </row>
        <row r="182">
          <cell r="C182" t="str">
            <v>X</v>
          </cell>
          <cell r="E182" t="str">
            <v>XX</v>
          </cell>
          <cell r="H182" t="str">
            <v>1211_ Provide training on facility IMNCI provided for government and NGOs health staff</v>
          </cell>
        </row>
        <row r="183">
          <cell r="C183" t="str">
            <v>M</v>
          </cell>
          <cell r="E183" t="str">
            <v>M4</v>
          </cell>
          <cell r="H183" t="str">
            <v xml:space="preserve">Provide training to Government &amp; NGO workers on F-IMNCH </v>
          </cell>
          <cell r="I183" t="str">
            <v>Plan BCO</v>
          </cell>
          <cell r="J183" t="str">
            <v xml:space="preserve">8 Batches training will be conducted (total 200 particpants ) 5 days </v>
          </cell>
          <cell r="N183" t="str">
            <v xml:space="preserve"># Batches </v>
          </cell>
          <cell r="O183">
            <v>8</v>
          </cell>
          <cell r="Q183">
            <v>7100</v>
          </cell>
          <cell r="R183">
            <v>56800</v>
          </cell>
          <cell r="U183">
            <v>0</v>
          </cell>
          <cell r="V183">
            <v>0</v>
          </cell>
          <cell r="W183">
            <v>0</v>
          </cell>
          <cell r="X183">
            <v>56800</v>
          </cell>
          <cell r="Y183">
            <v>0</v>
          </cell>
          <cell r="Z183">
            <v>0</v>
          </cell>
        </row>
        <row r="184">
          <cell r="C184" t="str">
            <v>M</v>
          </cell>
          <cell r="E184" t="str">
            <v>M4</v>
          </cell>
          <cell r="H184" t="str">
            <v>Orientation of CSG, CCMG &amp; UHC members on referral system</v>
          </cell>
          <cell r="I184" t="str">
            <v>AD-DIN</v>
          </cell>
          <cell r="J184" t="str">
            <v>25 pax/per batch =63 batches@150tk food+Tk50 for logistics</v>
          </cell>
          <cell r="O184">
            <v>63</v>
          </cell>
          <cell r="Q184">
            <v>66.67</v>
          </cell>
          <cell r="R184">
            <v>4200.21</v>
          </cell>
          <cell r="U184">
            <v>1400.07</v>
          </cell>
          <cell r="V184">
            <v>1400.07</v>
          </cell>
          <cell r="W184">
            <v>1400.07</v>
          </cell>
          <cell r="X184">
            <v>0</v>
          </cell>
          <cell r="Y184">
            <v>0</v>
          </cell>
          <cell r="Z184">
            <v>0</v>
          </cell>
        </row>
        <row r="185">
          <cell r="C185" t="str">
            <v>M</v>
          </cell>
          <cell r="E185" t="str">
            <v>M4</v>
          </cell>
          <cell r="H185" t="str">
            <v>Refreshers of CSG, CCMG &amp; UHC members on referral system</v>
          </cell>
          <cell r="I185" t="str">
            <v>AD-DIN</v>
          </cell>
          <cell r="J185" t="str">
            <v>25 pax/per batch =63 batches@150tk food+Tk50 for logistics</v>
          </cell>
          <cell r="O185">
            <v>126</v>
          </cell>
          <cell r="Q185">
            <v>66.67</v>
          </cell>
          <cell r="R185">
            <v>8400.42</v>
          </cell>
          <cell r="U185">
            <v>0</v>
          </cell>
          <cell r="V185">
            <v>0</v>
          </cell>
          <cell r="W185">
            <v>0</v>
          </cell>
          <cell r="X185">
            <v>4200.21</v>
          </cell>
          <cell r="Y185">
            <v>4200.21</v>
          </cell>
          <cell r="Z185">
            <v>0</v>
          </cell>
        </row>
        <row r="186">
          <cell r="C186" t="str">
            <v>M</v>
          </cell>
          <cell r="E186" t="str">
            <v>M7</v>
          </cell>
          <cell r="H186" t="str">
            <v>Quarterly meeting  on referral system(CSG,CCMG and UHC Member)</v>
          </cell>
          <cell r="I186" t="str">
            <v>ESDO</v>
          </cell>
          <cell r="J186" t="str">
            <v>CSG 72X 15 Member+CCMG 24 X 13 member+UHC 13 member=1405</v>
          </cell>
          <cell r="M186" t="str">
            <v>. @ 10 per person per meeting</v>
          </cell>
          <cell r="N186" t="str">
            <v xml:space="preserve">1405 Person </v>
          </cell>
          <cell r="O186">
            <v>12</v>
          </cell>
          <cell r="Q186">
            <v>192.07</v>
          </cell>
          <cell r="R186">
            <v>2304.84</v>
          </cell>
          <cell r="U186">
            <v>0</v>
          </cell>
          <cell r="V186">
            <v>192.07</v>
          </cell>
          <cell r="W186">
            <v>192.07</v>
          </cell>
          <cell r="X186">
            <v>768.28</v>
          </cell>
          <cell r="Y186">
            <v>768.28</v>
          </cell>
          <cell r="Z186">
            <v>384.14</v>
          </cell>
        </row>
        <row r="187">
          <cell r="C187" t="str">
            <v>M</v>
          </cell>
          <cell r="E187" t="str">
            <v>M4</v>
          </cell>
          <cell r="H187" t="str">
            <v>Orientation of CSG, CCMG &amp; UHC members on referral system</v>
          </cell>
          <cell r="I187" t="str">
            <v>ESDO</v>
          </cell>
          <cell r="J187" t="str">
            <v>25 pax/per batch =33 batches@120tk food+Tk50 for logistics</v>
          </cell>
          <cell r="O187">
            <v>33</v>
          </cell>
          <cell r="Q187">
            <v>56.67</v>
          </cell>
          <cell r="R187">
            <v>1870.1100000000001</v>
          </cell>
          <cell r="U187">
            <v>623.37</v>
          </cell>
          <cell r="V187">
            <v>623.37</v>
          </cell>
          <cell r="W187">
            <v>623.37</v>
          </cell>
          <cell r="X187">
            <v>0</v>
          </cell>
          <cell r="Y187">
            <v>0</v>
          </cell>
          <cell r="Z187">
            <v>0</v>
          </cell>
        </row>
        <row r="188">
          <cell r="C188" t="str">
            <v>M</v>
          </cell>
          <cell r="E188" t="str">
            <v>M4</v>
          </cell>
          <cell r="H188" t="str">
            <v>Refreshers of CSG, CCMG &amp; UHC members on referral system</v>
          </cell>
          <cell r="I188" t="str">
            <v>ESDO</v>
          </cell>
          <cell r="J188" t="str">
            <v>25 pax/per batch =33 batches@120tk food+Tk50 for logistics</v>
          </cell>
          <cell r="O188">
            <v>66</v>
          </cell>
          <cell r="Q188">
            <v>56.67</v>
          </cell>
          <cell r="R188">
            <v>3740.22</v>
          </cell>
          <cell r="U188">
            <v>0</v>
          </cell>
          <cell r="V188">
            <v>0</v>
          </cell>
          <cell r="W188">
            <v>0</v>
          </cell>
          <cell r="X188">
            <v>1870.11</v>
          </cell>
          <cell r="Y188">
            <v>1870.11</v>
          </cell>
          <cell r="Z188">
            <v>0</v>
          </cell>
        </row>
        <row r="189">
          <cell r="C189" t="str">
            <v>M</v>
          </cell>
          <cell r="E189" t="str">
            <v>M7</v>
          </cell>
          <cell r="H189" t="str">
            <v>Quarterly meeting  on referral system(CSG,CCMG and UHC Member)</v>
          </cell>
          <cell r="I189" t="str">
            <v>LAMB</v>
          </cell>
          <cell r="J189" t="str">
            <v>12 meetings in project period</v>
          </cell>
          <cell r="M189" t="str">
            <v>. @ 10 per person per meeting</v>
          </cell>
          <cell r="O189">
            <v>12</v>
          </cell>
          <cell r="Q189">
            <v>192.07</v>
          </cell>
          <cell r="R189">
            <v>2304.84</v>
          </cell>
          <cell r="U189">
            <v>0</v>
          </cell>
          <cell r="V189">
            <v>192.07</v>
          </cell>
          <cell r="W189">
            <v>192.07</v>
          </cell>
          <cell r="X189">
            <v>768.28</v>
          </cell>
          <cell r="Y189">
            <v>768.28</v>
          </cell>
          <cell r="Z189">
            <v>384.14</v>
          </cell>
        </row>
        <row r="190">
          <cell r="C190" t="str">
            <v>M</v>
          </cell>
          <cell r="E190" t="str">
            <v>M4</v>
          </cell>
          <cell r="H190" t="str">
            <v>Orientation of CSG, CCMG &amp; UHC members on referral system</v>
          </cell>
          <cell r="I190" t="str">
            <v>LAMB</v>
          </cell>
          <cell r="J190" t="str">
            <v>25 pax/per CC=88 CC=88 batches@120tk food+Tk50 for logistics</v>
          </cell>
          <cell r="O190">
            <v>88</v>
          </cell>
          <cell r="Q190">
            <v>56.67</v>
          </cell>
          <cell r="R190">
            <v>4986.96</v>
          </cell>
          <cell r="U190">
            <v>1643.43</v>
          </cell>
          <cell r="V190">
            <v>1756.77</v>
          </cell>
          <cell r="W190">
            <v>1586.76</v>
          </cell>
          <cell r="X190">
            <v>0</v>
          </cell>
          <cell r="Y190">
            <v>0</v>
          </cell>
          <cell r="Z190">
            <v>0</v>
          </cell>
        </row>
        <row r="191">
          <cell r="C191" t="str">
            <v>M</v>
          </cell>
          <cell r="E191" t="str">
            <v>M4</v>
          </cell>
          <cell r="H191" t="str">
            <v>Refreshers of CSG, CCMG &amp; UHC members on referral system</v>
          </cell>
          <cell r="I191" t="str">
            <v>LAMB</v>
          </cell>
          <cell r="J191" t="str">
            <v>25 pax/per CC=88 CC=88 batches@120tk food+Tk50 for logistics</v>
          </cell>
          <cell r="O191">
            <v>176</v>
          </cell>
          <cell r="Q191">
            <v>56.67</v>
          </cell>
          <cell r="R191">
            <v>9973.92</v>
          </cell>
          <cell r="U191">
            <v>0</v>
          </cell>
          <cell r="V191">
            <v>0</v>
          </cell>
          <cell r="W191">
            <v>0</v>
          </cell>
          <cell r="X191">
            <v>4986.96</v>
          </cell>
          <cell r="Y191">
            <v>4986.96</v>
          </cell>
          <cell r="Z191">
            <v>0</v>
          </cell>
        </row>
        <row r="192">
          <cell r="C192" t="str">
            <v>X</v>
          </cell>
          <cell r="E192" t="str">
            <v>XX</v>
          </cell>
          <cell r="H192" t="str">
            <v xml:space="preserve">1220 Improved gender sensitive referral systems at the primary health care facilities </v>
          </cell>
        </row>
        <row r="193">
          <cell r="C193" t="str">
            <v>X</v>
          </cell>
          <cell r="E193" t="str">
            <v>XX</v>
          </cell>
          <cell r="H193" t="str">
            <v>1221_Develop system and referral tools for health care facilities</v>
          </cell>
        </row>
        <row r="194">
          <cell r="C194" t="str">
            <v>N</v>
          </cell>
          <cell r="E194" t="str">
            <v>N7</v>
          </cell>
          <cell r="H194" t="str">
            <v>Quarterly meeting  on referral system(CSG,CCMG and UHC Member)</v>
          </cell>
          <cell r="I194" t="str">
            <v>AD-DIN</v>
          </cell>
          <cell r="M194" t="str">
            <v>. @ 10 per person per meeting</v>
          </cell>
          <cell r="O194">
            <v>12</v>
          </cell>
          <cell r="Q194">
            <v>192.07</v>
          </cell>
          <cell r="R194">
            <v>2304.84</v>
          </cell>
          <cell r="U194">
            <v>0</v>
          </cell>
          <cell r="V194">
            <v>192.07</v>
          </cell>
          <cell r="W194">
            <v>192.07</v>
          </cell>
          <cell r="X194">
            <v>768.28</v>
          </cell>
          <cell r="Y194">
            <v>768.28</v>
          </cell>
          <cell r="Z194">
            <v>384.14</v>
          </cell>
        </row>
        <row r="195">
          <cell r="C195" t="str">
            <v>N</v>
          </cell>
          <cell r="E195" t="str">
            <v>N4</v>
          </cell>
          <cell r="H195" t="str">
            <v>Orientation on referral mecanism- day long</v>
          </cell>
          <cell r="I195" t="str">
            <v>AD-DIN</v>
          </cell>
          <cell r="J195" t="str">
            <v>Will be provided to field staff of UZ</v>
          </cell>
          <cell r="N195" t="str">
            <v xml:space="preserve">30 Participants/Batch (Tk.200/-participant for food + 500 Total Tk. 6,500/Batch, </v>
          </cell>
          <cell r="O195">
            <v>4</v>
          </cell>
          <cell r="Q195">
            <v>88.86</v>
          </cell>
          <cell r="R195">
            <v>355.44</v>
          </cell>
          <cell r="U195">
            <v>0</v>
          </cell>
          <cell r="V195">
            <v>355.44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</row>
        <row r="196">
          <cell r="C196" t="str">
            <v>N</v>
          </cell>
          <cell r="E196" t="str">
            <v>N7</v>
          </cell>
          <cell r="H196" t="str">
            <v>Quarterly meeting for improvement of referral system with MCH committee and Advisery committee (20)</v>
          </cell>
          <cell r="I196" t="str">
            <v>AD-DIN</v>
          </cell>
          <cell r="N196" t="str">
            <v xml:space="preserve">Tk. 200 X 25 Participants for lunch, Total Tk. 5000 / quarterly meeting </v>
          </cell>
          <cell r="O196">
            <v>11</v>
          </cell>
          <cell r="Q196">
            <v>68.349999999999994</v>
          </cell>
          <cell r="R196">
            <v>751.84999999999991</v>
          </cell>
          <cell r="U196">
            <v>0</v>
          </cell>
          <cell r="V196">
            <v>68.349999999999994</v>
          </cell>
          <cell r="W196">
            <v>68.349999999999994</v>
          </cell>
          <cell r="X196">
            <v>273.39999999999998</v>
          </cell>
          <cell r="Y196">
            <v>273.39999999999998</v>
          </cell>
          <cell r="Z196">
            <v>68.349999999999994</v>
          </cell>
        </row>
        <row r="197">
          <cell r="C197" t="str">
            <v>N</v>
          </cell>
          <cell r="E197" t="str">
            <v>N4</v>
          </cell>
          <cell r="H197" t="str">
            <v>Oriantation on referral mecanisum(24 CC+8 FWC+1UHC)</v>
          </cell>
          <cell r="I197" t="str">
            <v>ESDO</v>
          </cell>
          <cell r="J197" t="str">
            <v>24 CC+ 8 FWC+ 1 UHC =33 Session( 15 participants per session) Food and snacks @ 120+ Material @ 40 including banner+ Conveyance @ 200  Per person =5400 Per session</v>
          </cell>
          <cell r="M197" t="str">
            <v xml:space="preserve">Upazila level  1 days nonresidencial </v>
          </cell>
          <cell r="N197" t="str">
            <v>495 Person in 33 Session</v>
          </cell>
          <cell r="O197">
            <v>33</v>
          </cell>
          <cell r="Q197">
            <v>73.819999999999993</v>
          </cell>
          <cell r="R197">
            <v>2436.06</v>
          </cell>
          <cell r="U197">
            <v>0</v>
          </cell>
          <cell r="V197">
            <v>1624.04</v>
          </cell>
          <cell r="W197">
            <v>812.02</v>
          </cell>
          <cell r="X197">
            <v>0</v>
          </cell>
          <cell r="Y197">
            <v>0</v>
          </cell>
          <cell r="Z197">
            <v>0</v>
          </cell>
        </row>
        <row r="198">
          <cell r="C198" t="str">
            <v>N</v>
          </cell>
          <cell r="E198" t="str">
            <v>N7</v>
          </cell>
          <cell r="H198" t="str">
            <v>Quarterly Meeting with MCH Committee for improvement of referral system</v>
          </cell>
          <cell r="I198" t="str">
            <v>ESDO</v>
          </cell>
          <cell r="J198" t="str">
            <v>Member 20 + staff 3=23 Person (Food and snacks @ 150X 23 Person=3450)</v>
          </cell>
          <cell r="M198" t="str">
            <v>Upazila level</v>
          </cell>
          <cell r="N198" t="str">
            <v>12 Meeting</v>
          </cell>
          <cell r="O198">
            <v>11</v>
          </cell>
          <cell r="Q198">
            <v>47.16</v>
          </cell>
          <cell r="R198">
            <v>518.76</v>
          </cell>
          <cell r="U198">
            <v>0</v>
          </cell>
          <cell r="V198">
            <v>47.16</v>
          </cell>
          <cell r="W198">
            <v>47.16</v>
          </cell>
          <cell r="X198">
            <v>188.64</v>
          </cell>
          <cell r="Y198">
            <v>188.64</v>
          </cell>
          <cell r="Z198">
            <v>47.16</v>
          </cell>
        </row>
        <row r="199">
          <cell r="C199" t="str">
            <v>N</v>
          </cell>
          <cell r="E199" t="str">
            <v>N4</v>
          </cell>
          <cell r="H199" t="str">
            <v>Orientation on Referral Mechanism &amp; effective system for CHCP, FWA, HA, FWV &amp; SACMO</v>
          </cell>
          <cell r="I199" t="str">
            <v>LAMB</v>
          </cell>
          <cell r="J199" t="str">
            <v>25 participants X Tk.120 for lunch &amp; snacks, Tk.200 for logistic, 1 batch/union</v>
          </cell>
          <cell r="N199" t="str">
            <v>33</v>
          </cell>
          <cell r="O199">
            <v>33</v>
          </cell>
          <cell r="Q199">
            <v>43.75</v>
          </cell>
          <cell r="R199">
            <v>1443.75</v>
          </cell>
          <cell r="U199">
            <v>1443.75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</row>
        <row r="200">
          <cell r="C200" t="str">
            <v>N</v>
          </cell>
          <cell r="E200" t="str">
            <v>N7</v>
          </cell>
          <cell r="H200" t="str">
            <v>Quarterly Meeting with MCH Committee for improvement of referral system</v>
          </cell>
          <cell r="I200" t="str">
            <v>LAMB</v>
          </cell>
          <cell r="N200" t="str">
            <v>11</v>
          </cell>
          <cell r="O200">
            <v>11</v>
          </cell>
          <cell r="Q200">
            <v>47.16</v>
          </cell>
          <cell r="R200">
            <v>518.76</v>
          </cell>
          <cell r="U200">
            <v>0</v>
          </cell>
          <cell r="V200">
            <v>47.16</v>
          </cell>
          <cell r="W200">
            <v>47.16</v>
          </cell>
          <cell r="X200">
            <v>188.64</v>
          </cell>
          <cell r="Y200">
            <v>188.64</v>
          </cell>
          <cell r="Z200">
            <v>47.16</v>
          </cell>
        </row>
        <row r="201">
          <cell r="C201" t="str">
            <v>N</v>
          </cell>
          <cell r="E201" t="str">
            <v>N3</v>
          </cell>
          <cell r="H201" t="str">
            <v xml:space="preserve">Transportation for referral of poor patients </v>
          </cell>
          <cell r="I201" t="str">
            <v>AD-DIN</v>
          </cell>
          <cell r="J201" t="str">
            <v>will be provided to hardcore poor of the community</v>
          </cell>
          <cell r="N201" t="str">
            <v>1000/-  person for 300 person</v>
          </cell>
          <cell r="O201">
            <v>241</v>
          </cell>
          <cell r="P201">
            <v>1</v>
          </cell>
          <cell r="Q201">
            <v>13.67</v>
          </cell>
          <cell r="R201">
            <v>3294.4700000000003</v>
          </cell>
          <cell r="U201">
            <v>136.69999999999999</v>
          </cell>
          <cell r="V201">
            <v>273.39999999999998</v>
          </cell>
          <cell r="W201">
            <v>273.39999999999998</v>
          </cell>
          <cell r="X201">
            <v>970.57</v>
          </cell>
          <cell r="Y201">
            <v>1367</v>
          </cell>
          <cell r="Z201">
            <v>273.39999999999998</v>
          </cell>
        </row>
        <row r="202">
          <cell r="C202" t="str">
            <v>N</v>
          </cell>
          <cell r="E202" t="str">
            <v>N5</v>
          </cell>
          <cell r="H202" t="str">
            <v>Mobile Set with SIM for FWC</v>
          </cell>
          <cell r="I202" t="str">
            <v>AD-DIN</v>
          </cell>
          <cell r="K202" t="str">
            <v>Y1Q2</v>
          </cell>
          <cell r="N202" t="str">
            <v>34 H&amp;FWC</v>
          </cell>
          <cell r="O202">
            <v>34</v>
          </cell>
          <cell r="Q202">
            <v>41.01</v>
          </cell>
          <cell r="R202">
            <v>1394.34</v>
          </cell>
          <cell r="U202">
            <v>1394.34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</row>
        <row r="203">
          <cell r="C203" t="str">
            <v>N</v>
          </cell>
          <cell r="E203" t="str">
            <v>N6</v>
          </cell>
          <cell r="H203" t="str">
            <v>Mobile bill for FWC</v>
          </cell>
          <cell r="I203" t="str">
            <v>AD-DIN</v>
          </cell>
          <cell r="J203" t="str">
            <v/>
          </cell>
          <cell r="N203" t="str">
            <v>CC &amp; FWC 34@100tk</v>
          </cell>
          <cell r="O203">
            <v>37</v>
          </cell>
          <cell r="Q203">
            <v>57.333333333333336</v>
          </cell>
          <cell r="R203">
            <v>2121.3333333333335</v>
          </cell>
          <cell r="U203">
            <v>172</v>
          </cell>
          <cell r="V203">
            <v>172</v>
          </cell>
          <cell r="W203">
            <v>172</v>
          </cell>
          <cell r="X203">
            <v>688</v>
          </cell>
          <cell r="Y203">
            <v>688</v>
          </cell>
          <cell r="Z203">
            <v>172</v>
          </cell>
        </row>
        <row r="204">
          <cell r="C204" t="str">
            <v>N</v>
          </cell>
          <cell r="E204" t="str">
            <v>N3</v>
          </cell>
          <cell r="H204" t="str">
            <v>Transportation support to the poor patient during referral</v>
          </cell>
          <cell r="I204" t="str">
            <v>ESDO</v>
          </cell>
          <cell r="M204" t="str">
            <v>150 in Y-1,200 in Y-2,+200 in Y-3+ 100 in Y-4</v>
          </cell>
          <cell r="N204" t="str">
            <v>650 Person</v>
          </cell>
          <cell r="O204">
            <v>650</v>
          </cell>
          <cell r="P204">
            <v>1</v>
          </cell>
          <cell r="Q204">
            <v>4.0999999999999996</v>
          </cell>
          <cell r="R204">
            <v>2665</v>
          </cell>
          <cell r="U204">
            <v>205</v>
          </cell>
          <cell r="V204">
            <v>205</v>
          </cell>
          <cell r="W204">
            <v>205</v>
          </cell>
          <cell r="X204">
            <v>820</v>
          </cell>
          <cell r="Y204">
            <v>820</v>
          </cell>
          <cell r="Z204">
            <v>410</v>
          </cell>
        </row>
        <row r="205">
          <cell r="C205" t="str">
            <v>N</v>
          </cell>
          <cell r="E205" t="str">
            <v>N5</v>
          </cell>
          <cell r="H205" t="str">
            <v>Mobile set for effective referral service</v>
          </cell>
          <cell r="I205" t="str">
            <v>ESDO</v>
          </cell>
          <cell r="J205" t="str">
            <v>For 24 CC and 8 FWC</v>
          </cell>
          <cell r="K205" t="str">
            <v>Y1Q2</v>
          </cell>
          <cell r="N205" t="str">
            <v>32 No's</v>
          </cell>
          <cell r="O205">
            <v>32</v>
          </cell>
          <cell r="Q205">
            <v>30.76</v>
          </cell>
          <cell r="R205">
            <v>984.32</v>
          </cell>
          <cell r="U205">
            <v>984.32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</row>
        <row r="206">
          <cell r="C206" t="str">
            <v>N</v>
          </cell>
          <cell r="E206" t="str">
            <v>N6</v>
          </cell>
          <cell r="H206" t="str">
            <v>Mobil bill for effective referral service</v>
          </cell>
          <cell r="I206" t="str">
            <v>ESDO</v>
          </cell>
          <cell r="J206" t="str">
            <v>For 24 CC and 8 FWC</v>
          </cell>
          <cell r="M206" t="str">
            <v>Monthly</v>
          </cell>
          <cell r="N206" t="str">
            <v>32 No's</v>
          </cell>
          <cell r="O206">
            <v>1216</v>
          </cell>
          <cell r="Q206">
            <v>1.37</v>
          </cell>
          <cell r="R206">
            <v>1665.92</v>
          </cell>
          <cell r="U206">
            <v>131.52000000000001</v>
          </cell>
          <cell r="V206">
            <v>131.52000000000001</v>
          </cell>
          <cell r="W206">
            <v>131.52000000000001</v>
          </cell>
          <cell r="X206">
            <v>526.08000000000004</v>
          </cell>
          <cell r="Y206">
            <v>526.08000000000004</v>
          </cell>
          <cell r="Z206">
            <v>219.2</v>
          </cell>
        </row>
        <row r="207">
          <cell r="C207" t="str">
            <v>N</v>
          </cell>
          <cell r="E207" t="str">
            <v>N3</v>
          </cell>
          <cell r="H207" t="str">
            <v>Transportation cost for referred poor patients</v>
          </cell>
          <cell r="I207" t="str">
            <v>LAMB</v>
          </cell>
          <cell r="J207" t="str">
            <v>10 patients/upazila/month</v>
          </cell>
          <cell r="N207" t="str">
            <v>36 month</v>
          </cell>
          <cell r="O207">
            <v>36</v>
          </cell>
          <cell r="P207">
            <v>1</v>
          </cell>
          <cell r="Q207">
            <v>100</v>
          </cell>
          <cell r="R207">
            <v>3600</v>
          </cell>
          <cell r="U207">
            <v>300</v>
          </cell>
          <cell r="V207">
            <v>300</v>
          </cell>
          <cell r="W207">
            <v>300</v>
          </cell>
          <cell r="X207">
            <v>1200</v>
          </cell>
          <cell r="Y207">
            <v>1200</v>
          </cell>
          <cell r="Z207">
            <v>300</v>
          </cell>
        </row>
        <row r="208">
          <cell r="C208" t="str">
            <v>N</v>
          </cell>
          <cell r="E208" t="str">
            <v>N5</v>
          </cell>
          <cell r="H208" t="str">
            <v>Printing of Referral slip (Referral support)</v>
          </cell>
          <cell r="I208" t="str">
            <v>Plan BCO</v>
          </cell>
          <cell r="J208" t="str">
            <v>Printing of referral slip</v>
          </cell>
          <cell r="K208" t="str">
            <v>Y1Q3</v>
          </cell>
          <cell r="N208" t="str">
            <v xml:space="preserve"># materials </v>
          </cell>
          <cell r="O208">
            <v>200000</v>
          </cell>
          <cell r="Q208">
            <v>0.01</v>
          </cell>
          <cell r="R208">
            <v>2000</v>
          </cell>
          <cell r="U208">
            <v>0</v>
          </cell>
          <cell r="V208">
            <v>2000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</row>
        <row r="209">
          <cell r="C209" t="str">
            <v>X</v>
          </cell>
          <cell r="E209" t="str">
            <v>XX</v>
          </cell>
          <cell r="H209" t="str">
            <v>1230 Increased use of MNCH resources by health facilities.</v>
          </cell>
        </row>
        <row r="210">
          <cell r="C210" t="str">
            <v>X</v>
          </cell>
          <cell r="E210" t="str">
            <v>XX</v>
          </cell>
          <cell r="H210" t="str">
            <v>1231_Provide MNCH equipment  to UH&amp;FWCs</v>
          </cell>
        </row>
        <row r="211">
          <cell r="C211" t="str">
            <v>T</v>
          </cell>
          <cell r="E211" t="str">
            <v>T5</v>
          </cell>
          <cell r="H211" t="str">
            <v>H&amp;FWC renovation &amp; Equipment supply</v>
          </cell>
          <cell r="I211" t="str">
            <v>AD-DIN</v>
          </cell>
          <cell r="K211" t="str">
            <v>Y1Q3-4</v>
          </cell>
          <cell r="O211">
            <v>7</v>
          </cell>
          <cell r="Q211">
            <v>683.53</v>
          </cell>
          <cell r="R211">
            <v>4784.71</v>
          </cell>
          <cell r="U211">
            <v>0</v>
          </cell>
          <cell r="V211">
            <v>2050.59</v>
          </cell>
          <cell r="W211">
            <v>2734.12</v>
          </cell>
          <cell r="X211">
            <v>0</v>
          </cell>
          <cell r="Y211">
            <v>0</v>
          </cell>
          <cell r="Z211">
            <v>0</v>
          </cell>
        </row>
        <row r="212">
          <cell r="C212" t="str">
            <v>T</v>
          </cell>
          <cell r="E212" t="str">
            <v>T5</v>
          </cell>
          <cell r="H212" t="str">
            <v>FWC Renovation</v>
          </cell>
          <cell r="I212" t="str">
            <v>ESDO</v>
          </cell>
          <cell r="K212" t="str">
            <v>Y1Q4, Y2</v>
          </cell>
          <cell r="M212" t="str">
            <v>8 FWC</v>
          </cell>
          <cell r="N212" t="str">
            <v>8 FWC</v>
          </cell>
          <cell r="O212">
            <v>8</v>
          </cell>
          <cell r="Q212">
            <v>205.06</v>
          </cell>
          <cell r="R212">
            <v>1640.48</v>
          </cell>
          <cell r="U212">
            <v>0</v>
          </cell>
          <cell r="V212">
            <v>0</v>
          </cell>
          <cell r="W212">
            <v>820.24</v>
          </cell>
          <cell r="X212">
            <v>820.24</v>
          </cell>
          <cell r="Y212">
            <v>0</v>
          </cell>
          <cell r="Z212">
            <v>0</v>
          </cell>
        </row>
        <row r="213">
          <cell r="C213" t="str">
            <v>T</v>
          </cell>
          <cell r="E213" t="str">
            <v>T5</v>
          </cell>
          <cell r="H213" t="str">
            <v>Equipment supply for FWC</v>
          </cell>
          <cell r="I213" t="str">
            <v>ESDO</v>
          </cell>
          <cell r="J213" t="str">
            <v>For 8 FWC</v>
          </cell>
          <cell r="K213" t="str">
            <v>Y1Q3, Y2</v>
          </cell>
          <cell r="N213" t="str">
            <v>8 FWC</v>
          </cell>
          <cell r="O213">
            <v>8</v>
          </cell>
          <cell r="Q213">
            <v>136.71</v>
          </cell>
          <cell r="R213">
            <v>1093.68</v>
          </cell>
          <cell r="U213">
            <v>0</v>
          </cell>
          <cell r="V213">
            <v>546.84</v>
          </cell>
          <cell r="W213">
            <v>0</v>
          </cell>
          <cell r="X213">
            <v>546.84</v>
          </cell>
          <cell r="Y213">
            <v>0</v>
          </cell>
          <cell r="Z213">
            <v>0</v>
          </cell>
        </row>
        <row r="214">
          <cell r="C214" t="str">
            <v>T</v>
          </cell>
          <cell r="E214" t="str">
            <v>T5</v>
          </cell>
          <cell r="H214" t="str">
            <v>Mobile set with SIM</v>
          </cell>
          <cell r="I214" t="str">
            <v>LAMB</v>
          </cell>
          <cell r="J214" t="str">
            <v>32 FWC+88CC=120</v>
          </cell>
          <cell r="K214" t="str">
            <v>Y1Q2</v>
          </cell>
          <cell r="N214" t="str">
            <v>32 @ 3000</v>
          </cell>
          <cell r="O214">
            <v>32</v>
          </cell>
          <cell r="Q214">
            <v>41.01</v>
          </cell>
          <cell r="R214">
            <v>4921</v>
          </cell>
          <cell r="U214">
            <v>4921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</row>
        <row r="215">
          <cell r="C215" t="str">
            <v>T</v>
          </cell>
          <cell r="E215" t="str">
            <v>T6</v>
          </cell>
          <cell r="H215" t="str">
            <v>Cell phone &amp; Modem Bill</v>
          </cell>
          <cell r="I215" t="str">
            <v>LAMB</v>
          </cell>
          <cell r="J215" t="str">
            <v>32FWC+88CC=120 @tk. 100</v>
          </cell>
          <cell r="N215" t="str">
            <v>40 month</v>
          </cell>
          <cell r="O215">
            <v>37</v>
          </cell>
          <cell r="Q215">
            <v>43.75</v>
          </cell>
          <cell r="R215">
            <v>4341.21</v>
          </cell>
          <cell r="U215">
            <v>351.99</v>
          </cell>
          <cell r="V215">
            <v>351.99</v>
          </cell>
          <cell r="W215">
            <v>351.99</v>
          </cell>
          <cell r="X215">
            <v>1407.96</v>
          </cell>
          <cell r="Y215">
            <v>1407.96</v>
          </cell>
          <cell r="Z215">
            <v>351.99</v>
          </cell>
        </row>
        <row r="216">
          <cell r="C216" t="str">
            <v>T</v>
          </cell>
          <cell r="E216" t="str">
            <v>T5</v>
          </cell>
          <cell r="H216" t="str">
            <v xml:space="preserve">FWC Renovation </v>
          </cell>
          <cell r="I216" t="str">
            <v>LAMB</v>
          </cell>
          <cell r="J216" t="str">
            <v>32 FWC Renovation</v>
          </cell>
          <cell r="K216" t="str">
            <v>Y1Q3-4, Y2</v>
          </cell>
          <cell r="N216" t="str">
            <v>32 FWC</v>
          </cell>
          <cell r="O216">
            <v>32</v>
          </cell>
          <cell r="Q216">
            <v>410.12</v>
          </cell>
          <cell r="R216">
            <v>13123.84</v>
          </cell>
          <cell r="U216">
            <v>0</v>
          </cell>
          <cell r="V216">
            <v>4101.2</v>
          </cell>
          <cell r="W216">
            <v>4101.2</v>
          </cell>
          <cell r="X216">
            <v>4921.4399999999996</v>
          </cell>
          <cell r="Y216">
            <v>0</v>
          </cell>
          <cell r="Z216">
            <v>0</v>
          </cell>
        </row>
        <row r="217">
          <cell r="C217" t="str">
            <v>T</v>
          </cell>
          <cell r="E217" t="str">
            <v>T5</v>
          </cell>
          <cell r="H217" t="str">
            <v xml:space="preserve">Supply of Family Planning comodities  </v>
          </cell>
          <cell r="I217" t="str">
            <v>Plan BCO</v>
          </cell>
          <cell r="J217" t="str">
            <v>Pill, Condom, Injectable methos( 80000 numbers)  will be purchased to meet the supply break through</v>
          </cell>
          <cell r="K217" t="str">
            <v>Y2, Y3</v>
          </cell>
          <cell r="N217" t="str">
            <v xml:space="preserve"># comodities </v>
          </cell>
          <cell r="O217">
            <v>80000</v>
          </cell>
          <cell r="Q217">
            <v>0.13</v>
          </cell>
          <cell r="R217">
            <v>10400</v>
          </cell>
          <cell r="U217">
            <v>0</v>
          </cell>
          <cell r="V217">
            <v>0</v>
          </cell>
          <cell r="W217">
            <v>0</v>
          </cell>
          <cell r="X217">
            <v>5200</v>
          </cell>
          <cell r="Y217">
            <v>5200</v>
          </cell>
          <cell r="Z217">
            <v>0</v>
          </cell>
        </row>
        <row r="218">
          <cell r="C218" t="str">
            <v>X</v>
          </cell>
          <cell r="E218" t="str">
            <v>XX</v>
          </cell>
          <cell r="H218" t="str">
            <v xml:space="preserve">1232_Develop MNCH follow-up tools at health facilities </v>
          </cell>
        </row>
        <row r="219">
          <cell r="C219" t="str">
            <v>U</v>
          </cell>
          <cell r="E219" t="str">
            <v>U4</v>
          </cell>
          <cell r="H219" t="str">
            <v>Training on MIS (use &amp; supervision)- 1 day</v>
          </cell>
          <cell r="I219" t="str">
            <v>AD-DIN</v>
          </cell>
          <cell r="M219" t="str">
            <v/>
          </cell>
          <cell r="N219" t="str">
            <v>20 participants/FWC (Tk.160/- for Lunch &amp; Snacks &amp; TA)Total Tk. 3,200/-Batch</v>
          </cell>
          <cell r="O219">
            <v>7</v>
          </cell>
          <cell r="Q219">
            <v>43.75</v>
          </cell>
          <cell r="R219">
            <v>306.25</v>
          </cell>
          <cell r="U219">
            <v>0</v>
          </cell>
          <cell r="V219">
            <v>306.25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</row>
        <row r="220">
          <cell r="C220" t="str">
            <v>U</v>
          </cell>
          <cell r="E220" t="str">
            <v>U4</v>
          </cell>
          <cell r="H220" t="str">
            <v>Training on MIS (use &amp; monitoring) for clinic staff</v>
          </cell>
          <cell r="I220" t="str">
            <v>LAMB</v>
          </cell>
          <cell r="J220" t="str">
            <v>20 participants/FWC &amp; CC/Tk.120 for lunch &amp; snacks, Tk. 200 for logistic</v>
          </cell>
          <cell r="N220" t="str">
            <v>33</v>
          </cell>
          <cell r="O220">
            <v>33</v>
          </cell>
          <cell r="Q220">
            <v>35.54</v>
          </cell>
          <cell r="R220">
            <v>1172.82</v>
          </cell>
          <cell r="U220">
            <v>462.02</v>
          </cell>
          <cell r="V220">
            <v>710.8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</row>
        <row r="221">
          <cell r="C221" t="str">
            <v>U</v>
          </cell>
          <cell r="E221" t="str">
            <v>U5</v>
          </cell>
          <cell r="H221" t="str">
            <v xml:space="preserve">Printing of ANC,PNC visit card  </v>
          </cell>
          <cell r="I221" t="str">
            <v>Plan BCO</v>
          </cell>
          <cell r="J221" t="str">
            <v xml:space="preserve">Reprinting of ANC,PNC visit cards </v>
          </cell>
          <cell r="K221" t="str">
            <v>Y1Q2</v>
          </cell>
          <cell r="N221" t="str">
            <v xml:space="preserve"># materials </v>
          </cell>
          <cell r="O221">
            <v>150000</v>
          </cell>
          <cell r="Q221">
            <v>0.03</v>
          </cell>
          <cell r="R221">
            <v>4500</v>
          </cell>
          <cell r="U221">
            <v>4500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</row>
        <row r="222">
          <cell r="C222" t="str">
            <v>U</v>
          </cell>
          <cell r="E222" t="str">
            <v>U3</v>
          </cell>
          <cell r="H222" t="str">
            <v>GOB health official visit (2 visitor per yr)</v>
          </cell>
          <cell r="I222" t="str">
            <v>AD-DIN</v>
          </cell>
          <cell r="N222" t="str">
            <v xml:space="preserve">(Tk. 2000/visitor per year)  </v>
          </cell>
          <cell r="O222">
            <v>7</v>
          </cell>
          <cell r="P222">
            <v>1</v>
          </cell>
          <cell r="Q222">
            <v>27.34</v>
          </cell>
          <cell r="R222">
            <v>191.38</v>
          </cell>
          <cell r="U222">
            <v>27.34</v>
          </cell>
          <cell r="V222">
            <v>0</v>
          </cell>
          <cell r="W222">
            <v>27.34</v>
          </cell>
          <cell r="X222">
            <v>54.68</v>
          </cell>
          <cell r="Y222">
            <v>54.68</v>
          </cell>
          <cell r="Z222">
            <v>27.34</v>
          </cell>
        </row>
        <row r="223">
          <cell r="C223" t="str">
            <v>U</v>
          </cell>
          <cell r="E223" t="str">
            <v>U3</v>
          </cell>
          <cell r="H223" t="str">
            <v>Supervisory visit(MO-MCH)</v>
          </cell>
          <cell r="I223" t="str">
            <v>ESDO</v>
          </cell>
          <cell r="J223" t="str">
            <v>1 visit per Ouarter</v>
          </cell>
          <cell r="N223" t="str">
            <v>13 visit</v>
          </cell>
          <cell r="O223">
            <v>12</v>
          </cell>
          <cell r="P223">
            <v>1</v>
          </cell>
          <cell r="Q223">
            <v>13.67</v>
          </cell>
          <cell r="R223">
            <v>164.04</v>
          </cell>
          <cell r="U223">
            <v>13.67</v>
          </cell>
          <cell r="V223">
            <v>13.67</v>
          </cell>
          <cell r="W223">
            <v>13.67</v>
          </cell>
          <cell r="X223">
            <v>54.68</v>
          </cell>
          <cell r="Y223">
            <v>54.68</v>
          </cell>
          <cell r="Z223">
            <v>13.67</v>
          </cell>
        </row>
        <row r="224">
          <cell r="C224" t="str">
            <v>U</v>
          </cell>
          <cell r="E224" t="str">
            <v>U3</v>
          </cell>
          <cell r="H224" t="str">
            <v>Supervisory visit(District team)</v>
          </cell>
          <cell r="I224" t="str">
            <v>ESDO</v>
          </cell>
          <cell r="J224" t="str">
            <v>2 visit per year</v>
          </cell>
          <cell r="N224" t="str">
            <v>7 Visit</v>
          </cell>
          <cell r="O224">
            <v>7</v>
          </cell>
          <cell r="P224">
            <v>1</v>
          </cell>
          <cell r="Q224">
            <v>27.34</v>
          </cell>
          <cell r="R224">
            <v>191.38</v>
          </cell>
          <cell r="U224">
            <v>27.34</v>
          </cell>
          <cell r="V224">
            <v>0</v>
          </cell>
          <cell r="W224">
            <v>27.34</v>
          </cell>
          <cell r="X224">
            <v>54.68</v>
          </cell>
          <cell r="Y224">
            <v>54.68</v>
          </cell>
          <cell r="Z224">
            <v>27.34</v>
          </cell>
        </row>
        <row r="225">
          <cell r="C225" t="str">
            <v>U</v>
          </cell>
          <cell r="E225" t="str">
            <v>U3</v>
          </cell>
          <cell r="H225" t="str">
            <v xml:space="preserve">District H&amp;FP gov. team visit </v>
          </cell>
          <cell r="I225" t="str">
            <v>LAMB</v>
          </cell>
          <cell r="J225" t="str">
            <v>(Tk. 1000/- X 2 visitor per quarter, Total Tk. 2,000/visit) X 2 District</v>
          </cell>
          <cell r="N225" t="str">
            <v>6</v>
          </cell>
          <cell r="O225">
            <v>6</v>
          </cell>
          <cell r="P225">
            <v>1</v>
          </cell>
          <cell r="Q225">
            <v>54.68</v>
          </cell>
          <cell r="R225">
            <v>328.08</v>
          </cell>
          <cell r="U225">
            <v>0</v>
          </cell>
          <cell r="V225">
            <v>54.68</v>
          </cell>
          <cell r="W225">
            <v>0</v>
          </cell>
          <cell r="X225">
            <v>109.36</v>
          </cell>
          <cell r="Y225">
            <v>109.36</v>
          </cell>
          <cell r="Z225">
            <v>54.68</v>
          </cell>
        </row>
        <row r="226">
          <cell r="C226" t="str">
            <v>U</v>
          </cell>
          <cell r="E226" t="str">
            <v>U3</v>
          </cell>
          <cell r="H226" t="str">
            <v>Supervisory visit(Union team)</v>
          </cell>
          <cell r="I226" t="str">
            <v>ESDO</v>
          </cell>
          <cell r="J226" t="str">
            <v>1 visit per quarter</v>
          </cell>
          <cell r="N226" t="str">
            <v>13 Visit</v>
          </cell>
          <cell r="O226">
            <v>12</v>
          </cell>
          <cell r="P226">
            <v>1</v>
          </cell>
          <cell r="Q226">
            <v>27.34</v>
          </cell>
          <cell r="R226">
            <v>328.08</v>
          </cell>
          <cell r="U226">
            <v>27.34</v>
          </cell>
          <cell r="V226">
            <v>27.34</v>
          </cell>
          <cell r="W226">
            <v>27.34</v>
          </cell>
          <cell r="X226">
            <v>109.36</v>
          </cell>
          <cell r="Y226">
            <v>109.36</v>
          </cell>
          <cell r="Z226">
            <v>27.34</v>
          </cell>
        </row>
        <row r="227">
          <cell r="C227" t="str">
            <v>U</v>
          </cell>
          <cell r="E227" t="str">
            <v>U3</v>
          </cell>
          <cell r="H227" t="str">
            <v>Supervisory visit by MO-MCH with team</v>
          </cell>
          <cell r="I227" t="str">
            <v>LAMB</v>
          </cell>
          <cell r="J227" t="str">
            <v>(Tk. 500/- X 2 visitor per quarter, Total Tk. 1,000/visit) X 3 Upazila</v>
          </cell>
          <cell r="N227" t="str">
            <v>6</v>
          </cell>
          <cell r="O227">
            <v>6</v>
          </cell>
          <cell r="P227">
            <v>1</v>
          </cell>
          <cell r="Q227">
            <v>41.01</v>
          </cell>
          <cell r="R227">
            <v>246.06</v>
          </cell>
          <cell r="U227">
            <v>0</v>
          </cell>
          <cell r="V227">
            <v>41.01</v>
          </cell>
          <cell r="W227">
            <v>0</v>
          </cell>
          <cell r="X227">
            <v>82.02</v>
          </cell>
          <cell r="Y227">
            <v>82.02</v>
          </cell>
          <cell r="Z227">
            <v>41.01</v>
          </cell>
        </row>
        <row r="228">
          <cell r="C228" t="str">
            <v>U</v>
          </cell>
          <cell r="E228" t="str">
            <v>U3</v>
          </cell>
          <cell r="H228" t="str">
            <v xml:space="preserve">Supervisory visit for Union H &amp; FP gov. team </v>
          </cell>
          <cell r="I228" t="str">
            <v>LAMB</v>
          </cell>
          <cell r="J228" t="str">
            <v>(Tk. 200/- X 2 visitor per quarter, Total Tk. 400/visit) X 33 Union</v>
          </cell>
          <cell r="N228" t="str">
            <v>6</v>
          </cell>
          <cell r="O228">
            <v>6</v>
          </cell>
          <cell r="P228">
            <v>1</v>
          </cell>
          <cell r="Q228">
            <v>180.45</v>
          </cell>
          <cell r="R228">
            <v>1082.6999999999998</v>
          </cell>
          <cell r="U228">
            <v>0</v>
          </cell>
          <cell r="V228">
            <v>180.45</v>
          </cell>
          <cell r="W228">
            <v>0</v>
          </cell>
          <cell r="X228">
            <v>360.9</v>
          </cell>
          <cell r="Y228">
            <v>360.9</v>
          </cell>
          <cell r="Z228">
            <v>180.45</v>
          </cell>
        </row>
        <row r="229">
          <cell r="C229" t="str">
            <v>X</v>
          </cell>
          <cell r="E229" t="str">
            <v>XX</v>
          </cell>
          <cell r="H229" t="str">
            <v>1233_Provide CCMGs with training sessions on  improved Clinic Management and Leadership</v>
          </cell>
        </row>
        <row r="230">
          <cell r="C230" t="str">
            <v>V</v>
          </cell>
          <cell r="E230" t="str">
            <v>V7</v>
          </cell>
          <cell r="H230" t="str">
            <v xml:space="preserve">Advocacy meeting with DGHS and DGFP and other key stakeholders on MNCH issues  </v>
          </cell>
          <cell r="I230" t="str">
            <v>Plan BCO</v>
          </cell>
          <cell r="J230" t="str">
            <v xml:space="preserve">5 Advocacy meeting with DGHS and DGFP and other key stakeholders ( 20 participants in each meeting) on MNCH issues will be condcuted </v>
          </cell>
          <cell r="N230" t="str">
            <v xml:space="preserve"># meeting </v>
          </cell>
          <cell r="O230">
            <v>5</v>
          </cell>
          <cell r="Q230">
            <v>410.12</v>
          </cell>
          <cell r="R230">
            <v>2050.6000000000004</v>
          </cell>
          <cell r="U230">
            <v>0</v>
          </cell>
          <cell r="V230">
            <v>0</v>
          </cell>
          <cell r="W230">
            <v>410.12</v>
          </cell>
          <cell r="X230">
            <v>820.24</v>
          </cell>
          <cell r="Y230">
            <v>820.24</v>
          </cell>
          <cell r="Z230">
            <v>0</v>
          </cell>
        </row>
        <row r="231">
          <cell r="C231" t="str">
            <v>V</v>
          </cell>
          <cell r="E231" t="str">
            <v>V4</v>
          </cell>
          <cell r="H231" t="str">
            <v>Basic training in Clinic Management - 1 Day. 351 (15 personX27 CC=405) + 3 UPSC =45=450</v>
          </cell>
          <cell r="I231" t="str">
            <v>AD-DIN</v>
          </cell>
          <cell r="J231" t="str">
            <v/>
          </cell>
          <cell r="N231" t="str">
            <v>15 participants/Batch, Tk.150/- for lunch &amp; snacks, Tk.500/- for logistics=2750</v>
          </cell>
          <cell r="O231">
            <v>20</v>
          </cell>
          <cell r="Q231">
            <v>37.590000000000003</v>
          </cell>
          <cell r="R231">
            <v>751.8</v>
          </cell>
          <cell r="U231">
            <v>0</v>
          </cell>
          <cell r="V231">
            <v>375.9</v>
          </cell>
          <cell r="W231">
            <v>375.9</v>
          </cell>
          <cell r="X231">
            <v>0</v>
          </cell>
          <cell r="Y231">
            <v>0</v>
          </cell>
          <cell r="Z231">
            <v>0</v>
          </cell>
        </row>
        <row r="232">
          <cell r="C232" t="str">
            <v>V</v>
          </cell>
          <cell r="E232" t="str">
            <v>V4</v>
          </cell>
          <cell r="H232" t="str">
            <v>Basic training on Leadership 135 (5 personX27 CC=135)-1 day</v>
          </cell>
          <cell r="I232" t="str">
            <v>AD-DIN</v>
          </cell>
          <cell r="N232" t="str">
            <v>30 participants/Batch, Tk.150/- for lunch &amp; snacks , Tk.500/- for logistics= 5000/-</v>
          </cell>
          <cell r="O232">
            <v>5</v>
          </cell>
          <cell r="Q232">
            <v>68.349999999999994</v>
          </cell>
          <cell r="R232">
            <v>341.75</v>
          </cell>
          <cell r="U232">
            <v>0</v>
          </cell>
          <cell r="V232">
            <v>205.05</v>
          </cell>
          <cell r="W232">
            <v>136.69999999999999</v>
          </cell>
          <cell r="X232">
            <v>0</v>
          </cell>
          <cell r="Y232">
            <v>0</v>
          </cell>
          <cell r="Z232">
            <v>0</v>
          </cell>
        </row>
        <row r="233">
          <cell r="C233" t="str">
            <v>V</v>
          </cell>
          <cell r="E233" t="str">
            <v>V4</v>
          </cell>
          <cell r="H233" t="str">
            <v>Basic training in Gender and child protection-1 day= 450</v>
          </cell>
          <cell r="I233" t="str">
            <v>AD-DIN</v>
          </cell>
          <cell r="N233" t="str">
            <v>15 participants/Batch, Tk.150/- for lunch &amp; snacks, Tk.500/- for logistics= 2750</v>
          </cell>
          <cell r="O233">
            <v>20</v>
          </cell>
          <cell r="Q233">
            <v>37.590000000000003</v>
          </cell>
          <cell r="R233">
            <v>751.8</v>
          </cell>
          <cell r="U233">
            <v>0</v>
          </cell>
          <cell r="V233">
            <v>187.95</v>
          </cell>
          <cell r="W233">
            <v>563.85</v>
          </cell>
          <cell r="X233">
            <v>0</v>
          </cell>
          <cell r="Y233">
            <v>0</v>
          </cell>
          <cell r="Z233">
            <v>0</v>
          </cell>
        </row>
        <row r="234">
          <cell r="C234" t="str">
            <v>V</v>
          </cell>
          <cell r="E234" t="str">
            <v>V4</v>
          </cell>
          <cell r="H234" t="str">
            <v>Refreshers of Clinic Management, Leadership, Gender and child protection-1 day, 2 per year. 450- 6 monthly</v>
          </cell>
          <cell r="I234" t="str">
            <v>AD-DIN</v>
          </cell>
          <cell r="M234" t="str">
            <v/>
          </cell>
          <cell r="N234" t="str">
            <v>25 participants/Batch, Tk.150/- for lunch &amp; snacks, Tk.500/- for logistics=4,250</v>
          </cell>
          <cell r="O234">
            <v>20</v>
          </cell>
          <cell r="Q234">
            <v>58.1</v>
          </cell>
          <cell r="R234">
            <v>1162</v>
          </cell>
          <cell r="U234">
            <v>0</v>
          </cell>
          <cell r="V234">
            <v>0</v>
          </cell>
          <cell r="W234">
            <v>0</v>
          </cell>
          <cell r="X234">
            <v>1162</v>
          </cell>
          <cell r="Y234">
            <v>0</v>
          </cell>
          <cell r="Z234">
            <v>0</v>
          </cell>
        </row>
        <row r="235">
          <cell r="C235" t="str">
            <v>V</v>
          </cell>
          <cell r="E235" t="str">
            <v>V4</v>
          </cell>
          <cell r="H235" t="str">
            <v>Training on basic clinic management to  CCMG Members-3 days</v>
          </cell>
          <cell r="I235" t="str">
            <v>ESDO</v>
          </cell>
          <cell r="J235" t="str">
            <v>13 Person per CCMGX 24 CCMG (13 member+2 Facilitator=15 Person in 1 batch ( Food and snacks @ 100 x 3 days+ Material  @ 40 X1 time =5100)</v>
          </cell>
          <cell r="M235" t="str">
            <v>3 days Spot base in 24 batch in 24 CC</v>
          </cell>
          <cell r="N235" t="str">
            <v>24</v>
          </cell>
          <cell r="O235">
            <v>24</v>
          </cell>
          <cell r="Q235">
            <v>69.72</v>
          </cell>
          <cell r="R235">
            <v>1673.28</v>
          </cell>
          <cell r="U235">
            <v>0</v>
          </cell>
          <cell r="V235">
            <v>1673.28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</row>
        <row r="236">
          <cell r="C236" t="str">
            <v>V</v>
          </cell>
          <cell r="E236" t="str">
            <v>V4</v>
          </cell>
          <cell r="H236" t="str">
            <v>Training on leadership  to  CCMG Members-3 days</v>
          </cell>
          <cell r="I236" t="str">
            <v>ESDO</v>
          </cell>
          <cell r="J236" t="str">
            <v>5 Person per CCMGX 24 CCMG=120 Person in 6 batch (20 Participants+2 Facilitator=22 Person in 1 batch ( Food and snacks @ 100 x 3 days+ Material  @ 40 X1 time+ Conveyance@ 150 =16400)</v>
          </cell>
          <cell r="M236" t="str">
            <v xml:space="preserve">3 days Spot base in 6 batch </v>
          </cell>
          <cell r="N236" t="str">
            <v>6 Batch</v>
          </cell>
          <cell r="O236">
            <v>6</v>
          </cell>
          <cell r="Q236">
            <v>224.2</v>
          </cell>
          <cell r="R236">
            <v>1345.2</v>
          </cell>
          <cell r="U236">
            <v>0</v>
          </cell>
          <cell r="V236">
            <v>1345.2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</row>
        <row r="237">
          <cell r="C237" t="str">
            <v>V</v>
          </cell>
          <cell r="E237" t="str">
            <v>V4</v>
          </cell>
          <cell r="H237" t="str">
            <v>Basic training on gender and child protection  to  CCMG Members-2 days</v>
          </cell>
          <cell r="I237" t="str">
            <v>ESDO</v>
          </cell>
          <cell r="J237" t="str">
            <v>13 Person per CCMGX 24 CCMG (13 member+2 Facilitator=15 Person in 1 batch ( Food and snacks @ 100 x 3 days+ Material  @ 40 X1 time =5100)</v>
          </cell>
          <cell r="M237" t="str">
            <v>2 days Spot base in 24 batch in 24 CC</v>
          </cell>
          <cell r="N237" t="str">
            <v>24</v>
          </cell>
          <cell r="O237">
            <v>24</v>
          </cell>
          <cell r="Q237">
            <v>69.72</v>
          </cell>
          <cell r="R237">
            <v>1673.28</v>
          </cell>
          <cell r="U237">
            <v>0</v>
          </cell>
          <cell r="V237">
            <v>418.32</v>
          </cell>
          <cell r="W237">
            <v>1254.96</v>
          </cell>
          <cell r="X237">
            <v>0</v>
          </cell>
          <cell r="Y237">
            <v>0</v>
          </cell>
          <cell r="Z237">
            <v>0</v>
          </cell>
        </row>
        <row r="238">
          <cell r="C238" t="str">
            <v>V</v>
          </cell>
          <cell r="E238" t="str">
            <v>V4</v>
          </cell>
          <cell r="H238" t="str">
            <v>Refresher training on gender,child protection,clinic management and leadership  to  CCMG Members-2 days</v>
          </cell>
          <cell r="I238" t="str">
            <v>ESDO</v>
          </cell>
          <cell r="J238" t="str">
            <v>13 Person per CCMGX 24 CCMG (13 member+2 Facilitator=15 Person in 1 batch ( Food and snacks @ 100 x 2 days+ Material  @ 40 X1 time =3600)</v>
          </cell>
          <cell r="M238" t="str">
            <v>2 days Spot base in 24 batch in 24 CC</v>
          </cell>
          <cell r="N238" t="str">
            <v>24</v>
          </cell>
          <cell r="O238">
            <v>24</v>
          </cell>
          <cell r="Q238">
            <v>49.21</v>
          </cell>
          <cell r="R238">
            <v>1181.04</v>
          </cell>
          <cell r="U238">
            <v>0</v>
          </cell>
          <cell r="V238">
            <v>0</v>
          </cell>
          <cell r="W238">
            <v>0</v>
          </cell>
          <cell r="X238">
            <v>1181.04</v>
          </cell>
          <cell r="Y238">
            <v>0</v>
          </cell>
          <cell r="Z238">
            <v>0</v>
          </cell>
        </row>
        <row r="239">
          <cell r="C239" t="str">
            <v>V</v>
          </cell>
          <cell r="E239" t="str">
            <v>V4</v>
          </cell>
          <cell r="H239" t="str">
            <v>Training on Basic Clinic management for CSG, CCMG -1 days</v>
          </cell>
          <cell r="I239" t="str">
            <v>LAMB</v>
          </cell>
          <cell r="J239" t="str">
            <v>(25 participants/Batch, Tk.120/- for lunch &amp; snacks, Tk.200/- for logistics) X 1 Days,2 Batch/union</v>
          </cell>
          <cell r="N239" t="str">
            <v>66</v>
          </cell>
          <cell r="O239">
            <v>66</v>
          </cell>
          <cell r="Q239">
            <v>43.75</v>
          </cell>
          <cell r="R239">
            <v>2887.5</v>
          </cell>
          <cell r="U239">
            <v>0</v>
          </cell>
          <cell r="V239">
            <v>1443.75</v>
          </cell>
          <cell r="W239">
            <v>1443.75</v>
          </cell>
          <cell r="X239">
            <v>0</v>
          </cell>
          <cell r="Y239">
            <v>0</v>
          </cell>
          <cell r="Z239">
            <v>0</v>
          </cell>
        </row>
        <row r="240">
          <cell r="C240" t="str">
            <v>V</v>
          </cell>
          <cell r="E240" t="str">
            <v>V4</v>
          </cell>
          <cell r="H240" t="str">
            <v>Training on Leadership for CSG, CCMG -1 days</v>
          </cell>
          <cell r="I240" t="str">
            <v>LAMB</v>
          </cell>
          <cell r="J240" t="str">
            <v>(25 participants/Batch, Tk.120/- for lunch &amp; snacks, Tk.200/- for logistics) X 1 Days,2 Batch/union</v>
          </cell>
          <cell r="N240" t="str">
            <v>66</v>
          </cell>
          <cell r="O240">
            <v>66</v>
          </cell>
          <cell r="Q240">
            <v>43.75</v>
          </cell>
          <cell r="R240">
            <v>2887.5</v>
          </cell>
          <cell r="U240">
            <v>0</v>
          </cell>
          <cell r="V240">
            <v>1443.75</v>
          </cell>
          <cell r="W240">
            <v>1443.75</v>
          </cell>
          <cell r="X240">
            <v>0</v>
          </cell>
          <cell r="Y240">
            <v>0</v>
          </cell>
          <cell r="Z240">
            <v>0</v>
          </cell>
        </row>
        <row r="241">
          <cell r="C241" t="str">
            <v>V</v>
          </cell>
          <cell r="E241" t="str">
            <v>V4</v>
          </cell>
          <cell r="H241" t="str">
            <v>Training on Gender &amp; Child protection for CSG, CCMG -1 days</v>
          </cell>
          <cell r="I241" t="str">
            <v>LAMB</v>
          </cell>
          <cell r="J241" t="str">
            <v>(25 participants/Batch, Tk.120/- for lunch &amp; snacks, Tk.200/- for logistics) X 1 Days,2 Batch/union</v>
          </cell>
          <cell r="N241" t="str">
            <v>66</v>
          </cell>
          <cell r="O241">
            <v>66</v>
          </cell>
          <cell r="Q241">
            <v>43.75</v>
          </cell>
          <cell r="R241">
            <v>2887.5</v>
          </cell>
          <cell r="U241">
            <v>0</v>
          </cell>
          <cell r="V241">
            <v>1443.75</v>
          </cell>
          <cell r="W241">
            <v>1443.75</v>
          </cell>
          <cell r="X241">
            <v>0</v>
          </cell>
          <cell r="Y241">
            <v>0</v>
          </cell>
          <cell r="Z241">
            <v>0</v>
          </cell>
        </row>
        <row r="242">
          <cell r="C242" t="str">
            <v>V</v>
          </cell>
          <cell r="E242" t="str">
            <v>V4</v>
          </cell>
          <cell r="H242" t="str">
            <v>Refresher on Basic Clinic management for CSG, CCMG -1 days</v>
          </cell>
          <cell r="I242" t="str">
            <v>LAMB</v>
          </cell>
          <cell r="J242" t="str">
            <v>(25 participants/Batch, Tk.120/- for lunch &amp; snacks, Tk.200/- for logistics) X 1 Days,2 Batch/union</v>
          </cell>
          <cell r="N242" t="str">
            <v>66 union</v>
          </cell>
          <cell r="O242">
            <v>66</v>
          </cell>
          <cell r="Q242">
            <v>43.75</v>
          </cell>
          <cell r="R242">
            <v>2887.5</v>
          </cell>
          <cell r="U242">
            <v>0</v>
          </cell>
          <cell r="V242">
            <v>0</v>
          </cell>
          <cell r="W242">
            <v>0</v>
          </cell>
          <cell r="X242">
            <v>2887.5</v>
          </cell>
          <cell r="Y242">
            <v>0</v>
          </cell>
          <cell r="Z242">
            <v>0</v>
          </cell>
        </row>
        <row r="243">
          <cell r="C243" t="str">
            <v>V</v>
          </cell>
          <cell r="E243" t="str">
            <v>V4</v>
          </cell>
          <cell r="H243" t="str">
            <v>Refreshers on Leadership for CSG, CCMG -1 days</v>
          </cell>
          <cell r="I243" t="str">
            <v>LAMB</v>
          </cell>
          <cell r="J243" t="str">
            <v>(25 participants/Batch, Tk.120/- for lunch &amp; snacks, Tk.200/- for logistics) X 1 Days,2 Batch/union</v>
          </cell>
          <cell r="O243">
            <v>66</v>
          </cell>
          <cell r="Q243">
            <v>43.75</v>
          </cell>
          <cell r="R243">
            <v>2887.5</v>
          </cell>
          <cell r="U243">
            <v>0</v>
          </cell>
          <cell r="V243">
            <v>0</v>
          </cell>
          <cell r="W243">
            <v>0</v>
          </cell>
          <cell r="X243">
            <v>2887.5</v>
          </cell>
          <cell r="Y243">
            <v>0</v>
          </cell>
          <cell r="Z243">
            <v>0</v>
          </cell>
        </row>
        <row r="244">
          <cell r="C244" t="str">
            <v>V</v>
          </cell>
          <cell r="E244" t="str">
            <v>V4</v>
          </cell>
          <cell r="H244" t="str">
            <v>Refreshers on Gender &amp; Child protection for CSG, CCMG -1 days</v>
          </cell>
          <cell r="I244" t="str">
            <v>LAMB</v>
          </cell>
          <cell r="J244" t="str">
            <v>(25 participants/Batch, Tk.120/- for lunch &amp; snacks, Tk.200/- for logistics) X 1 Days,2 Batch/union</v>
          </cell>
          <cell r="O244">
            <v>66</v>
          </cell>
          <cell r="Q244">
            <v>43.75</v>
          </cell>
          <cell r="R244">
            <v>2887.5</v>
          </cell>
          <cell r="U244">
            <v>0</v>
          </cell>
          <cell r="V244">
            <v>0</v>
          </cell>
          <cell r="W244">
            <v>0</v>
          </cell>
          <cell r="X244">
            <v>2887.5</v>
          </cell>
          <cell r="Y244">
            <v>0</v>
          </cell>
          <cell r="Z244">
            <v>0</v>
          </cell>
        </row>
        <row r="245">
          <cell r="C245" t="str">
            <v>X</v>
          </cell>
          <cell r="E245" t="str">
            <v>XX</v>
          </cell>
        </row>
        <row r="246">
          <cell r="C246" t="str">
            <v>X</v>
          </cell>
          <cell r="E246" t="str">
            <v>XX</v>
          </cell>
          <cell r="H246" t="str">
            <v>Partner Operational budget</v>
          </cell>
        </row>
        <row r="247">
          <cell r="C247" t="str">
            <v>X</v>
          </cell>
          <cell r="E247" t="str">
            <v>Xx</v>
          </cell>
        </row>
        <row r="248">
          <cell r="C248" t="str">
            <v>X</v>
          </cell>
          <cell r="E248" t="str">
            <v>XX</v>
          </cell>
          <cell r="H248" t="str">
            <v xml:space="preserve">Workshop Cost </v>
          </cell>
        </row>
        <row r="249">
          <cell r="C249" t="str">
            <v>Y</v>
          </cell>
          <cell r="E249" t="str">
            <v>Y7</v>
          </cell>
          <cell r="H249" t="str">
            <v>Staff Orientation on  Project - 1 day</v>
          </cell>
          <cell r="I249" t="str">
            <v>AD-DIN</v>
          </cell>
          <cell r="M249" t="str">
            <v/>
          </cell>
          <cell r="N249" t="str">
            <v>200 for food &amp; launch X 30=6000 + Venue: 1000+ Logistics: 500=7500tk</v>
          </cell>
          <cell r="Q249">
            <v>102.53</v>
          </cell>
          <cell r="R249">
            <v>410.12</v>
          </cell>
          <cell r="U249">
            <v>410.12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</row>
        <row r="250">
          <cell r="C250" t="str">
            <v>Y</v>
          </cell>
          <cell r="E250" t="str">
            <v>Y7</v>
          </cell>
          <cell r="H250" t="str">
            <v>Project Launching at District level</v>
          </cell>
          <cell r="I250" t="str">
            <v>AD-DIN</v>
          </cell>
          <cell r="J250" t="str">
            <v>Will be done with Central, Divisional, District level oficial of GOB &amp; local dignitaries</v>
          </cell>
          <cell r="N250" t="str">
            <v>1 meeitng</v>
          </cell>
          <cell r="Q250">
            <v>683.53</v>
          </cell>
          <cell r="R250">
            <v>683.53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</row>
        <row r="251">
          <cell r="C251" t="str">
            <v>Y</v>
          </cell>
          <cell r="E251" t="str">
            <v>Y7</v>
          </cell>
          <cell r="H251" t="str">
            <v>Project launching workshop</v>
          </cell>
          <cell r="I251" t="str">
            <v>ESDO</v>
          </cell>
          <cell r="J251" t="str">
            <v>Staff + guest=50 Person (Food and snacks @ 120+ Material @ 20 including banner+ Vanue @ 1000+ Conveyance @ 200 X 20 person=12000</v>
          </cell>
          <cell r="M251" t="str">
            <v xml:space="preserve">Upazila level </v>
          </cell>
          <cell r="N251" t="str">
            <v>1</v>
          </cell>
          <cell r="Q251">
            <v>164.05</v>
          </cell>
          <cell r="R251">
            <v>164.05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</row>
        <row r="252">
          <cell r="C252" t="str">
            <v>Y</v>
          </cell>
          <cell r="E252" t="str">
            <v>Y7</v>
          </cell>
          <cell r="H252" t="str">
            <v>Monthly staff coordination meeting</v>
          </cell>
          <cell r="I252" t="str">
            <v>ESDO</v>
          </cell>
          <cell r="J252" t="str">
            <v>10 Person (Food and snacks @ 100 X10 person=1000</v>
          </cell>
          <cell r="N252" t="str">
            <v>41 Meeting</v>
          </cell>
          <cell r="Q252">
            <v>13.67</v>
          </cell>
          <cell r="R252">
            <v>505.78999999999996</v>
          </cell>
          <cell r="U252">
            <v>41.01</v>
          </cell>
          <cell r="V252">
            <v>41.01</v>
          </cell>
          <cell r="W252">
            <v>41.01</v>
          </cell>
          <cell r="X252">
            <v>164.04</v>
          </cell>
          <cell r="Y252">
            <v>164.04</v>
          </cell>
          <cell r="Z252">
            <v>41.01</v>
          </cell>
        </row>
        <row r="253">
          <cell r="C253" t="str">
            <v>Y</v>
          </cell>
          <cell r="E253" t="str">
            <v>Y7</v>
          </cell>
          <cell r="H253" t="str">
            <v>Staff Oriantation on project activities</v>
          </cell>
          <cell r="I253" t="str">
            <v>ESDO</v>
          </cell>
          <cell r="J253" t="str">
            <v>Staff 10 + 3 facilitator=13 Person in 1 batch( Food and snacks @ 120+ Material @ 70  including banner=2260</v>
          </cell>
          <cell r="M253" t="str">
            <v>Upazila level 1 day nonresidencial</v>
          </cell>
          <cell r="N253" t="str">
            <v>1 Batch</v>
          </cell>
          <cell r="Q253">
            <v>30.9</v>
          </cell>
          <cell r="R253">
            <v>30.9</v>
          </cell>
          <cell r="U253">
            <v>30.9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</row>
        <row r="254">
          <cell r="C254" t="str">
            <v>Y</v>
          </cell>
          <cell r="E254" t="str">
            <v>Y7</v>
          </cell>
          <cell r="H254" t="str">
            <v>Monthly staff coordination meeting</v>
          </cell>
          <cell r="I254" t="str">
            <v>LAMB</v>
          </cell>
          <cell r="J254" t="str">
            <v>Tk.100 X 25 staff per month</v>
          </cell>
          <cell r="N254" t="str">
            <v>40 month</v>
          </cell>
          <cell r="Q254">
            <v>27.34</v>
          </cell>
          <cell r="R254">
            <v>1011.5799999999999</v>
          </cell>
          <cell r="U254">
            <v>82.02</v>
          </cell>
          <cell r="V254">
            <v>82.02</v>
          </cell>
          <cell r="W254">
            <v>82.02</v>
          </cell>
          <cell r="X254">
            <v>328.08</v>
          </cell>
          <cell r="Y254">
            <v>328.08</v>
          </cell>
          <cell r="Z254">
            <v>82.02</v>
          </cell>
        </row>
        <row r="255">
          <cell r="C255" t="str">
            <v>Y</v>
          </cell>
          <cell r="E255" t="str">
            <v>Y7</v>
          </cell>
          <cell r="H255" t="str">
            <v>Monthly staff meeting at Union level</v>
          </cell>
          <cell r="I255" t="str">
            <v>LAMB</v>
          </cell>
          <cell r="J255" t="str">
            <v>20 paerticipants X Tk.80</v>
          </cell>
          <cell r="N255" t="str">
            <v>33</v>
          </cell>
          <cell r="P255">
            <v>1</v>
          </cell>
          <cell r="Q255">
            <v>21.87</v>
          </cell>
          <cell r="R255">
            <v>26703.27</v>
          </cell>
          <cell r="U255">
            <v>2165.13</v>
          </cell>
          <cell r="V255">
            <v>2165.13</v>
          </cell>
          <cell r="W255">
            <v>2165.13</v>
          </cell>
          <cell r="X255">
            <v>8660.52</v>
          </cell>
          <cell r="Y255">
            <v>8660.52</v>
          </cell>
          <cell r="Z255">
            <v>2165.13</v>
          </cell>
        </row>
        <row r="256">
          <cell r="C256" t="str">
            <v>Y</v>
          </cell>
          <cell r="E256" t="str">
            <v>Y7</v>
          </cell>
          <cell r="H256" t="str">
            <v>Project launching at District Level</v>
          </cell>
          <cell r="I256" t="str">
            <v>LAMB</v>
          </cell>
          <cell r="J256" t="str">
            <v xml:space="preserve">50 participants X Lunch Tk.200, TA of senior gov. officials Tk.500 X 30 personnel, venue rent Tk.2500. Logistic &amp; Banner Tk.7500, Documentation Tk.2000 &amp; others Tk.1000, </v>
          </cell>
          <cell r="N256" t="str">
            <v/>
          </cell>
          <cell r="Q256">
            <v>519.48</v>
          </cell>
          <cell r="R256">
            <v>1038.96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</row>
        <row r="257">
          <cell r="C257" t="str">
            <v>Y</v>
          </cell>
          <cell r="E257" t="str">
            <v>Y7</v>
          </cell>
          <cell r="H257" t="str">
            <v>Project launching at Upazila Level</v>
          </cell>
          <cell r="I257" t="str">
            <v>LAMB</v>
          </cell>
          <cell r="J257" t="str">
            <v xml:space="preserve">100 participants X Lunch Tk.200, TA of senior gov. officials Tk.300 X 80 personnel, venue rent Tk.2500. Logistic, Banner, Documentation &amp; others Tk.10,000, </v>
          </cell>
          <cell r="N257" t="str">
            <v>3 Upazila</v>
          </cell>
          <cell r="Q257">
            <v>772.39</v>
          </cell>
          <cell r="R257">
            <v>2317.17</v>
          </cell>
          <cell r="U257">
            <v>2317.17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</row>
        <row r="258">
          <cell r="C258" t="str">
            <v>X</v>
          </cell>
          <cell r="E258" t="str">
            <v>XX</v>
          </cell>
          <cell r="H258" t="str">
            <v xml:space="preserve">Partner Salary Budget </v>
          </cell>
          <cell r="R258">
            <v>0</v>
          </cell>
        </row>
        <row r="259">
          <cell r="C259" t="str">
            <v>Y</v>
          </cell>
          <cell r="E259" t="str">
            <v>Y1</v>
          </cell>
          <cell r="H259" t="str">
            <v>Executive Director</v>
          </cell>
          <cell r="I259" t="str">
            <v>AD-DIN</v>
          </cell>
          <cell r="M259">
            <v>1</v>
          </cell>
          <cell r="N259" t="str">
            <v>Monthly</v>
          </cell>
          <cell r="O259">
            <v>38</v>
          </cell>
          <cell r="P259">
            <v>0.1</v>
          </cell>
          <cell r="Q259">
            <v>333.33</v>
          </cell>
          <cell r="R259">
            <v>14348</v>
          </cell>
          <cell r="U259">
            <v>1000</v>
          </cell>
          <cell r="V259">
            <v>1000</v>
          </cell>
          <cell r="W259">
            <v>1000</v>
          </cell>
          <cell r="X259">
            <v>4400</v>
          </cell>
          <cell r="Y259">
            <v>4840</v>
          </cell>
          <cell r="Z259">
            <v>1775</v>
          </cell>
        </row>
        <row r="260">
          <cell r="C260" t="str">
            <v>Y</v>
          </cell>
          <cell r="E260" t="str">
            <v>Y1</v>
          </cell>
          <cell r="H260" t="str">
            <v>Project Coordinator</v>
          </cell>
          <cell r="I260" t="str">
            <v>AD-DIN</v>
          </cell>
          <cell r="M260">
            <v>1</v>
          </cell>
          <cell r="N260" t="str">
            <v>Monthly</v>
          </cell>
          <cell r="O260">
            <v>39</v>
          </cell>
          <cell r="P260">
            <v>1</v>
          </cell>
          <cell r="Q260">
            <v>600</v>
          </cell>
          <cell r="R260">
            <v>26426</v>
          </cell>
          <cell r="U260">
            <v>1800</v>
          </cell>
          <cell r="V260">
            <v>1800</v>
          </cell>
          <cell r="W260">
            <v>1800</v>
          </cell>
          <cell r="X260">
            <v>7920</v>
          </cell>
          <cell r="Y260">
            <v>8712</v>
          </cell>
          <cell r="Z260">
            <v>3194</v>
          </cell>
        </row>
        <row r="261">
          <cell r="C261" t="str">
            <v>Y</v>
          </cell>
          <cell r="E261" t="str">
            <v>Y1</v>
          </cell>
          <cell r="H261" t="str">
            <v xml:space="preserve">Project Officer </v>
          </cell>
          <cell r="I261" t="str">
            <v>AD-DIN</v>
          </cell>
          <cell r="M261">
            <v>1</v>
          </cell>
          <cell r="N261" t="str">
            <v>Monthly</v>
          </cell>
          <cell r="O261">
            <v>38</v>
          </cell>
          <cell r="P261">
            <v>1</v>
          </cell>
          <cell r="Q261">
            <v>333.22</v>
          </cell>
          <cell r="R261">
            <v>14342.611199999999</v>
          </cell>
          <cell r="U261">
            <v>999.64800000000002</v>
          </cell>
          <cell r="V261">
            <v>999.64800000000002</v>
          </cell>
          <cell r="W261">
            <v>999.64800000000002</v>
          </cell>
          <cell r="X261">
            <v>4398.4512000000004</v>
          </cell>
          <cell r="Y261">
            <v>4838</v>
          </cell>
          <cell r="Z261">
            <v>1774</v>
          </cell>
        </row>
        <row r="262">
          <cell r="C262" t="str">
            <v>Y</v>
          </cell>
          <cell r="E262" t="str">
            <v>Y1</v>
          </cell>
          <cell r="H262" t="str">
            <v xml:space="preserve">Field Coordinator </v>
          </cell>
          <cell r="I262" t="str">
            <v>AD-DIN</v>
          </cell>
          <cell r="M262">
            <v>5</v>
          </cell>
          <cell r="N262" t="str">
            <v>Monthly</v>
          </cell>
          <cell r="O262">
            <v>37</v>
          </cell>
          <cell r="P262">
            <v>1</v>
          </cell>
          <cell r="Q262">
            <v>1332.87</v>
          </cell>
          <cell r="R262">
            <v>55597.671000000002</v>
          </cell>
          <cell r="U262">
            <v>3998.6212500000001</v>
          </cell>
          <cell r="V262">
            <v>3998.6212500000001</v>
          </cell>
          <cell r="W262">
            <v>3998.6212500000001</v>
          </cell>
          <cell r="X262">
            <v>17593.933499999999</v>
          </cell>
          <cell r="Y262">
            <v>19353</v>
          </cell>
          <cell r="Z262">
            <v>5322</v>
          </cell>
        </row>
        <row r="263">
          <cell r="C263" t="str">
            <v>Y</v>
          </cell>
          <cell r="E263" t="str">
            <v>Y1</v>
          </cell>
          <cell r="H263" t="str">
            <v xml:space="preserve">Finance &amp; Admin Officer </v>
          </cell>
          <cell r="I263" t="str">
            <v>AD-DIN</v>
          </cell>
          <cell r="J263" t="str">
            <v>at site</v>
          </cell>
          <cell r="M263">
            <v>1</v>
          </cell>
          <cell r="N263" t="str">
            <v>Monthly</v>
          </cell>
          <cell r="O263">
            <v>39</v>
          </cell>
          <cell r="P263">
            <v>1</v>
          </cell>
          <cell r="Q263">
            <v>266.57474999999999</v>
          </cell>
          <cell r="R263">
            <v>11741.108950000002</v>
          </cell>
          <cell r="U263">
            <v>799.72424999999998</v>
          </cell>
          <cell r="V263">
            <v>799.72424999999998</v>
          </cell>
          <cell r="W263">
            <v>799.72424999999998</v>
          </cell>
          <cell r="X263">
            <v>3518.7867000000006</v>
          </cell>
          <cell r="Y263">
            <v>3871</v>
          </cell>
          <cell r="Z263">
            <v>1419</v>
          </cell>
        </row>
        <row r="264">
          <cell r="C264" t="str">
            <v>Y</v>
          </cell>
          <cell r="E264" t="str">
            <v>Y1</v>
          </cell>
          <cell r="H264" t="str">
            <v xml:space="preserve">Office Support Staff </v>
          </cell>
          <cell r="I264" t="str">
            <v>AD-DIN</v>
          </cell>
          <cell r="J264" t="str">
            <v>at site</v>
          </cell>
          <cell r="M264">
            <v>1</v>
          </cell>
          <cell r="N264" t="str">
            <v>Monthly</v>
          </cell>
          <cell r="O264">
            <v>38</v>
          </cell>
          <cell r="P264">
            <v>1</v>
          </cell>
          <cell r="Q264">
            <v>106.13</v>
          </cell>
          <cell r="R264">
            <v>4568</v>
          </cell>
          <cell r="U264">
            <v>318</v>
          </cell>
          <cell r="V264">
            <v>318</v>
          </cell>
          <cell r="W264">
            <v>318</v>
          </cell>
          <cell r="X264">
            <v>1401</v>
          </cell>
          <cell r="Y264">
            <v>1541</v>
          </cell>
          <cell r="Z264">
            <v>565</v>
          </cell>
        </row>
        <row r="265">
          <cell r="C265" t="str">
            <v>Y</v>
          </cell>
          <cell r="E265" t="str">
            <v>Y1</v>
          </cell>
          <cell r="H265" t="str">
            <v xml:space="preserve">Admin &amp; HR </v>
          </cell>
          <cell r="I265" t="str">
            <v>AD-DIN</v>
          </cell>
          <cell r="M265">
            <v>1</v>
          </cell>
          <cell r="N265" t="str">
            <v>Monthly</v>
          </cell>
          <cell r="O265">
            <v>38</v>
          </cell>
          <cell r="P265">
            <v>0.1</v>
          </cell>
          <cell r="Q265">
            <v>54.68</v>
          </cell>
          <cell r="R265">
            <v>2353.8959999999997</v>
          </cell>
          <cell r="U265">
            <v>164.04</v>
          </cell>
          <cell r="V265">
            <v>164.04</v>
          </cell>
          <cell r="W265">
            <v>164.04</v>
          </cell>
          <cell r="X265">
            <v>721.77600000000007</v>
          </cell>
          <cell r="Y265">
            <v>794</v>
          </cell>
          <cell r="Z265">
            <v>291</v>
          </cell>
        </row>
        <row r="266">
          <cell r="C266" t="str">
            <v>Y</v>
          </cell>
          <cell r="E266" t="str">
            <v>Y1</v>
          </cell>
          <cell r="H266" t="str">
            <v xml:space="preserve">Project Manager </v>
          </cell>
          <cell r="I266" t="str">
            <v>AD-DIN</v>
          </cell>
          <cell r="J266" t="str">
            <v>A Project management Cell comprsing PM, FM &amp; M&amp;E  will be established at Ad-din Dhaka office to overview the project</v>
          </cell>
          <cell r="M266">
            <v>1</v>
          </cell>
          <cell r="N266" t="str">
            <v>Monthly</v>
          </cell>
          <cell r="O266">
            <v>39</v>
          </cell>
          <cell r="P266">
            <v>0.2</v>
          </cell>
          <cell r="Q266">
            <v>319.88774999999998</v>
          </cell>
          <cell r="R266">
            <v>14089.28355</v>
          </cell>
          <cell r="U266">
            <v>959.66324999999995</v>
          </cell>
          <cell r="V266">
            <v>959.66324999999995</v>
          </cell>
          <cell r="W266">
            <v>959.66324999999995</v>
          </cell>
          <cell r="X266">
            <v>4222.5182999999997</v>
          </cell>
          <cell r="Y266">
            <v>4645</v>
          </cell>
          <cell r="Z266">
            <v>1703</v>
          </cell>
        </row>
        <row r="267">
          <cell r="C267" t="str">
            <v>Y</v>
          </cell>
          <cell r="E267" t="str">
            <v>Y1</v>
          </cell>
          <cell r="H267" t="str">
            <v xml:space="preserve">Finance Manager </v>
          </cell>
          <cell r="I267" t="str">
            <v>AD-DIN</v>
          </cell>
          <cell r="M267">
            <v>1</v>
          </cell>
          <cell r="N267" t="str">
            <v>Monthly</v>
          </cell>
          <cell r="O267">
            <v>39</v>
          </cell>
          <cell r="P267">
            <v>0.1</v>
          </cell>
          <cell r="Q267">
            <v>82.02</v>
          </cell>
          <cell r="R267">
            <v>3611.8840000000005</v>
          </cell>
          <cell r="U267">
            <v>246.06</v>
          </cell>
          <cell r="V267">
            <v>246.06</v>
          </cell>
          <cell r="W267">
            <v>246.06</v>
          </cell>
          <cell r="X267">
            <v>1082.6640000000002</v>
          </cell>
          <cell r="Y267">
            <v>1191</v>
          </cell>
          <cell r="Z267">
            <v>436</v>
          </cell>
        </row>
        <row r="268">
          <cell r="C268" t="str">
            <v>Y</v>
          </cell>
          <cell r="E268" t="str">
            <v>Y1</v>
          </cell>
          <cell r="H268" t="str">
            <v xml:space="preserve">M&amp;E </v>
          </cell>
          <cell r="I268" t="str">
            <v>AD-DIN</v>
          </cell>
          <cell r="M268">
            <v>1</v>
          </cell>
          <cell r="N268" t="str">
            <v>Monthly</v>
          </cell>
          <cell r="O268">
            <v>0</v>
          </cell>
          <cell r="P268">
            <v>0.25</v>
          </cell>
          <cell r="R268">
            <v>0</v>
          </cell>
        </row>
        <row r="269">
          <cell r="C269" t="str">
            <v>Y</v>
          </cell>
          <cell r="E269" t="str">
            <v>Y1</v>
          </cell>
          <cell r="H269" t="str">
            <v>Project Coordinator</v>
          </cell>
          <cell r="I269" t="str">
            <v>ESDO</v>
          </cell>
          <cell r="K269">
            <v>40909</v>
          </cell>
          <cell r="M269" t="str">
            <v>1</v>
          </cell>
          <cell r="N269" t="str">
            <v># month</v>
          </cell>
          <cell r="P269">
            <v>1</v>
          </cell>
          <cell r="Q269">
            <v>546.82000000000005</v>
          </cell>
          <cell r="R269">
            <v>22671.430610000003</v>
          </cell>
          <cell r="U269">
            <v>1640.46</v>
          </cell>
          <cell r="V269">
            <v>1640.46</v>
          </cell>
          <cell r="W269">
            <v>1640.46</v>
          </cell>
          <cell r="X269">
            <v>6889.9320000000007</v>
          </cell>
          <cell r="Y269">
            <v>7234.4286000000011</v>
          </cell>
          <cell r="Z269">
            <v>2532.0500100000008</v>
          </cell>
        </row>
        <row r="270">
          <cell r="C270" t="str">
            <v>Y</v>
          </cell>
          <cell r="E270" t="str">
            <v>Y1</v>
          </cell>
          <cell r="H270" t="str">
            <v>Project Officer</v>
          </cell>
          <cell r="I270" t="str">
            <v>ESDO</v>
          </cell>
          <cell r="K270">
            <v>40940</v>
          </cell>
          <cell r="M270" t="str">
            <v>1</v>
          </cell>
          <cell r="N270" t="str">
            <v># month</v>
          </cell>
          <cell r="P270">
            <v>1</v>
          </cell>
          <cell r="Q270">
            <v>341.76</v>
          </cell>
          <cell r="R270">
            <v>13432.150559999998</v>
          </cell>
          <cell r="U270">
            <v>1025.28</v>
          </cell>
          <cell r="V270">
            <v>1025.28</v>
          </cell>
          <cell r="W270">
            <v>1025.28</v>
          </cell>
          <cell r="X270">
            <v>4306.1760000000004</v>
          </cell>
          <cell r="Y270">
            <v>4521.4848000000002</v>
          </cell>
          <cell r="Z270">
            <v>1186.88976</v>
          </cell>
        </row>
        <row r="271">
          <cell r="C271" t="str">
            <v>Y</v>
          </cell>
          <cell r="E271" t="str">
            <v>Y1</v>
          </cell>
          <cell r="H271" t="str">
            <v>M&amp;E</v>
          </cell>
          <cell r="I271" t="str">
            <v>ESDO</v>
          </cell>
          <cell r="K271">
            <v>40969</v>
          </cell>
          <cell r="M271">
            <v>1</v>
          </cell>
          <cell r="N271" t="str">
            <v># month</v>
          </cell>
          <cell r="P271">
            <v>0.25</v>
          </cell>
          <cell r="Q271">
            <v>85.44</v>
          </cell>
          <cell r="R271">
            <v>3456.9451200000003</v>
          </cell>
          <cell r="U271">
            <v>256.32</v>
          </cell>
          <cell r="V271">
            <v>256.32</v>
          </cell>
          <cell r="W271">
            <v>256.32</v>
          </cell>
          <cell r="X271">
            <v>1076.5440000000001</v>
          </cell>
          <cell r="Y271">
            <v>1130.3712</v>
          </cell>
          <cell r="Z271">
            <v>395.62992000000003</v>
          </cell>
        </row>
        <row r="272">
          <cell r="C272" t="str">
            <v>Y</v>
          </cell>
          <cell r="E272" t="str">
            <v>Y1</v>
          </cell>
          <cell r="H272" t="str">
            <v>Accounts Officer</v>
          </cell>
          <cell r="I272" t="str">
            <v>ESDO</v>
          </cell>
          <cell r="K272">
            <v>40940</v>
          </cell>
          <cell r="M272" t="str">
            <v>1</v>
          </cell>
          <cell r="N272" t="str">
            <v># month</v>
          </cell>
          <cell r="P272">
            <v>1</v>
          </cell>
          <cell r="Q272">
            <v>273.41000000000003</v>
          </cell>
          <cell r="R272">
            <v>11335.715305000002</v>
          </cell>
          <cell r="U272">
            <v>820.23</v>
          </cell>
          <cell r="V272">
            <v>820.23</v>
          </cell>
          <cell r="W272">
            <v>820.23</v>
          </cell>
          <cell r="X272">
            <v>3444.9660000000003</v>
          </cell>
          <cell r="Y272">
            <v>3617.2143000000005</v>
          </cell>
          <cell r="Z272">
            <v>1266.0250050000004</v>
          </cell>
        </row>
        <row r="273">
          <cell r="C273" t="str">
            <v>Y</v>
          </cell>
          <cell r="E273" t="str">
            <v>Y1</v>
          </cell>
          <cell r="H273" t="str">
            <v>Field Coordinator</v>
          </cell>
          <cell r="I273" t="str">
            <v>ESDO</v>
          </cell>
          <cell r="K273">
            <v>40969</v>
          </cell>
          <cell r="M273" t="str">
            <v>6</v>
          </cell>
          <cell r="N273" t="str">
            <v># month</v>
          </cell>
          <cell r="P273">
            <v>1</v>
          </cell>
          <cell r="Q273">
            <v>1599.4485</v>
          </cell>
          <cell r="R273">
            <v>62862.924464437499</v>
          </cell>
          <cell r="U273">
            <v>4798.3454999999994</v>
          </cell>
          <cell r="V273">
            <v>4798.3454999999994</v>
          </cell>
          <cell r="W273">
            <v>4798.3454999999994</v>
          </cell>
          <cell r="X273">
            <v>20153.051100000001</v>
          </cell>
          <cell r="Y273">
            <v>21160.703655000001</v>
          </cell>
          <cell r="Z273">
            <v>5554.6847094375007</v>
          </cell>
        </row>
        <row r="274">
          <cell r="C274" t="str">
            <v>Y</v>
          </cell>
          <cell r="E274" t="str">
            <v>Y1</v>
          </cell>
          <cell r="H274" t="str">
            <v>Support staff</v>
          </cell>
          <cell r="I274" t="str">
            <v>ESDO</v>
          </cell>
          <cell r="K274">
            <v>40940</v>
          </cell>
          <cell r="M274" t="str">
            <v>1</v>
          </cell>
          <cell r="N274" t="str">
            <v># month</v>
          </cell>
          <cell r="P274">
            <v>1</v>
          </cell>
          <cell r="Q274">
            <v>68.349999999999994</v>
          </cell>
          <cell r="R274">
            <v>2833.8251749999999</v>
          </cell>
          <cell r="U274">
            <v>205.05</v>
          </cell>
          <cell r="V274">
            <v>205.05</v>
          </cell>
          <cell r="W274">
            <v>205.05</v>
          </cell>
          <cell r="X274">
            <v>861.21</v>
          </cell>
          <cell r="Y274">
            <v>904.27050000000008</v>
          </cell>
          <cell r="Z274">
            <v>316.49467500000009</v>
          </cell>
        </row>
        <row r="275">
          <cell r="C275" t="str">
            <v>Y</v>
          </cell>
          <cell r="E275" t="str">
            <v>Y1</v>
          </cell>
          <cell r="H275" t="str">
            <v>Executive Director</v>
          </cell>
          <cell r="I275" t="str">
            <v>ESDO</v>
          </cell>
          <cell r="M275">
            <v>1</v>
          </cell>
          <cell r="N275" t="str">
            <v># month</v>
          </cell>
          <cell r="P275">
            <v>0.1</v>
          </cell>
          <cell r="Q275">
            <v>136.71</v>
          </cell>
          <cell r="R275">
            <v>5668.0649550000007</v>
          </cell>
          <cell r="U275">
            <v>410.13</v>
          </cell>
          <cell r="V275">
            <v>410.13</v>
          </cell>
          <cell r="W275">
            <v>410.13</v>
          </cell>
          <cell r="X275">
            <v>1722.546</v>
          </cell>
          <cell r="Y275">
            <v>1808.6733000000002</v>
          </cell>
          <cell r="Z275">
            <v>633.03565500000013</v>
          </cell>
        </row>
        <row r="276">
          <cell r="C276" t="str">
            <v>Y</v>
          </cell>
          <cell r="E276" t="str">
            <v>Y1</v>
          </cell>
          <cell r="H276" t="str">
            <v>Focal Person</v>
          </cell>
          <cell r="I276" t="str">
            <v>ESDO</v>
          </cell>
          <cell r="M276">
            <v>1</v>
          </cell>
          <cell r="N276" t="str">
            <v># month</v>
          </cell>
          <cell r="P276">
            <v>0.2</v>
          </cell>
          <cell r="Q276">
            <v>68.349999999999994</v>
          </cell>
          <cell r="R276">
            <v>2833.8251749999999</v>
          </cell>
          <cell r="U276">
            <v>205.05</v>
          </cell>
          <cell r="V276">
            <v>205.05</v>
          </cell>
          <cell r="W276">
            <v>205.05</v>
          </cell>
          <cell r="X276">
            <v>861.21</v>
          </cell>
          <cell r="Y276">
            <v>904.27050000000008</v>
          </cell>
          <cell r="Z276">
            <v>316.49467500000009</v>
          </cell>
        </row>
        <row r="277">
          <cell r="C277" t="str">
            <v>Y</v>
          </cell>
          <cell r="E277" t="str">
            <v>Y1</v>
          </cell>
          <cell r="H277" t="str">
            <v>Programme support team</v>
          </cell>
          <cell r="I277" t="str">
            <v>ESDO</v>
          </cell>
          <cell r="M277">
            <v>1</v>
          </cell>
          <cell r="N277" t="str">
            <v># month</v>
          </cell>
          <cell r="P277">
            <v>0.1</v>
          </cell>
          <cell r="Q277">
            <v>205.06</v>
          </cell>
          <cell r="R277">
            <v>8501.8901299999998</v>
          </cell>
          <cell r="U277">
            <v>615.17999999999995</v>
          </cell>
          <cell r="V277">
            <v>615.17999999999995</v>
          </cell>
          <cell r="W277">
            <v>615.17999999999995</v>
          </cell>
          <cell r="X277">
            <v>2583.7560000000003</v>
          </cell>
          <cell r="Y277">
            <v>2712.9438000000005</v>
          </cell>
          <cell r="Z277">
            <v>949.53033000000016</v>
          </cell>
        </row>
        <row r="278">
          <cell r="C278" t="str">
            <v>Y</v>
          </cell>
          <cell r="E278" t="str">
            <v>Y1</v>
          </cell>
          <cell r="H278" t="str">
            <v>Deputy Director</v>
          </cell>
          <cell r="I278" t="str">
            <v>LAMB</v>
          </cell>
          <cell r="J278" t="str">
            <v>20% work time, 20% of Tk.60000, 1X12000</v>
          </cell>
          <cell r="M278">
            <v>1</v>
          </cell>
          <cell r="N278" t="str">
            <v># month</v>
          </cell>
          <cell r="P278">
            <v>0.2</v>
          </cell>
          <cell r="Q278">
            <v>164.05</v>
          </cell>
          <cell r="R278">
            <v>6875.4995500000014</v>
          </cell>
          <cell r="U278">
            <v>492.15</v>
          </cell>
          <cell r="V278">
            <v>492.15</v>
          </cell>
          <cell r="W278">
            <v>492.15</v>
          </cell>
          <cell r="X278">
            <v>2165.46</v>
          </cell>
          <cell r="Y278">
            <v>2273.7330000000006</v>
          </cell>
          <cell r="Z278">
            <v>795.80655000000024</v>
          </cell>
        </row>
        <row r="279">
          <cell r="C279" t="str">
            <v>Y</v>
          </cell>
          <cell r="E279" t="str">
            <v>Y1</v>
          </cell>
          <cell r="H279" t="str">
            <v>Program Manager</v>
          </cell>
          <cell r="I279" t="str">
            <v>LAMB</v>
          </cell>
          <cell r="J279" t="str">
            <v>1 PM @ Tk.54167</v>
          </cell>
          <cell r="M279">
            <v>1</v>
          </cell>
          <cell r="N279" t="str">
            <v>41 Month</v>
          </cell>
          <cell r="P279">
            <v>1</v>
          </cell>
          <cell r="Q279">
            <v>740.49</v>
          </cell>
          <cell r="R279">
            <v>31775.166390000002</v>
          </cell>
          <cell r="U279">
            <v>2221.4699999999998</v>
          </cell>
          <cell r="V279">
            <v>2221.4699999999998</v>
          </cell>
          <cell r="W279">
            <v>2221.4699999999998</v>
          </cell>
          <cell r="X279">
            <v>9774.4680000000008</v>
          </cell>
          <cell r="Y279">
            <v>10263.191400000002</v>
          </cell>
          <cell r="Z279">
            <v>3592.1169900000004</v>
          </cell>
        </row>
        <row r="280">
          <cell r="C280" t="str">
            <v>Y</v>
          </cell>
          <cell r="E280" t="str">
            <v>Y1</v>
          </cell>
          <cell r="H280" t="str">
            <v>Project Officer</v>
          </cell>
          <cell r="I280" t="str">
            <v>LAMB</v>
          </cell>
          <cell r="J280" t="str">
            <v>3 PO @ 27083</v>
          </cell>
          <cell r="M280">
            <v>3</v>
          </cell>
          <cell r="N280" t="str">
            <v>3 PO @27,083</v>
          </cell>
          <cell r="P280">
            <v>1</v>
          </cell>
          <cell r="Q280">
            <v>1082.952</v>
          </cell>
          <cell r="R280">
            <v>44074.25123400001</v>
          </cell>
          <cell r="U280">
            <v>3248.8559999999998</v>
          </cell>
          <cell r="V280">
            <v>3248.8559999999998</v>
          </cell>
          <cell r="W280">
            <v>3248.8559999999998</v>
          </cell>
          <cell r="X280">
            <v>14294.966400000001</v>
          </cell>
          <cell r="Y280">
            <v>15009.714720000002</v>
          </cell>
          <cell r="Z280">
            <v>3940.0501140000006</v>
          </cell>
        </row>
        <row r="281">
          <cell r="C281" t="str">
            <v>Y</v>
          </cell>
          <cell r="E281" t="str">
            <v>Y1</v>
          </cell>
          <cell r="H281" t="str">
            <v>Accounts Officer</v>
          </cell>
          <cell r="I281" t="str">
            <v>LAMB</v>
          </cell>
          <cell r="J281" t="str">
            <v xml:space="preserve">1 Accounts Officer </v>
          </cell>
          <cell r="M281">
            <v>1</v>
          </cell>
          <cell r="N281" t="str">
            <v>1 AO @ 27083</v>
          </cell>
          <cell r="P281">
            <v>1</v>
          </cell>
          <cell r="Q281">
            <v>370.24</v>
          </cell>
          <cell r="R281">
            <v>15517.128640000003</v>
          </cell>
          <cell r="U281">
            <v>1110.72</v>
          </cell>
          <cell r="V281">
            <v>1110.72</v>
          </cell>
          <cell r="W281">
            <v>1110.72</v>
          </cell>
          <cell r="X281">
            <v>4887.1680000000006</v>
          </cell>
          <cell r="Y281">
            <v>5131.5264000000006</v>
          </cell>
          <cell r="Z281">
            <v>1796.0342400000004</v>
          </cell>
        </row>
        <row r="282">
          <cell r="C282" t="str">
            <v>Y</v>
          </cell>
          <cell r="E282" t="str">
            <v>Y1</v>
          </cell>
          <cell r="H282" t="str">
            <v>Admin Officer</v>
          </cell>
          <cell r="I282" t="str">
            <v>LAMB</v>
          </cell>
          <cell r="J282" t="str">
            <v>1 Admin Officer</v>
          </cell>
          <cell r="M282">
            <v>1</v>
          </cell>
          <cell r="N282" t="str">
            <v>1 AdmnO @ 27083</v>
          </cell>
          <cell r="P282">
            <v>1</v>
          </cell>
          <cell r="Q282">
            <v>370.24</v>
          </cell>
          <cell r="R282">
            <v>15068.120080000001</v>
          </cell>
          <cell r="U282">
            <v>1110.72</v>
          </cell>
          <cell r="V282">
            <v>1110.72</v>
          </cell>
          <cell r="W282">
            <v>1110.72</v>
          </cell>
          <cell r="X282">
            <v>4887.1680000000006</v>
          </cell>
          <cell r="Y282">
            <v>5131.5264000000006</v>
          </cell>
          <cell r="Z282">
            <v>1347.0256800000002</v>
          </cell>
        </row>
        <row r="283">
          <cell r="C283" t="str">
            <v>Y</v>
          </cell>
          <cell r="E283" t="str">
            <v>Y1</v>
          </cell>
          <cell r="H283" t="str">
            <v xml:space="preserve">MIS Officer </v>
          </cell>
          <cell r="I283" t="str">
            <v>LAMB</v>
          </cell>
          <cell r="J283" t="str">
            <v>25% of Tk.27083</v>
          </cell>
          <cell r="M283">
            <v>1</v>
          </cell>
          <cell r="N283" t="str">
            <v>1 MISO @ 27083</v>
          </cell>
          <cell r="P283">
            <v>0.25</v>
          </cell>
          <cell r="Q283">
            <v>92.56</v>
          </cell>
          <cell r="R283">
            <v>3879.2821600000007</v>
          </cell>
          <cell r="U283">
            <v>277.68</v>
          </cell>
          <cell r="V283">
            <v>277.68</v>
          </cell>
          <cell r="W283">
            <v>277.68</v>
          </cell>
          <cell r="X283">
            <v>1221.7920000000001</v>
          </cell>
          <cell r="Y283">
            <v>1282.8816000000002</v>
          </cell>
          <cell r="Z283">
            <v>449.0085600000001</v>
          </cell>
        </row>
        <row r="284">
          <cell r="C284" t="str">
            <v>Y</v>
          </cell>
          <cell r="E284" t="str">
            <v>Y1</v>
          </cell>
          <cell r="H284" t="str">
            <v>Field Coordinator</v>
          </cell>
          <cell r="I284" t="str">
            <v>LAMB</v>
          </cell>
          <cell r="J284" t="str">
            <v>17 FC (1 FC/1 SDU based union &amp; 1 FC/2 without SDU union)</v>
          </cell>
          <cell r="M284">
            <v>17</v>
          </cell>
          <cell r="N284" t="str">
            <v>17 FC @ 16250</v>
          </cell>
          <cell r="P284">
            <v>1</v>
          </cell>
          <cell r="Q284">
            <v>3682.0777499999999</v>
          </cell>
          <cell r="R284">
            <v>149854.12078893749</v>
          </cell>
          <cell r="U284">
            <v>11046.233249999999</v>
          </cell>
          <cell r="V284">
            <v>11046.233249999999</v>
          </cell>
          <cell r="W284">
            <v>11046.233249999999</v>
          </cell>
          <cell r="X284">
            <v>48603.426300000006</v>
          </cell>
          <cell r="Y284">
            <v>51033.597615000006</v>
          </cell>
          <cell r="Z284">
            <v>13396.319373937502</v>
          </cell>
        </row>
        <row r="285">
          <cell r="C285" t="str">
            <v>Y</v>
          </cell>
          <cell r="E285" t="str">
            <v>Y1</v>
          </cell>
          <cell r="H285" t="str">
            <v>Office support staff</v>
          </cell>
          <cell r="I285" t="str">
            <v>LAMB</v>
          </cell>
          <cell r="J285" t="str">
            <v>1 for FOU</v>
          </cell>
          <cell r="M285">
            <v>1</v>
          </cell>
          <cell r="N285" t="str">
            <v>1 staff @ 5417</v>
          </cell>
          <cell r="P285">
            <v>1</v>
          </cell>
          <cell r="Q285">
            <v>74.05</v>
          </cell>
          <cell r="R285">
            <v>3103.5095500000002</v>
          </cell>
          <cell r="U285">
            <v>222.15</v>
          </cell>
          <cell r="V285">
            <v>222.15</v>
          </cell>
          <cell r="W285">
            <v>222.15</v>
          </cell>
          <cell r="X285">
            <v>977.46</v>
          </cell>
          <cell r="Y285">
            <v>1026.3330000000001</v>
          </cell>
          <cell r="Z285">
            <v>359.21655000000004</v>
          </cell>
        </row>
        <row r="286">
          <cell r="C286" t="str">
            <v>X</v>
          </cell>
          <cell r="E286" t="str">
            <v>XX</v>
          </cell>
          <cell r="H286" t="str">
            <v>Partner-other</v>
          </cell>
        </row>
        <row r="287">
          <cell r="C287" t="str">
            <v>Y</v>
          </cell>
          <cell r="E287" t="str">
            <v>Y1</v>
          </cell>
          <cell r="H287" t="str">
            <v xml:space="preserve">Salary of Skilled Birth Attendant (SBA) </v>
          </cell>
          <cell r="I287" t="str">
            <v>AD-DIN</v>
          </cell>
          <cell r="K287">
            <v>40969</v>
          </cell>
          <cell r="L287">
            <v>42155</v>
          </cell>
          <cell r="M287" t="str">
            <v>This MW will provide services at H&amp;FWC with outreach activity and will suppliment &amp; compliment existing GOB staff</v>
          </cell>
          <cell r="N287" t="str">
            <v>2 MW/union= 14</v>
          </cell>
          <cell r="O287">
            <v>37</v>
          </cell>
          <cell r="P287">
            <v>1</v>
          </cell>
          <cell r="Q287">
            <v>2239.2337499999999</v>
          </cell>
          <cell r="R287">
            <v>93405.157413750014</v>
          </cell>
          <cell r="U287">
            <v>6717.7012500000001</v>
          </cell>
          <cell r="V287">
            <v>6717.7012500000001</v>
          </cell>
          <cell r="W287">
            <v>6717.7012500000001</v>
          </cell>
          <cell r="X287">
            <v>29557.885500000004</v>
          </cell>
          <cell r="Y287">
            <v>32513.674050000009</v>
          </cell>
          <cell r="Z287">
            <v>8941.2603637500033</v>
          </cell>
        </row>
        <row r="288">
          <cell r="C288" t="str">
            <v>Y</v>
          </cell>
          <cell r="E288" t="str">
            <v>Y1</v>
          </cell>
          <cell r="H288" t="str">
            <v xml:space="preserve">Salary of Skilled Birth Attendant (SBA) </v>
          </cell>
          <cell r="I288" t="str">
            <v>ESDO</v>
          </cell>
          <cell r="J288">
            <v>16</v>
          </cell>
          <cell r="K288">
            <v>40969</v>
          </cell>
          <cell r="L288">
            <v>42155</v>
          </cell>
          <cell r="N288" t="str">
            <v># month</v>
          </cell>
          <cell r="O288">
            <v>37</v>
          </cell>
          <cell r="P288">
            <v>1</v>
          </cell>
          <cell r="Q288">
            <v>2559.1214999999997</v>
          </cell>
          <cell r="R288">
            <v>100580.83242431251</v>
          </cell>
          <cell r="U288">
            <v>7677.3644999999997</v>
          </cell>
          <cell r="V288">
            <v>7677.3644999999997</v>
          </cell>
          <cell r="W288">
            <v>7677.3644999999997</v>
          </cell>
          <cell r="X288">
            <v>32244.930899999999</v>
          </cell>
          <cell r="Y288">
            <v>33857.177445000001</v>
          </cell>
          <cell r="Z288">
            <v>8887.5090793125</v>
          </cell>
        </row>
        <row r="289">
          <cell r="C289" t="str">
            <v>Y</v>
          </cell>
          <cell r="E289" t="str">
            <v>Y1</v>
          </cell>
          <cell r="H289" t="str">
            <v xml:space="preserve">Salary of Skilled Birth Attendant (SBA) </v>
          </cell>
          <cell r="I289" t="str">
            <v>LAMB</v>
          </cell>
          <cell r="J289" t="str">
            <v>64 Midwife @ 12000</v>
          </cell>
          <cell r="K289">
            <v>40969</v>
          </cell>
          <cell r="L289">
            <v>42155</v>
          </cell>
          <cell r="M289" t="str">
            <v>2 Midwife/FWC</v>
          </cell>
          <cell r="N289" t="str">
            <v>64 Midwife @ 12000</v>
          </cell>
          <cell r="O289">
            <v>37</v>
          </cell>
          <cell r="P289">
            <v>1</v>
          </cell>
          <cell r="Q289">
            <v>10236.495749999998</v>
          </cell>
          <cell r="R289">
            <v>418804.77502131177</v>
          </cell>
          <cell r="U289">
            <v>30709.487249999998</v>
          </cell>
          <cell r="V289">
            <v>30709.487249999998</v>
          </cell>
          <cell r="W289">
            <v>30709.487249999998</v>
          </cell>
          <cell r="X289">
            <v>133279.174665</v>
          </cell>
          <cell r="Y289">
            <v>143941.5086382</v>
          </cell>
          <cell r="Z289">
            <v>39219.134218111751</v>
          </cell>
        </row>
        <row r="290">
          <cell r="C290" t="str">
            <v>Y</v>
          </cell>
          <cell r="E290" t="str">
            <v>Y1</v>
          </cell>
          <cell r="H290" t="str">
            <v>Community Mobilizers (CM)</v>
          </cell>
          <cell r="I290" t="str">
            <v>ESDO</v>
          </cell>
          <cell r="J290">
            <v>12</v>
          </cell>
          <cell r="K290">
            <v>40969</v>
          </cell>
          <cell r="L290">
            <v>42155</v>
          </cell>
          <cell r="N290" t="str">
            <v># month</v>
          </cell>
          <cell r="O290">
            <v>37</v>
          </cell>
          <cell r="P290">
            <v>1</v>
          </cell>
          <cell r="Q290">
            <v>295.27999999999997</v>
          </cell>
          <cell r="R290">
            <v>11605.352930000001</v>
          </cell>
          <cell r="U290">
            <v>885.84</v>
          </cell>
          <cell r="V290">
            <v>885.84</v>
          </cell>
          <cell r="W290">
            <v>885.84</v>
          </cell>
          <cell r="X290">
            <v>3720.5279999999998</v>
          </cell>
          <cell r="Y290">
            <v>3906.5544</v>
          </cell>
          <cell r="Z290">
            <v>1025.4705300000001</v>
          </cell>
        </row>
        <row r="291">
          <cell r="C291" t="str">
            <v>Y</v>
          </cell>
          <cell r="E291" t="str">
            <v>Y1</v>
          </cell>
          <cell r="H291" t="str">
            <v>Community Health Workers (CHW)</v>
          </cell>
          <cell r="I291" t="str">
            <v>ESDO</v>
          </cell>
          <cell r="J291" t="str">
            <v>1 CHW Per 800 HH</v>
          </cell>
          <cell r="K291">
            <v>40969</v>
          </cell>
          <cell r="L291">
            <v>42155</v>
          </cell>
          <cell r="M291" t="str">
            <v>57</v>
          </cell>
          <cell r="N291" t="str">
            <v>57 Person</v>
          </cell>
          <cell r="O291">
            <v>37</v>
          </cell>
          <cell r="P291">
            <v>1</v>
          </cell>
          <cell r="Q291">
            <v>2279.2184999999999</v>
          </cell>
          <cell r="R291">
            <v>89579.839803187511</v>
          </cell>
          <cell r="U291">
            <v>6837.6554999999998</v>
          </cell>
          <cell r="V291">
            <v>6837.6554999999998</v>
          </cell>
          <cell r="W291">
            <v>6837.6554999999998</v>
          </cell>
          <cell r="X291">
            <v>28718.153100000003</v>
          </cell>
          <cell r="Y291">
            <v>30154.060755000006</v>
          </cell>
          <cell r="Z291">
            <v>7915.4409481875018</v>
          </cell>
        </row>
        <row r="292">
          <cell r="C292" t="str">
            <v>Y</v>
          </cell>
          <cell r="E292" t="str">
            <v>Y1</v>
          </cell>
          <cell r="H292" t="str">
            <v>Community Mobilizers (CM)</v>
          </cell>
          <cell r="I292" t="str">
            <v>LAMB</v>
          </cell>
          <cell r="J292" t="str">
            <v>88 CM for Feb'12 to May'13 &amp; 44 CM for Jun'13 to Mar'15 @ 1800</v>
          </cell>
          <cell r="K292">
            <v>40969</v>
          </cell>
          <cell r="L292">
            <v>42155</v>
          </cell>
          <cell r="M292" t="str">
            <v>1 CM/CC</v>
          </cell>
          <cell r="N292" t="str">
            <v>88 CM @ 1800</v>
          </cell>
          <cell r="O292">
            <v>37</v>
          </cell>
          <cell r="P292">
            <v>1</v>
          </cell>
          <cell r="Q292">
            <v>2111.2747499999996</v>
          </cell>
          <cell r="R292">
            <v>58271.183099999995</v>
          </cell>
          <cell r="U292">
            <v>6333.8242499999988</v>
          </cell>
          <cell r="V292">
            <v>6333.8242499999988</v>
          </cell>
          <cell r="W292">
            <v>6333.8242499999988</v>
          </cell>
          <cell r="X292">
            <v>19740.418912499998</v>
          </cell>
          <cell r="Y292">
            <v>13934.413349999999</v>
          </cell>
          <cell r="Z292">
            <v>3483.6033374999997</v>
          </cell>
        </row>
        <row r="293">
          <cell r="C293" t="str">
            <v>Y</v>
          </cell>
          <cell r="E293" t="str">
            <v>Y1</v>
          </cell>
          <cell r="H293" t="str">
            <v>Community Health Workers (CHW)</v>
          </cell>
          <cell r="I293" t="str">
            <v>LAMB</v>
          </cell>
          <cell r="J293" t="str">
            <v>800HH/CHW</v>
          </cell>
          <cell r="K293">
            <v>40969</v>
          </cell>
          <cell r="L293">
            <v>42155</v>
          </cell>
          <cell r="M293" t="str">
            <v>1 CHW/800HH</v>
          </cell>
          <cell r="N293" t="str">
            <v>223 CHW @ 4333</v>
          </cell>
          <cell r="O293">
            <v>37</v>
          </cell>
          <cell r="P293">
            <v>1</v>
          </cell>
          <cell r="Q293">
            <v>12879.048000000001</v>
          </cell>
          <cell r="R293">
            <v>534886.18201200012</v>
          </cell>
          <cell r="U293">
            <v>38637.144</v>
          </cell>
          <cell r="V293">
            <v>38637.144</v>
          </cell>
          <cell r="W293">
            <v>38637.144</v>
          </cell>
          <cell r="X293">
            <v>170003.43360000005</v>
          </cell>
          <cell r="Y293">
            <v>187003.77696000008</v>
          </cell>
          <cell r="Z293">
            <v>49088.491452000024</v>
          </cell>
        </row>
        <row r="294">
          <cell r="C294" t="str">
            <v>Y</v>
          </cell>
          <cell r="E294" t="str">
            <v>Y1</v>
          </cell>
          <cell r="H294" t="str">
            <v>Community Mobilizers (CM)</v>
          </cell>
          <cell r="I294" t="str">
            <v>AD-DIN</v>
          </cell>
          <cell r="K294">
            <v>40969</v>
          </cell>
          <cell r="L294">
            <v>42155</v>
          </cell>
          <cell r="M294">
            <v>13</v>
          </cell>
          <cell r="N294" t="str">
            <v>1 CM/Union= 13</v>
          </cell>
          <cell r="O294">
            <v>37</v>
          </cell>
          <cell r="P294">
            <v>1</v>
          </cell>
          <cell r="Q294">
            <v>319.89</v>
          </cell>
          <cell r="R294">
            <v>13343.571570000002</v>
          </cell>
          <cell r="U294">
            <v>959.67</v>
          </cell>
          <cell r="V294">
            <v>959.67</v>
          </cell>
          <cell r="W294">
            <v>959.67</v>
          </cell>
          <cell r="X294">
            <v>4222.5480000000007</v>
          </cell>
          <cell r="Y294">
            <v>4644.8028000000013</v>
          </cell>
          <cell r="Z294">
            <v>1277.3207700000003</v>
          </cell>
        </row>
        <row r="295">
          <cell r="C295" t="str">
            <v>Y</v>
          </cell>
          <cell r="E295" t="str">
            <v>Y1</v>
          </cell>
          <cell r="H295" t="str">
            <v>Community Health Workers (CHW)</v>
          </cell>
          <cell r="I295" t="str">
            <v>AD-DIN</v>
          </cell>
          <cell r="K295">
            <v>40969</v>
          </cell>
          <cell r="L295">
            <v>42155</v>
          </cell>
          <cell r="M295">
            <v>88</v>
          </cell>
          <cell r="N295" t="str">
            <v>800 HH/CHW= 88</v>
          </cell>
          <cell r="O295">
            <v>37</v>
          </cell>
          <cell r="P295">
            <v>1</v>
          </cell>
          <cell r="Q295">
            <v>4262</v>
          </cell>
          <cell r="R295">
            <v>177770</v>
          </cell>
          <cell r="U295">
            <v>12785</v>
          </cell>
          <cell r="V295">
            <v>12785</v>
          </cell>
          <cell r="W295">
            <v>12785</v>
          </cell>
          <cell r="X295">
            <v>56255</v>
          </cell>
          <cell r="Y295">
            <v>61880</v>
          </cell>
          <cell r="Z295">
            <v>17018</v>
          </cell>
        </row>
        <row r="296">
          <cell r="C296" t="str">
            <v>X</v>
          </cell>
          <cell r="E296" t="str">
            <v>XX</v>
          </cell>
          <cell r="H296" t="str">
            <v>Equipment:</v>
          </cell>
          <cell r="R296">
            <v>0</v>
          </cell>
        </row>
        <row r="297">
          <cell r="C297" t="str">
            <v>Y</v>
          </cell>
          <cell r="E297" t="str">
            <v>Y5</v>
          </cell>
          <cell r="H297" t="str">
            <v>Computer - Desktop</v>
          </cell>
          <cell r="I297" t="str">
            <v>AD-DIN</v>
          </cell>
          <cell r="K297" t="str">
            <v>Y1Q2</v>
          </cell>
          <cell r="Q297">
            <v>820.23</v>
          </cell>
          <cell r="R297">
            <v>1640.46</v>
          </cell>
          <cell r="U297">
            <v>1640.46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</row>
        <row r="298">
          <cell r="C298" t="str">
            <v>Y</v>
          </cell>
          <cell r="E298" t="str">
            <v>Y5</v>
          </cell>
          <cell r="H298" t="str">
            <v xml:space="preserve">Computer - Laptop  </v>
          </cell>
          <cell r="I298" t="str">
            <v>AD-DIN</v>
          </cell>
          <cell r="K298" t="str">
            <v>Y1Q2</v>
          </cell>
          <cell r="Q298">
            <v>888.59</v>
          </cell>
          <cell r="R298">
            <v>888.59</v>
          </cell>
          <cell r="U298">
            <v>888.59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</row>
        <row r="299">
          <cell r="C299" t="str">
            <v>Y</v>
          </cell>
          <cell r="E299" t="str">
            <v>Y5</v>
          </cell>
          <cell r="H299" t="str">
            <v>Motorbikes including, Helmet, registration &amp; insurance</v>
          </cell>
          <cell r="I299" t="str">
            <v>AD-DIN</v>
          </cell>
          <cell r="K299" t="str">
            <v>Y1Q2</v>
          </cell>
          <cell r="N299" t="str">
            <v>1 for PC, 5 FC,1 PO</v>
          </cell>
          <cell r="Q299">
            <v>1666.0994999999998</v>
          </cell>
          <cell r="R299">
            <v>11663</v>
          </cell>
          <cell r="U299">
            <v>5831.5</v>
          </cell>
          <cell r="V299">
            <v>5831.5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</row>
        <row r="300">
          <cell r="C300" t="str">
            <v>Y</v>
          </cell>
          <cell r="E300" t="str">
            <v>Y5</v>
          </cell>
          <cell r="H300" t="str">
            <v>Printer</v>
          </cell>
          <cell r="I300" t="str">
            <v>AD-DIN</v>
          </cell>
          <cell r="K300" t="str">
            <v>Y1Q2</v>
          </cell>
          <cell r="Q300">
            <v>205.06</v>
          </cell>
          <cell r="R300">
            <v>205.06</v>
          </cell>
          <cell r="U300">
            <v>205.06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</row>
        <row r="301">
          <cell r="C301" t="str">
            <v>Y</v>
          </cell>
          <cell r="E301" t="str">
            <v>Y5</v>
          </cell>
          <cell r="H301" t="str">
            <v>Digital Camera</v>
          </cell>
          <cell r="I301" t="str">
            <v>AD-DIN</v>
          </cell>
          <cell r="K301" t="str">
            <v>Y1Q2</v>
          </cell>
          <cell r="Q301">
            <v>273.41000000000003</v>
          </cell>
          <cell r="R301">
            <v>273.41000000000003</v>
          </cell>
          <cell r="U301">
            <v>273.41000000000003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</row>
        <row r="302">
          <cell r="C302" t="str">
            <v>Y</v>
          </cell>
          <cell r="E302" t="str">
            <v>Y5</v>
          </cell>
          <cell r="H302" t="str">
            <v>Celling Fan</v>
          </cell>
          <cell r="I302" t="str">
            <v>ESDO</v>
          </cell>
          <cell r="K302" t="str">
            <v>Y1Q2</v>
          </cell>
          <cell r="N302" t="str">
            <v>5</v>
          </cell>
          <cell r="Q302">
            <v>34.18</v>
          </cell>
          <cell r="R302">
            <v>170.9</v>
          </cell>
          <cell r="U302">
            <v>170.9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</row>
        <row r="303">
          <cell r="C303" t="str">
            <v>Y</v>
          </cell>
          <cell r="E303" t="str">
            <v>Y5</v>
          </cell>
          <cell r="H303" t="str">
            <v>Motorcycle</v>
          </cell>
          <cell r="I303" t="str">
            <v>ESDO</v>
          </cell>
          <cell r="K303" t="str">
            <v>Y1Q2</v>
          </cell>
          <cell r="N303" t="str">
            <v>8</v>
          </cell>
          <cell r="Q303">
            <v>1666.0994999999998</v>
          </cell>
          <cell r="R303">
            <v>13328.795999999998</v>
          </cell>
          <cell r="V303">
            <v>13328.795999999998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</row>
        <row r="304">
          <cell r="C304" t="str">
            <v>Y</v>
          </cell>
          <cell r="E304" t="str">
            <v>Y5</v>
          </cell>
          <cell r="H304" t="str">
            <v>Computer with UPS</v>
          </cell>
          <cell r="I304" t="str">
            <v>ESDO</v>
          </cell>
          <cell r="K304" t="str">
            <v>Y1Q2</v>
          </cell>
          <cell r="N304" t="str">
            <v>2</v>
          </cell>
          <cell r="Q304">
            <v>820.23</v>
          </cell>
          <cell r="R304">
            <v>1640.46</v>
          </cell>
          <cell r="U304">
            <v>1640.46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</row>
        <row r="305">
          <cell r="C305" t="str">
            <v>Y</v>
          </cell>
          <cell r="E305" t="str">
            <v>Y5</v>
          </cell>
          <cell r="H305" t="str">
            <v>Laser Printer</v>
          </cell>
          <cell r="I305" t="str">
            <v>ESDO</v>
          </cell>
          <cell r="K305" t="str">
            <v>Y1Q2</v>
          </cell>
          <cell r="N305" t="str">
            <v>1</v>
          </cell>
          <cell r="Q305">
            <v>218.73</v>
          </cell>
          <cell r="R305">
            <v>218.73</v>
          </cell>
          <cell r="U305">
            <v>218.73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</row>
        <row r="306">
          <cell r="C306" t="str">
            <v>Y</v>
          </cell>
          <cell r="E306" t="str">
            <v>Y5</v>
          </cell>
          <cell r="H306" t="str">
            <v>Laptop</v>
          </cell>
          <cell r="I306" t="str">
            <v>ESDO</v>
          </cell>
          <cell r="K306" t="str">
            <v>Y1Q2</v>
          </cell>
          <cell r="N306" t="str">
            <v>1</v>
          </cell>
          <cell r="Q306">
            <v>888.59</v>
          </cell>
          <cell r="R306">
            <v>888.59</v>
          </cell>
          <cell r="U306">
            <v>888.59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</row>
        <row r="307">
          <cell r="C307" t="str">
            <v>Y</v>
          </cell>
          <cell r="E307" t="str">
            <v>Y5</v>
          </cell>
          <cell r="H307" t="str">
            <v>Desital camera</v>
          </cell>
          <cell r="I307" t="str">
            <v>ESDO</v>
          </cell>
          <cell r="K307" t="str">
            <v>Y1Q2</v>
          </cell>
          <cell r="N307" t="str">
            <v>1</v>
          </cell>
          <cell r="Q307">
            <v>273.41000000000003</v>
          </cell>
          <cell r="R307">
            <v>273.41000000000003</v>
          </cell>
          <cell r="U307">
            <v>273.41000000000003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</row>
        <row r="308">
          <cell r="C308" t="str">
            <v>Y</v>
          </cell>
          <cell r="E308" t="str">
            <v>Y5</v>
          </cell>
          <cell r="H308" t="str">
            <v xml:space="preserve">Laptop </v>
          </cell>
          <cell r="I308" t="str">
            <v>LAMB</v>
          </cell>
          <cell r="K308" t="str">
            <v>Y1Q2</v>
          </cell>
          <cell r="N308" t="str">
            <v>2</v>
          </cell>
          <cell r="Q308">
            <v>888.59</v>
          </cell>
          <cell r="R308">
            <v>1777.18</v>
          </cell>
          <cell r="U308">
            <v>1777.18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</row>
        <row r="309">
          <cell r="C309" t="str">
            <v>Y</v>
          </cell>
          <cell r="E309" t="str">
            <v>Y5</v>
          </cell>
          <cell r="H309" t="str">
            <v>Printer</v>
          </cell>
          <cell r="I309" t="str">
            <v>LAMB</v>
          </cell>
          <cell r="K309" t="str">
            <v>Y1Q2</v>
          </cell>
          <cell r="N309" t="str">
            <v>2</v>
          </cell>
          <cell r="Q309">
            <v>273.41000000000003</v>
          </cell>
          <cell r="R309">
            <v>546.82000000000005</v>
          </cell>
          <cell r="U309">
            <v>546.82000000000005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</row>
        <row r="310">
          <cell r="C310" t="str">
            <v>Y</v>
          </cell>
          <cell r="E310" t="str">
            <v>Y5</v>
          </cell>
          <cell r="H310" t="str">
            <v xml:space="preserve">Motorbike </v>
          </cell>
          <cell r="I310" t="str">
            <v>LAMB</v>
          </cell>
          <cell r="J310" t="str">
            <v>17 for FC &amp; 3 for PO</v>
          </cell>
          <cell r="K310" t="str">
            <v>Y1Q2</v>
          </cell>
          <cell r="N310" t="str">
            <v>20 @ 125000</v>
          </cell>
          <cell r="Q310">
            <v>1666.0994999999998</v>
          </cell>
          <cell r="R310">
            <v>33321.99</v>
          </cell>
          <cell r="V310">
            <v>33321.99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</row>
        <row r="311">
          <cell r="C311" t="str">
            <v>Y</v>
          </cell>
          <cell r="E311" t="str">
            <v>Y5</v>
          </cell>
          <cell r="H311" t="str">
            <v xml:space="preserve">Bicycle </v>
          </cell>
          <cell r="I311" t="str">
            <v>LAMB</v>
          </cell>
          <cell r="J311">
            <v>223</v>
          </cell>
          <cell r="K311" t="str">
            <v>Y1Q2</v>
          </cell>
          <cell r="N311" t="str">
            <v>For CHW 223 @5500</v>
          </cell>
          <cell r="Q311">
            <v>75.19</v>
          </cell>
          <cell r="R311">
            <v>16767.37</v>
          </cell>
          <cell r="V311">
            <v>16767.37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</row>
        <row r="312">
          <cell r="C312" t="str">
            <v>X</v>
          </cell>
          <cell r="E312" t="str">
            <v>XX</v>
          </cell>
          <cell r="H312" t="str">
            <v>Furniture:</v>
          </cell>
          <cell r="R312">
            <v>0</v>
          </cell>
        </row>
        <row r="313">
          <cell r="C313" t="str">
            <v>Y</v>
          </cell>
          <cell r="E313" t="str">
            <v>Y5</v>
          </cell>
          <cell r="H313" t="str">
            <v>Chair for Visitor</v>
          </cell>
          <cell r="I313" t="str">
            <v>AD-DIN</v>
          </cell>
          <cell r="K313" t="str">
            <v>Y1Q2</v>
          </cell>
          <cell r="Q313">
            <v>27.34</v>
          </cell>
          <cell r="R313">
            <v>273.39999999999998</v>
          </cell>
          <cell r="U313">
            <v>273.39999999999998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</row>
        <row r="314">
          <cell r="C314" t="str">
            <v>Y</v>
          </cell>
          <cell r="E314" t="str">
            <v>Y5</v>
          </cell>
          <cell r="H314" t="str">
            <v>Chair for staff</v>
          </cell>
          <cell r="I314" t="str">
            <v>AD-DIN</v>
          </cell>
          <cell r="K314" t="str">
            <v>Y1Q2</v>
          </cell>
          <cell r="Q314">
            <v>54.68</v>
          </cell>
          <cell r="R314">
            <v>437.44</v>
          </cell>
          <cell r="U314">
            <v>437.44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</row>
        <row r="315">
          <cell r="C315" t="str">
            <v>Y</v>
          </cell>
          <cell r="E315" t="str">
            <v>Y5</v>
          </cell>
          <cell r="H315" t="str">
            <v>Chair Single normal</v>
          </cell>
          <cell r="I315" t="str">
            <v>AD-DIN</v>
          </cell>
          <cell r="K315" t="str">
            <v>Y1Q2</v>
          </cell>
          <cell r="Q315">
            <v>20.51</v>
          </cell>
          <cell r="R315">
            <v>615.29999999999995</v>
          </cell>
          <cell r="U315">
            <v>615.29999999999995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</row>
        <row r="316">
          <cell r="C316" t="str">
            <v>Y</v>
          </cell>
          <cell r="E316" t="str">
            <v>Y5</v>
          </cell>
          <cell r="H316" t="str">
            <v>Computer Table</v>
          </cell>
          <cell r="I316" t="str">
            <v>AD-DIN</v>
          </cell>
          <cell r="K316" t="str">
            <v>Y1Q2</v>
          </cell>
          <cell r="Q316">
            <v>47.85</v>
          </cell>
          <cell r="R316">
            <v>239.25</v>
          </cell>
          <cell r="U316">
            <v>239.25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</row>
        <row r="317">
          <cell r="C317" t="str">
            <v>Y</v>
          </cell>
          <cell r="E317" t="str">
            <v>Y5</v>
          </cell>
          <cell r="H317" t="str">
            <v>Conference table</v>
          </cell>
          <cell r="I317" t="str">
            <v>AD-DIN</v>
          </cell>
          <cell r="K317" t="str">
            <v>Y1Q2</v>
          </cell>
          <cell r="Q317">
            <v>273.41000000000003</v>
          </cell>
          <cell r="R317">
            <v>273.41000000000003</v>
          </cell>
          <cell r="U317">
            <v>273.41000000000003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</row>
        <row r="318">
          <cell r="C318" t="str">
            <v>Y</v>
          </cell>
          <cell r="E318" t="str">
            <v>Y5</v>
          </cell>
          <cell r="H318" t="str">
            <v xml:space="preserve">Display Board, White Board </v>
          </cell>
          <cell r="I318" t="str">
            <v>AD-DIN</v>
          </cell>
          <cell r="K318" t="str">
            <v>Y1Q2</v>
          </cell>
          <cell r="Q318">
            <v>68.349999999999994</v>
          </cell>
          <cell r="R318">
            <v>136.69999999999999</v>
          </cell>
          <cell r="U318">
            <v>136.69999999999999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</row>
        <row r="319">
          <cell r="C319" t="str">
            <v>Y</v>
          </cell>
          <cell r="E319" t="str">
            <v>Y5</v>
          </cell>
          <cell r="H319" t="str">
            <v>Shelf/almira/ File cabinet</v>
          </cell>
          <cell r="I319" t="str">
            <v>AD-DIN</v>
          </cell>
          <cell r="K319" t="str">
            <v>Y1Q2</v>
          </cell>
          <cell r="Q319">
            <v>95.69</v>
          </cell>
          <cell r="R319">
            <v>765.52</v>
          </cell>
          <cell r="U319">
            <v>765.52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</row>
        <row r="320">
          <cell r="C320" t="str">
            <v>Y</v>
          </cell>
          <cell r="E320" t="str">
            <v>Y5</v>
          </cell>
          <cell r="H320" t="str">
            <v>Office Equipments/materials ( Fan, Curtain, Crocaries, Wastebin, etc.)</v>
          </cell>
          <cell r="I320" t="str">
            <v>AD-DIN</v>
          </cell>
          <cell r="K320" t="str">
            <v>Y1Q2</v>
          </cell>
          <cell r="Q320">
            <v>410.12</v>
          </cell>
          <cell r="R320">
            <v>410.12</v>
          </cell>
          <cell r="U320">
            <v>410.12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</row>
        <row r="321">
          <cell r="C321" t="str">
            <v>Y</v>
          </cell>
          <cell r="E321" t="str">
            <v>Y5</v>
          </cell>
          <cell r="H321" t="str">
            <v xml:space="preserve">Half secretariet table </v>
          </cell>
          <cell r="I321" t="str">
            <v>AD-DIN</v>
          </cell>
          <cell r="K321" t="str">
            <v>Y1Q2</v>
          </cell>
          <cell r="Q321">
            <v>95.69</v>
          </cell>
          <cell r="R321">
            <v>765.52</v>
          </cell>
          <cell r="U321">
            <v>765.52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</row>
        <row r="322">
          <cell r="C322" t="str">
            <v>Y</v>
          </cell>
          <cell r="E322" t="str">
            <v>Y5</v>
          </cell>
          <cell r="H322" t="str">
            <v>Half Secretariat Table</v>
          </cell>
          <cell r="I322" t="str">
            <v>ESDO</v>
          </cell>
          <cell r="K322" t="str">
            <v>Y1Q2</v>
          </cell>
          <cell r="N322" t="str">
            <v>5</v>
          </cell>
          <cell r="Q322">
            <v>82.02</v>
          </cell>
          <cell r="R322">
            <v>410.1</v>
          </cell>
          <cell r="U322">
            <v>410.1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</row>
        <row r="323">
          <cell r="C323" t="str">
            <v>Y</v>
          </cell>
          <cell r="E323" t="str">
            <v>Y5</v>
          </cell>
          <cell r="H323" t="str">
            <v>Meeting Table</v>
          </cell>
          <cell r="I323" t="str">
            <v>ESDO</v>
          </cell>
          <cell r="K323" t="str">
            <v>Y1Q2</v>
          </cell>
          <cell r="N323" t="str">
            <v>1</v>
          </cell>
          <cell r="Q323">
            <v>273.41000000000003</v>
          </cell>
          <cell r="R323">
            <v>273.41000000000003</v>
          </cell>
          <cell r="U323">
            <v>273.41000000000003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</row>
        <row r="324">
          <cell r="C324" t="str">
            <v>Y</v>
          </cell>
          <cell r="E324" t="str">
            <v>Y5</v>
          </cell>
          <cell r="H324" t="str">
            <v>Chair for staff</v>
          </cell>
          <cell r="I324" t="str">
            <v>ESDO</v>
          </cell>
          <cell r="K324" t="str">
            <v>Y1Q2</v>
          </cell>
          <cell r="N324" t="str">
            <v>5</v>
          </cell>
          <cell r="Q324">
            <v>54.68</v>
          </cell>
          <cell r="R324">
            <v>273.39999999999998</v>
          </cell>
          <cell r="U324">
            <v>273.39999999999998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</row>
        <row r="325">
          <cell r="C325" t="str">
            <v>Y</v>
          </cell>
          <cell r="E325" t="str">
            <v>Y5</v>
          </cell>
          <cell r="H325" t="str">
            <v>Meeting and visitor Chair</v>
          </cell>
          <cell r="I325" t="str">
            <v>ESDO</v>
          </cell>
          <cell r="K325" t="str">
            <v>Y1Q2</v>
          </cell>
          <cell r="N325" t="str">
            <v>20</v>
          </cell>
          <cell r="Q325">
            <v>17.09</v>
          </cell>
          <cell r="R325">
            <v>341.8</v>
          </cell>
          <cell r="U325">
            <v>341.8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</row>
        <row r="326">
          <cell r="C326" t="str">
            <v>Y</v>
          </cell>
          <cell r="E326" t="str">
            <v>Y5</v>
          </cell>
          <cell r="H326" t="str">
            <v>File Cabinat 3D</v>
          </cell>
          <cell r="I326" t="str">
            <v>ESDO</v>
          </cell>
          <cell r="K326" t="str">
            <v>Y1Q2</v>
          </cell>
          <cell r="N326" t="str">
            <v>8</v>
          </cell>
          <cell r="Q326">
            <v>82.02</v>
          </cell>
          <cell r="R326">
            <v>656.16</v>
          </cell>
          <cell r="U326">
            <v>656.16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</row>
        <row r="327">
          <cell r="C327" t="str">
            <v>Y</v>
          </cell>
          <cell r="E327" t="str">
            <v>Y5</v>
          </cell>
          <cell r="H327" t="str">
            <v>White Board</v>
          </cell>
          <cell r="I327" t="str">
            <v>ESDO</v>
          </cell>
          <cell r="K327" t="str">
            <v>Y1Q1</v>
          </cell>
          <cell r="N327" t="str">
            <v>2</v>
          </cell>
          <cell r="Q327">
            <v>34.18</v>
          </cell>
          <cell r="R327">
            <v>68.36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</row>
        <row r="328">
          <cell r="C328" t="str">
            <v>Y</v>
          </cell>
          <cell r="E328" t="str">
            <v>Y5</v>
          </cell>
          <cell r="H328" t="str">
            <v>Display Board</v>
          </cell>
          <cell r="I328" t="str">
            <v>ESDO</v>
          </cell>
          <cell r="K328" t="str">
            <v>Y1Q1</v>
          </cell>
          <cell r="N328" t="str">
            <v>2</v>
          </cell>
          <cell r="Q328">
            <v>34.18</v>
          </cell>
          <cell r="R328">
            <v>68.36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</row>
        <row r="329">
          <cell r="C329" t="str">
            <v>Y</v>
          </cell>
          <cell r="E329" t="str">
            <v>Y5</v>
          </cell>
          <cell r="H329" t="str">
            <v>Computer Table</v>
          </cell>
          <cell r="I329" t="str">
            <v>ESDO</v>
          </cell>
          <cell r="K329" t="str">
            <v>Y1Q1</v>
          </cell>
          <cell r="N329" t="str">
            <v>2</v>
          </cell>
          <cell r="Q329">
            <v>47.85</v>
          </cell>
          <cell r="R329">
            <v>95.7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</row>
        <row r="330">
          <cell r="C330" t="str">
            <v>Y</v>
          </cell>
          <cell r="E330" t="str">
            <v>Y5</v>
          </cell>
          <cell r="H330" t="str">
            <v>Office Furniture</v>
          </cell>
          <cell r="I330" t="str">
            <v>LAMB</v>
          </cell>
          <cell r="J330" t="str">
            <v>For new 26 union office &amp; 2 Upazila office</v>
          </cell>
          <cell r="K330" t="str">
            <v>Y1Q2</v>
          </cell>
          <cell r="N330" t="str">
            <v>28</v>
          </cell>
          <cell r="Q330">
            <v>478.47</v>
          </cell>
          <cell r="R330">
            <v>13397.16</v>
          </cell>
          <cell r="U330">
            <v>13397.16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C331" t="str">
            <v>X</v>
          </cell>
          <cell r="E331" t="str">
            <v>XX</v>
          </cell>
          <cell r="H331" t="str">
            <v>Travel:</v>
          </cell>
          <cell r="R331">
            <v>0</v>
          </cell>
        </row>
        <row r="332">
          <cell r="C332" t="str">
            <v>Y</v>
          </cell>
          <cell r="E332" t="str">
            <v>Y3</v>
          </cell>
          <cell r="H332" t="str">
            <v>Local transport</v>
          </cell>
          <cell r="I332" t="str">
            <v>AD-DIN</v>
          </cell>
          <cell r="P332">
            <v>1</v>
          </cell>
          <cell r="Q332">
            <v>68.349999999999994</v>
          </cell>
          <cell r="R332">
            <v>2597.5</v>
          </cell>
          <cell r="U332">
            <v>260</v>
          </cell>
          <cell r="V332">
            <v>205.05</v>
          </cell>
          <cell r="W332">
            <v>205.05</v>
          </cell>
          <cell r="X332">
            <v>820.2</v>
          </cell>
          <cell r="Y332">
            <v>820.2</v>
          </cell>
          <cell r="Z332">
            <v>273.39999999999998</v>
          </cell>
        </row>
        <row r="333">
          <cell r="C333" t="str">
            <v>Y</v>
          </cell>
          <cell r="E333" t="str">
            <v>Y3</v>
          </cell>
          <cell r="H333" t="str">
            <v xml:space="preserve">Local  travel for attend workshop/Meeting  </v>
          </cell>
          <cell r="I333" t="str">
            <v>AD-DIN</v>
          </cell>
          <cell r="P333">
            <v>1</v>
          </cell>
          <cell r="Q333">
            <v>205.06</v>
          </cell>
          <cell r="R333">
            <v>2460.7200000000003</v>
          </cell>
          <cell r="U333">
            <v>205.06</v>
          </cell>
          <cell r="V333">
            <v>205.06</v>
          </cell>
          <cell r="W333">
            <v>205.06</v>
          </cell>
          <cell r="X333">
            <v>820.24</v>
          </cell>
          <cell r="Y333">
            <v>820.24</v>
          </cell>
          <cell r="Z333">
            <v>205.06</v>
          </cell>
        </row>
        <row r="334">
          <cell r="C334" t="str">
            <v>Y</v>
          </cell>
          <cell r="E334" t="str">
            <v>Y6</v>
          </cell>
          <cell r="H334" t="str">
            <v>Fuel cost &amp; maintenance for Motorcycle</v>
          </cell>
          <cell r="I334" t="str">
            <v>AD-DIN</v>
          </cell>
          <cell r="N334" t="str">
            <v>(500 km/staff/month) 6 @Tk.5/-per km, per month</v>
          </cell>
          <cell r="Q334">
            <v>239.23</v>
          </cell>
          <cell r="R334">
            <v>8851.51</v>
          </cell>
          <cell r="U334">
            <v>717.69</v>
          </cell>
          <cell r="V334">
            <v>717.69</v>
          </cell>
          <cell r="W334">
            <v>717.69</v>
          </cell>
          <cell r="X334">
            <v>2870.76</v>
          </cell>
          <cell r="Y334">
            <v>2870.76</v>
          </cell>
          <cell r="Z334">
            <v>717.69</v>
          </cell>
        </row>
        <row r="335">
          <cell r="C335" t="str">
            <v>Y</v>
          </cell>
          <cell r="E335" t="str">
            <v>Y3</v>
          </cell>
          <cell r="H335" t="str">
            <v>Travel for monitoring visit (HO)</v>
          </cell>
          <cell r="I335" t="str">
            <v>AD-DIN</v>
          </cell>
          <cell r="J335" t="str">
            <v>2 per Qtr</v>
          </cell>
          <cell r="P335">
            <v>1</v>
          </cell>
          <cell r="Q335">
            <v>276.42</v>
          </cell>
          <cell r="R335">
            <v>3870.2</v>
          </cell>
          <cell r="U335">
            <v>497</v>
          </cell>
          <cell r="V335">
            <v>276</v>
          </cell>
          <cell r="W335">
            <v>276</v>
          </cell>
          <cell r="X335">
            <v>1106</v>
          </cell>
          <cell r="Y335">
            <v>1106</v>
          </cell>
          <cell r="Z335">
            <v>554</v>
          </cell>
        </row>
        <row r="336">
          <cell r="C336" t="str">
            <v>Y</v>
          </cell>
          <cell r="E336" t="str">
            <v>Y3</v>
          </cell>
          <cell r="H336" t="str">
            <v>Local travel for staff</v>
          </cell>
          <cell r="I336" t="str">
            <v>ESDO</v>
          </cell>
          <cell r="N336" t="str">
            <v>10</v>
          </cell>
          <cell r="P336">
            <v>1</v>
          </cell>
          <cell r="Q336">
            <v>68.349999999999994</v>
          </cell>
          <cell r="R336">
            <v>2596.5</v>
          </cell>
          <cell r="U336">
            <v>259</v>
          </cell>
          <cell r="V336">
            <v>205.05</v>
          </cell>
          <cell r="W336">
            <v>205.05</v>
          </cell>
          <cell r="X336">
            <v>820.2</v>
          </cell>
          <cell r="Y336">
            <v>820.2</v>
          </cell>
          <cell r="Z336">
            <v>273.39999999999998</v>
          </cell>
        </row>
        <row r="337">
          <cell r="C337" t="str">
            <v>Y</v>
          </cell>
          <cell r="E337" t="str">
            <v>Y3</v>
          </cell>
          <cell r="H337" t="str">
            <v>Local Travel CHW</v>
          </cell>
          <cell r="I337" t="str">
            <v>ESDO</v>
          </cell>
          <cell r="J337" t="str">
            <v>Taka- 200 Per Person/Month X 57 CHW X 39 Month</v>
          </cell>
          <cell r="N337" t="str">
            <v>57 Person</v>
          </cell>
          <cell r="P337">
            <v>1</v>
          </cell>
          <cell r="Q337">
            <v>155.84</v>
          </cell>
          <cell r="R337">
            <v>5766.92</v>
          </cell>
          <cell r="U337">
            <v>593</v>
          </cell>
          <cell r="V337">
            <v>467.52</v>
          </cell>
          <cell r="W337">
            <v>467.52</v>
          </cell>
          <cell r="X337">
            <v>1870.08</v>
          </cell>
          <cell r="Y337">
            <v>1870.08</v>
          </cell>
          <cell r="Z337">
            <v>467.52</v>
          </cell>
        </row>
        <row r="338">
          <cell r="C338" t="str">
            <v>Y</v>
          </cell>
          <cell r="E338" t="str">
            <v>Y3</v>
          </cell>
          <cell r="H338" t="str">
            <v>Local Travel CM</v>
          </cell>
          <cell r="I338" t="str">
            <v>ESDO</v>
          </cell>
          <cell r="J338" t="str">
            <v>Taka- 500 Per Person/Month X 12 CMX 38 Month</v>
          </cell>
          <cell r="N338" t="str">
            <v>12</v>
          </cell>
          <cell r="P338">
            <v>1</v>
          </cell>
          <cell r="Q338">
            <v>82.02</v>
          </cell>
          <cell r="R338">
            <v>3116.08</v>
          </cell>
          <cell r="U338">
            <v>311</v>
          </cell>
          <cell r="V338">
            <v>246.06</v>
          </cell>
          <cell r="W338">
            <v>246.06</v>
          </cell>
          <cell r="X338">
            <v>984.24</v>
          </cell>
          <cell r="Y338">
            <v>984.24</v>
          </cell>
          <cell r="Z338">
            <v>328.08</v>
          </cell>
        </row>
        <row r="339">
          <cell r="C339" t="str">
            <v>Y</v>
          </cell>
          <cell r="E339" t="str">
            <v>Y3</v>
          </cell>
          <cell r="H339" t="str">
            <v>Local Travel for ED</v>
          </cell>
          <cell r="I339" t="str">
            <v>ESDO</v>
          </cell>
          <cell r="N339" t="str">
            <v>1</v>
          </cell>
          <cell r="P339">
            <v>1</v>
          </cell>
          <cell r="Q339">
            <v>41.01</v>
          </cell>
          <cell r="R339">
            <v>533.12799999999993</v>
          </cell>
          <cell r="U339">
            <v>73.817999999999998</v>
          </cell>
          <cell r="V339">
            <v>41.01</v>
          </cell>
          <cell r="W339">
            <v>41.01</v>
          </cell>
          <cell r="X339">
            <v>164.04</v>
          </cell>
          <cell r="Y339">
            <v>164.04</v>
          </cell>
          <cell r="Z339">
            <v>41.01</v>
          </cell>
        </row>
        <row r="340">
          <cell r="C340" t="str">
            <v>Y</v>
          </cell>
          <cell r="E340" t="str">
            <v>Y3</v>
          </cell>
          <cell r="H340" t="str">
            <v>Local Travel - Focal Person(Partial)</v>
          </cell>
          <cell r="I340" t="str">
            <v>ESDO</v>
          </cell>
          <cell r="N340" t="str">
            <v>1</v>
          </cell>
          <cell r="P340">
            <v>1</v>
          </cell>
          <cell r="Q340">
            <v>27.34</v>
          </cell>
          <cell r="R340">
            <v>683.88</v>
          </cell>
          <cell r="U340">
            <v>77</v>
          </cell>
          <cell r="V340">
            <v>54.68</v>
          </cell>
          <cell r="W340">
            <v>54.68</v>
          </cell>
          <cell r="X340">
            <v>218.72</v>
          </cell>
          <cell r="Y340">
            <v>218.72</v>
          </cell>
          <cell r="Z340">
            <v>54.68</v>
          </cell>
        </row>
        <row r="341">
          <cell r="C341" t="str">
            <v>Y</v>
          </cell>
          <cell r="E341" t="str">
            <v>Y6</v>
          </cell>
          <cell r="H341" t="str">
            <v>Fuel cost for Motorcycle</v>
          </cell>
          <cell r="I341" t="str">
            <v>ESDO</v>
          </cell>
          <cell r="N341" t="str">
            <v>8</v>
          </cell>
          <cell r="Q341">
            <v>273.41000000000003</v>
          </cell>
          <cell r="R341">
            <v>10389.580000000002</v>
          </cell>
          <cell r="U341">
            <v>820.23</v>
          </cell>
          <cell r="V341">
            <v>820.23</v>
          </cell>
          <cell r="W341">
            <v>820.23</v>
          </cell>
          <cell r="X341">
            <v>3280.92</v>
          </cell>
          <cell r="Y341">
            <v>3280.92</v>
          </cell>
          <cell r="Z341">
            <v>1093.6400000000001</v>
          </cell>
        </row>
        <row r="342">
          <cell r="C342" t="str">
            <v>Y</v>
          </cell>
          <cell r="E342" t="str">
            <v>Y6</v>
          </cell>
          <cell r="H342" t="str">
            <v>Motorcycle maintanance</v>
          </cell>
          <cell r="I342" t="str">
            <v>ESDO</v>
          </cell>
          <cell r="N342" t="str">
            <v>8</v>
          </cell>
          <cell r="Q342">
            <v>54.68</v>
          </cell>
          <cell r="R342">
            <v>2077.8399999999997</v>
          </cell>
          <cell r="U342">
            <v>164.04</v>
          </cell>
          <cell r="V342">
            <v>164.04</v>
          </cell>
          <cell r="W342">
            <v>164.04</v>
          </cell>
          <cell r="X342">
            <v>656.16</v>
          </cell>
          <cell r="Y342">
            <v>656.16</v>
          </cell>
          <cell r="Z342">
            <v>218.72</v>
          </cell>
        </row>
        <row r="343">
          <cell r="C343" t="str">
            <v>Y</v>
          </cell>
          <cell r="E343" t="str">
            <v>Y3</v>
          </cell>
          <cell r="H343" t="str">
            <v>Local travel &amp; DA for AO &amp; material supply</v>
          </cell>
          <cell r="I343" t="str">
            <v>LAMB</v>
          </cell>
          <cell r="N343" t="str">
            <v>40 month</v>
          </cell>
          <cell r="P343">
            <v>1</v>
          </cell>
          <cell r="Q343">
            <v>68.349999999999994</v>
          </cell>
          <cell r="R343">
            <v>2665.3</v>
          </cell>
          <cell r="U343">
            <v>314</v>
          </cell>
          <cell r="V343">
            <v>205.05</v>
          </cell>
          <cell r="W343">
            <v>205.05</v>
          </cell>
          <cell r="X343">
            <v>820.2</v>
          </cell>
          <cell r="Y343">
            <v>820.2</v>
          </cell>
          <cell r="Z343">
            <v>273.39999999999998</v>
          </cell>
        </row>
        <row r="344">
          <cell r="C344" t="str">
            <v>Y</v>
          </cell>
          <cell r="E344" t="str">
            <v>Y6</v>
          </cell>
          <cell r="H344" t="str">
            <v xml:space="preserve">Quarterly meeting/workshop at Dhaka </v>
          </cell>
          <cell r="I344" t="str">
            <v>LAMB</v>
          </cell>
          <cell r="N344" t="str">
            <v>13 quarter</v>
          </cell>
          <cell r="Q344">
            <v>136.71</v>
          </cell>
          <cell r="R344">
            <v>1777.23</v>
          </cell>
          <cell r="U344">
            <v>136.71</v>
          </cell>
          <cell r="V344">
            <v>136.71</v>
          </cell>
          <cell r="W344">
            <v>136.71</v>
          </cell>
          <cell r="X344">
            <v>546.84</v>
          </cell>
          <cell r="Y344">
            <v>546.84</v>
          </cell>
          <cell r="Z344">
            <v>136.71</v>
          </cell>
        </row>
        <row r="345">
          <cell r="C345" t="str">
            <v>Y</v>
          </cell>
          <cell r="E345" t="str">
            <v>Y7</v>
          </cell>
          <cell r="H345" t="str">
            <v>CM Conference</v>
          </cell>
          <cell r="I345" t="str">
            <v>LAMB</v>
          </cell>
          <cell r="J345" t="str">
            <v>88 @ 500</v>
          </cell>
          <cell r="N345" t="str">
            <v>40</v>
          </cell>
          <cell r="P345">
            <v>1</v>
          </cell>
          <cell r="Q345">
            <v>601.5</v>
          </cell>
          <cell r="R345">
            <v>22255.5</v>
          </cell>
          <cell r="U345">
            <v>1804.5</v>
          </cell>
          <cell r="V345">
            <v>1804.5</v>
          </cell>
          <cell r="W345">
            <v>1804.5</v>
          </cell>
          <cell r="X345">
            <v>7218</v>
          </cell>
          <cell r="Y345">
            <v>7218</v>
          </cell>
          <cell r="Z345">
            <v>1804.5</v>
          </cell>
        </row>
        <row r="346">
          <cell r="C346" t="str">
            <v>Y</v>
          </cell>
          <cell r="E346" t="str">
            <v>Y6</v>
          </cell>
          <cell r="H346" t="str">
            <v>Fuel cost for Motorcycle</v>
          </cell>
          <cell r="I346" t="str">
            <v>LAMB</v>
          </cell>
          <cell r="J346" t="str">
            <v>20 @600 km X Tk.4.50/km</v>
          </cell>
          <cell r="N346" t="str">
            <v>39 month</v>
          </cell>
          <cell r="Q346">
            <v>738.21</v>
          </cell>
          <cell r="R346">
            <v>27313.77</v>
          </cell>
          <cell r="U346">
            <v>2214.63</v>
          </cell>
          <cell r="V346">
            <v>2214.63</v>
          </cell>
          <cell r="W346">
            <v>2214.63</v>
          </cell>
          <cell r="X346">
            <v>8858.52</v>
          </cell>
          <cell r="Y346">
            <v>8858.52</v>
          </cell>
          <cell r="Z346">
            <v>2214.63</v>
          </cell>
        </row>
        <row r="347">
          <cell r="C347" t="str">
            <v>Y</v>
          </cell>
          <cell r="E347" t="str">
            <v>Y6</v>
          </cell>
          <cell r="H347" t="str">
            <v>Fuel cost for 4WD</v>
          </cell>
          <cell r="I347" t="str">
            <v>LAMB</v>
          </cell>
          <cell r="J347" t="str">
            <v>3,000/month</v>
          </cell>
          <cell r="N347" t="str">
            <v>6 times</v>
          </cell>
          <cell r="Q347">
            <v>41.01</v>
          </cell>
          <cell r="R347">
            <v>287.07</v>
          </cell>
          <cell r="U347">
            <v>41.01</v>
          </cell>
          <cell r="V347">
            <v>0</v>
          </cell>
          <cell r="W347">
            <v>41.01</v>
          </cell>
          <cell r="X347">
            <v>82.02</v>
          </cell>
          <cell r="Y347">
            <v>82.02</v>
          </cell>
          <cell r="Z347">
            <v>41.01</v>
          </cell>
        </row>
        <row r="348">
          <cell r="C348" t="str">
            <v>X</v>
          </cell>
          <cell r="E348" t="str">
            <v>XX</v>
          </cell>
          <cell r="H348" t="str">
            <v>Other operating budget:</v>
          </cell>
          <cell r="R348">
            <v>0</v>
          </cell>
        </row>
        <row r="349">
          <cell r="C349" t="str">
            <v>Y</v>
          </cell>
          <cell r="E349" t="str">
            <v>Y6</v>
          </cell>
          <cell r="H349" t="str">
            <v>Office rent</v>
          </cell>
          <cell r="I349" t="str">
            <v>AD-DIN</v>
          </cell>
          <cell r="Q349">
            <v>273.41000000000003</v>
          </cell>
          <cell r="R349">
            <v>10389.580000000002</v>
          </cell>
          <cell r="U349">
            <v>820.23</v>
          </cell>
          <cell r="V349">
            <v>820.23</v>
          </cell>
          <cell r="W349">
            <v>820.23</v>
          </cell>
          <cell r="X349">
            <v>3280.92</v>
          </cell>
          <cell r="Y349">
            <v>3280.92</v>
          </cell>
          <cell r="Z349">
            <v>1093.6400000000001</v>
          </cell>
        </row>
        <row r="350">
          <cell r="C350" t="str">
            <v>Y</v>
          </cell>
          <cell r="E350" t="str">
            <v>Y6</v>
          </cell>
          <cell r="H350" t="str">
            <v xml:space="preserve">Utilities </v>
          </cell>
          <cell r="I350" t="str">
            <v>AD-DIN</v>
          </cell>
          <cell r="J350" t="str">
            <v>Electricity, water and others</v>
          </cell>
          <cell r="Q350">
            <v>95.69</v>
          </cell>
          <cell r="R350">
            <v>3636.2199999999993</v>
          </cell>
          <cell r="U350">
            <v>287.07</v>
          </cell>
          <cell r="V350">
            <v>287.07</v>
          </cell>
          <cell r="W350">
            <v>287.07</v>
          </cell>
          <cell r="X350">
            <v>1148.28</v>
          </cell>
          <cell r="Y350">
            <v>1148.28</v>
          </cell>
          <cell r="Z350">
            <v>382.76</v>
          </cell>
        </row>
        <row r="351">
          <cell r="C351" t="str">
            <v>Y</v>
          </cell>
          <cell r="E351" t="str">
            <v>Y6</v>
          </cell>
          <cell r="H351" t="str">
            <v xml:space="preserve">Office supplies, stationary </v>
          </cell>
          <cell r="I351" t="str">
            <v>AD-DIN</v>
          </cell>
          <cell r="J351" t="str">
            <v>Paper, pen, computer accessories,photocopy etc.</v>
          </cell>
          <cell r="Q351">
            <v>82.02</v>
          </cell>
          <cell r="R351">
            <v>3117</v>
          </cell>
          <cell r="U351">
            <v>246</v>
          </cell>
          <cell r="V351">
            <v>246</v>
          </cell>
          <cell r="W351">
            <v>246</v>
          </cell>
          <cell r="X351">
            <v>984</v>
          </cell>
          <cell r="Y351">
            <v>984</v>
          </cell>
          <cell r="Z351">
            <v>329</v>
          </cell>
        </row>
        <row r="352">
          <cell r="C352" t="str">
            <v>Y</v>
          </cell>
          <cell r="E352" t="str">
            <v>Y6</v>
          </cell>
          <cell r="H352" t="str">
            <v>Mobile &amp; internet bill</v>
          </cell>
          <cell r="I352" t="str">
            <v>AD-DIN</v>
          </cell>
          <cell r="J352" t="str">
            <v/>
          </cell>
          <cell r="N352" t="str">
            <v>Staff 8@Tk.300+Internet@1000</v>
          </cell>
          <cell r="Q352">
            <v>71.81</v>
          </cell>
          <cell r="R352">
            <v>2801</v>
          </cell>
          <cell r="U352">
            <v>215</v>
          </cell>
          <cell r="V352">
            <v>215</v>
          </cell>
          <cell r="W352">
            <v>215</v>
          </cell>
          <cell r="X352">
            <v>862</v>
          </cell>
          <cell r="Y352">
            <v>862</v>
          </cell>
          <cell r="Z352">
            <v>287</v>
          </cell>
        </row>
        <row r="353">
          <cell r="C353" t="str">
            <v>Y</v>
          </cell>
          <cell r="E353" t="str">
            <v>Y6</v>
          </cell>
          <cell r="H353" t="str">
            <v>Staff yearly Diary (Notebook) &amp; Diary for gov. officials</v>
          </cell>
          <cell r="I353" t="str">
            <v>AD-DIN</v>
          </cell>
          <cell r="Q353">
            <v>2.73</v>
          </cell>
          <cell r="R353">
            <v>1638</v>
          </cell>
          <cell r="U353">
            <v>0</v>
          </cell>
          <cell r="V353">
            <v>0</v>
          </cell>
          <cell r="W353">
            <v>0</v>
          </cell>
          <cell r="X353">
            <v>546</v>
          </cell>
          <cell r="Y353">
            <v>546</v>
          </cell>
          <cell r="Z353">
            <v>0</v>
          </cell>
        </row>
        <row r="354">
          <cell r="C354" t="str">
            <v>Y</v>
          </cell>
          <cell r="E354" t="str">
            <v>Y6</v>
          </cell>
          <cell r="H354" t="str">
            <v>Bag for CHW,CM &amp; FC</v>
          </cell>
          <cell r="I354" t="str">
            <v>AD-DIN</v>
          </cell>
          <cell r="Q354">
            <v>4.0999999999999996</v>
          </cell>
          <cell r="R354">
            <v>1230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615</v>
          </cell>
          <cell r="Z354">
            <v>0</v>
          </cell>
        </row>
        <row r="355">
          <cell r="C355" t="str">
            <v>Y</v>
          </cell>
          <cell r="E355" t="str">
            <v>Y6</v>
          </cell>
          <cell r="H355" t="str">
            <v>Umbrella for CHW &amp; CM</v>
          </cell>
          <cell r="I355" t="str">
            <v>AD-DIN</v>
          </cell>
          <cell r="Q355">
            <v>2.73</v>
          </cell>
          <cell r="R355">
            <v>819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409.5</v>
          </cell>
          <cell r="Z355">
            <v>0</v>
          </cell>
        </row>
        <row r="356">
          <cell r="C356" t="str">
            <v>Y</v>
          </cell>
          <cell r="E356" t="str">
            <v>Y6</v>
          </cell>
          <cell r="H356" t="str">
            <v>Bank Charge</v>
          </cell>
          <cell r="I356" t="str">
            <v>AD-DIN</v>
          </cell>
          <cell r="Q356">
            <v>34.18</v>
          </cell>
          <cell r="R356">
            <v>444.34000000000003</v>
          </cell>
          <cell r="U356">
            <v>34.18</v>
          </cell>
          <cell r="V356">
            <v>34.18</v>
          </cell>
          <cell r="W356">
            <v>34.18</v>
          </cell>
          <cell r="X356">
            <v>136.72</v>
          </cell>
          <cell r="Y356">
            <v>136.72</v>
          </cell>
          <cell r="Z356">
            <v>34.18</v>
          </cell>
        </row>
        <row r="357">
          <cell r="C357" t="str">
            <v>Y</v>
          </cell>
          <cell r="E357" t="str">
            <v>Y6</v>
          </cell>
          <cell r="H357" t="str">
            <v>Staff recruitment (Advertisement &amp; recruitment)</v>
          </cell>
          <cell r="I357" t="str">
            <v>AD-DIN</v>
          </cell>
          <cell r="N357" t="str">
            <v>2 Advertisement at  Daily newspaper &amp; 1 online</v>
          </cell>
          <cell r="Q357">
            <v>596.16999999999996</v>
          </cell>
          <cell r="R357">
            <v>1192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596</v>
          </cell>
          <cell r="Z357">
            <v>0</v>
          </cell>
        </row>
        <row r="358">
          <cell r="C358" t="str">
            <v>Y</v>
          </cell>
          <cell r="E358" t="str">
            <v>Y6</v>
          </cell>
          <cell r="H358" t="str">
            <v>Office rent</v>
          </cell>
          <cell r="I358" t="str">
            <v>ESDO</v>
          </cell>
          <cell r="J358" t="str">
            <v>Upazila level</v>
          </cell>
          <cell r="N358" t="str">
            <v># month</v>
          </cell>
          <cell r="Q358">
            <v>109.36</v>
          </cell>
          <cell r="R358">
            <v>4265.04</v>
          </cell>
          <cell r="U358">
            <v>328.08</v>
          </cell>
          <cell r="V358">
            <v>328.08</v>
          </cell>
          <cell r="W358">
            <v>328.08</v>
          </cell>
          <cell r="X358">
            <v>1312.32</v>
          </cell>
          <cell r="Y358">
            <v>1312.32</v>
          </cell>
          <cell r="Z358">
            <v>437.44</v>
          </cell>
        </row>
        <row r="359">
          <cell r="C359" t="str">
            <v>Y</v>
          </cell>
          <cell r="E359" t="str">
            <v>Y6</v>
          </cell>
          <cell r="H359" t="str">
            <v>Office Consumables (supplies etc)</v>
          </cell>
          <cell r="I359" t="str">
            <v>ESDO</v>
          </cell>
          <cell r="N359" t="str">
            <v>1</v>
          </cell>
          <cell r="Q359">
            <v>27.34</v>
          </cell>
          <cell r="R359">
            <v>1186.58</v>
          </cell>
          <cell r="U359">
            <v>82.02</v>
          </cell>
          <cell r="V359">
            <v>82.02</v>
          </cell>
          <cell r="W359">
            <v>82.02</v>
          </cell>
          <cell r="X359">
            <v>328.08</v>
          </cell>
          <cell r="Y359">
            <v>328.08</v>
          </cell>
          <cell r="Z359">
            <v>82.02</v>
          </cell>
        </row>
        <row r="360">
          <cell r="C360" t="str">
            <v>Y</v>
          </cell>
          <cell r="E360" t="str">
            <v>Y6</v>
          </cell>
          <cell r="H360" t="str">
            <v>Photocopy</v>
          </cell>
          <cell r="I360" t="str">
            <v>ESDO</v>
          </cell>
          <cell r="N360" t="str">
            <v>1</v>
          </cell>
          <cell r="Q360">
            <v>13.67</v>
          </cell>
          <cell r="R360">
            <v>519.45999999999992</v>
          </cell>
          <cell r="U360">
            <v>41.01</v>
          </cell>
          <cell r="V360">
            <v>41.01</v>
          </cell>
          <cell r="W360">
            <v>41.01</v>
          </cell>
          <cell r="X360">
            <v>164.04</v>
          </cell>
          <cell r="Y360">
            <v>164.04</v>
          </cell>
          <cell r="Z360">
            <v>54.68</v>
          </cell>
        </row>
        <row r="361">
          <cell r="C361" t="str">
            <v>Y</v>
          </cell>
          <cell r="E361" t="str">
            <v>Y6</v>
          </cell>
          <cell r="H361" t="str">
            <v>Utilities</v>
          </cell>
          <cell r="I361" t="str">
            <v>ESDO</v>
          </cell>
          <cell r="N361" t="str">
            <v>1</v>
          </cell>
          <cell r="Q361">
            <v>13.67</v>
          </cell>
          <cell r="R361">
            <v>533.13</v>
          </cell>
          <cell r="U361">
            <v>41.01</v>
          </cell>
          <cell r="V361">
            <v>41.01</v>
          </cell>
          <cell r="W361">
            <v>41.01</v>
          </cell>
          <cell r="X361">
            <v>164.04</v>
          </cell>
          <cell r="Y361">
            <v>164.04</v>
          </cell>
          <cell r="Z361">
            <v>54.68</v>
          </cell>
        </row>
        <row r="362">
          <cell r="C362" t="str">
            <v>Y</v>
          </cell>
          <cell r="E362" t="str">
            <v>Y6</v>
          </cell>
          <cell r="H362" t="str">
            <v>Office supplies(Tonor and others)</v>
          </cell>
          <cell r="I362" t="str">
            <v>ESDO</v>
          </cell>
          <cell r="N362" t="str">
            <v>1</v>
          </cell>
          <cell r="Q362">
            <v>88.86</v>
          </cell>
          <cell r="R362">
            <v>1155.18</v>
          </cell>
          <cell r="U362">
            <v>88.86</v>
          </cell>
          <cell r="V362">
            <v>88.86</v>
          </cell>
          <cell r="W362">
            <v>88.86</v>
          </cell>
          <cell r="X362">
            <v>355.44</v>
          </cell>
          <cell r="Y362">
            <v>355.44</v>
          </cell>
          <cell r="Z362">
            <v>88.86</v>
          </cell>
        </row>
        <row r="363">
          <cell r="C363" t="str">
            <v>Y</v>
          </cell>
          <cell r="E363" t="str">
            <v>Y6</v>
          </cell>
          <cell r="H363" t="str">
            <v>Email and Postage</v>
          </cell>
          <cell r="I363" t="str">
            <v>ESDO</v>
          </cell>
          <cell r="N363" t="str">
            <v>1</v>
          </cell>
          <cell r="Q363">
            <v>20.51</v>
          </cell>
          <cell r="R363">
            <v>779.38</v>
          </cell>
          <cell r="U363">
            <v>61.53</v>
          </cell>
          <cell r="V363">
            <v>61.53</v>
          </cell>
          <cell r="W363">
            <v>61.53</v>
          </cell>
          <cell r="X363">
            <v>246.12</v>
          </cell>
          <cell r="Y363">
            <v>246.12</v>
          </cell>
          <cell r="Z363">
            <v>82.04</v>
          </cell>
        </row>
        <row r="364">
          <cell r="C364" t="str">
            <v>Y</v>
          </cell>
          <cell r="E364" t="str">
            <v>Y6</v>
          </cell>
          <cell r="H364" t="str">
            <v>Internet Modem</v>
          </cell>
          <cell r="I364" t="str">
            <v>AD-DIN</v>
          </cell>
          <cell r="Q364">
            <v>47.85</v>
          </cell>
          <cell r="R364">
            <v>47.85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C365" t="str">
            <v>Y</v>
          </cell>
          <cell r="E365" t="str">
            <v>Y6</v>
          </cell>
          <cell r="H365" t="str">
            <v>Mobile Bill</v>
          </cell>
          <cell r="I365" t="str">
            <v>ESDO</v>
          </cell>
          <cell r="N365" t="str">
            <v>10</v>
          </cell>
          <cell r="Q365">
            <v>41.01</v>
          </cell>
          <cell r="R365">
            <v>1558.38</v>
          </cell>
          <cell r="U365">
            <v>123.03</v>
          </cell>
          <cell r="V365">
            <v>123.03</v>
          </cell>
          <cell r="W365">
            <v>123.03</v>
          </cell>
          <cell r="X365">
            <v>492.12</v>
          </cell>
          <cell r="Y365">
            <v>492.12</v>
          </cell>
          <cell r="Z365">
            <v>164.04</v>
          </cell>
        </row>
        <row r="366">
          <cell r="C366" t="str">
            <v>Y</v>
          </cell>
          <cell r="E366" t="str">
            <v>Y6</v>
          </cell>
          <cell r="H366" t="str">
            <v>Bank Charge and Commision</v>
          </cell>
          <cell r="I366" t="str">
            <v>ESDO</v>
          </cell>
          <cell r="N366" t="str">
            <v>1</v>
          </cell>
          <cell r="Q366">
            <v>34.18</v>
          </cell>
          <cell r="R366">
            <v>478.52</v>
          </cell>
          <cell r="U366">
            <v>34.18</v>
          </cell>
          <cell r="V366">
            <v>34.18</v>
          </cell>
          <cell r="W366">
            <v>34.18</v>
          </cell>
          <cell r="X366">
            <v>136.72</v>
          </cell>
          <cell r="Y366">
            <v>136.72</v>
          </cell>
          <cell r="Z366">
            <v>68.36</v>
          </cell>
        </row>
        <row r="367">
          <cell r="C367" t="str">
            <v>Y</v>
          </cell>
          <cell r="E367" t="str">
            <v>Y6</v>
          </cell>
          <cell r="H367" t="str">
            <v>Raincoat for CHW, CM, FC &amp; PM</v>
          </cell>
          <cell r="I367" t="str">
            <v>ESDO</v>
          </cell>
          <cell r="J367">
            <v>77</v>
          </cell>
          <cell r="N367" t="str">
            <v>77</v>
          </cell>
          <cell r="Q367">
            <v>13.67</v>
          </cell>
          <cell r="R367">
            <v>1052.5899999999999</v>
          </cell>
          <cell r="U367">
            <v>1052.5899999999999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</row>
        <row r="368">
          <cell r="C368" t="str">
            <v>Y</v>
          </cell>
          <cell r="E368" t="str">
            <v>Y6</v>
          </cell>
          <cell r="H368" t="str">
            <v>Dairy once in year for staff</v>
          </cell>
          <cell r="I368" t="str">
            <v>ESDO</v>
          </cell>
          <cell r="J368" t="str">
            <v>Per year 1 time X 4 year</v>
          </cell>
          <cell r="N368" t="str">
            <v>10</v>
          </cell>
          <cell r="Q368">
            <v>2.46</v>
          </cell>
          <cell r="R368">
            <v>73.800000000000011</v>
          </cell>
          <cell r="U368">
            <v>0</v>
          </cell>
          <cell r="V368">
            <v>0</v>
          </cell>
          <cell r="W368">
            <v>0</v>
          </cell>
          <cell r="X368">
            <v>24.6</v>
          </cell>
          <cell r="Y368">
            <v>24.6</v>
          </cell>
          <cell r="Z368">
            <v>0</v>
          </cell>
        </row>
        <row r="369">
          <cell r="C369" t="str">
            <v>Y</v>
          </cell>
          <cell r="E369" t="str">
            <v>Y6</v>
          </cell>
          <cell r="H369" t="str">
            <v>Note Book once in a year FOR CHW</v>
          </cell>
          <cell r="I369" t="str">
            <v>ESDO</v>
          </cell>
          <cell r="J369" t="str">
            <v>Per year 1 time X 4 year</v>
          </cell>
          <cell r="N369" t="str">
            <v>57</v>
          </cell>
          <cell r="Q369">
            <v>1.0900000000000001</v>
          </cell>
          <cell r="R369">
            <v>186.39000000000001</v>
          </cell>
          <cell r="U369">
            <v>0</v>
          </cell>
          <cell r="V369">
            <v>0</v>
          </cell>
          <cell r="W369">
            <v>0</v>
          </cell>
          <cell r="X369">
            <v>62.13</v>
          </cell>
          <cell r="Y369">
            <v>62.13</v>
          </cell>
          <cell r="Z369">
            <v>0</v>
          </cell>
        </row>
        <row r="370">
          <cell r="C370" t="str">
            <v>Y</v>
          </cell>
          <cell r="E370" t="str">
            <v>Y6</v>
          </cell>
          <cell r="H370" t="str">
            <v>Office Materials (Curtain, Crocaries, Wastebin, Display Board, White Board etc.)</v>
          </cell>
          <cell r="I370" t="str">
            <v>LAMB</v>
          </cell>
          <cell r="J370" t="str">
            <v>For new 26 union office &amp; 2 Upazila office</v>
          </cell>
          <cell r="N370" t="str">
            <v>28</v>
          </cell>
          <cell r="Q370">
            <v>109.36</v>
          </cell>
          <cell r="R370">
            <v>3062.08</v>
          </cell>
          <cell r="U370">
            <v>3062.08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C371" t="str">
            <v>Y</v>
          </cell>
          <cell r="E371" t="str">
            <v>Y6</v>
          </cell>
          <cell r="H371" t="str">
            <v>Yearly Diary &amp; Calender</v>
          </cell>
          <cell r="I371" t="str">
            <v>LAMB</v>
          </cell>
          <cell r="J371" t="str">
            <v>Project staff &amp; Gov. officials</v>
          </cell>
          <cell r="N371" t="str">
            <v>463</v>
          </cell>
          <cell r="Q371">
            <v>3.42</v>
          </cell>
          <cell r="R371">
            <v>1583.46</v>
          </cell>
          <cell r="U371">
            <v>1583.46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</row>
        <row r="372">
          <cell r="C372" t="str">
            <v>Y</v>
          </cell>
          <cell r="E372" t="str">
            <v>Y6</v>
          </cell>
          <cell r="H372" t="str">
            <v>Bag for CHW &amp; CM</v>
          </cell>
          <cell r="I372" t="str">
            <v>LAMB</v>
          </cell>
          <cell r="J372" t="str">
            <v>223+44 Bag</v>
          </cell>
          <cell r="N372" t="str">
            <v>267 pcs @ 250tk</v>
          </cell>
          <cell r="Q372">
            <v>3.42</v>
          </cell>
          <cell r="R372">
            <v>913.14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</row>
        <row r="373">
          <cell r="C373" t="str">
            <v>Y</v>
          </cell>
          <cell r="E373" t="str">
            <v>Y6</v>
          </cell>
          <cell r="H373" t="str">
            <v>Bag for FC, UM, AO &amp; PM</v>
          </cell>
          <cell r="I373" t="str">
            <v>LAMB</v>
          </cell>
          <cell r="J373" t="str">
            <v>25Bag</v>
          </cell>
          <cell r="N373" t="str">
            <v>25 @ 1300</v>
          </cell>
          <cell r="Q373">
            <v>17.77</v>
          </cell>
          <cell r="R373">
            <v>444.25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</row>
        <row r="374">
          <cell r="C374" t="str">
            <v>Y</v>
          </cell>
          <cell r="E374" t="str">
            <v>Y6</v>
          </cell>
          <cell r="H374" t="str">
            <v>Raincoat for CHW, CM, FC, UM &amp; PM</v>
          </cell>
          <cell r="I374" t="str">
            <v>LAMB</v>
          </cell>
          <cell r="J374">
            <v>288</v>
          </cell>
          <cell r="N374" t="str">
            <v>288 &amp; 1000</v>
          </cell>
          <cell r="Q374">
            <v>13.67</v>
          </cell>
          <cell r="R374">
            <v>3936.96</v>
          </cell>
          <cell r="U374">
            <v>3936.96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</row>
        <row r="375">
          <cell r="C375" t="str">
            <v>Y</v>
          </cell>
          <cell r="E375" t="str">
            <v>Y6</v>
          </cell>
          <cell r="H375" t="str">
            <v>Apron for CHW &amp; Midwife</v>
          </cell>
          <cell r="I375" t="str">
            <v>LAMB</v>
          </cell>
          <cell r="J375">
            <v>287</v>
          </cell>
          <cell r="N375" t="str">
            <v>287 @ 450</v>
          </cell>
          <cell r="Q375">
            <v>6.15</v>
          </cell>
          <cell r="R375">
            <v>1765.05</v>
          </cell>
          <cell r="U375">
            <v>1765.05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</row>
        <row r="376">
          <cell r="C376" t="str">
            <v>Y</v>
          </cell>
          <cell r="E376" t="str">
            <v>Y6</v>
          </cell>
          <cell r="H376" t="str">
            <v>Office rent</v>
          </cell>
          <cell r="I376" t="str">
            <v>LAMB</v>
          </cell>
          <cell r="J376" t="str">
            <v>32 union office @ 2000 &amp; 3 Upazila office @ 5000</v>
          </cell>
          <cell r="N376" t="str">
            <v>39 month</v>
          </cell>
          <cell r="Q376">
            <v>1052.97075</v>
          </cell>
          <cell r="R376">
            <v>40012.888499999994</v>
          </cell>
          <cell r="U376">
            <v>3158.9122499999999</v>
          </cell>
          <cell r="V376">
            <v>3158.9122499999999</v>
          </cell>
          <cell r="W376">
            <v>3158.9122499999999</v>
          </cell>
          <cell r="X376">
            <v>12635.648999999999</v>
          </cell>
          <cell r="Y376">
            <v>12635.648999999999</v>
          </cell>
          <cell r="Z376">
            <v>4211.8829999999998</v>
          </cell>
        </row>
        <row r="377">
          <cell r="C377" t="str">
            <v>Y</v>
          </cell>
          <cell r="E377" t="str">
            <v>Y6</v>
          </cell>
          <cell r="H377" t="str">
            <v>Utilities (Electricity, Water &amp; Others)</v>
          </cell>
          <cell r="I377" t="str">
            <v>LAMB</v>
          </cell>
          <cell r="J377" t="str">
            <v>32 union office @ 500 &amp; 3 Upazila office @ 1000</v>
          </cell>
          <cell r="N377" t="str">
            <v>39 month</v>
          </cell>
          <cell r="Q377">
            <v>259.74</v>
          </cell>
          <cell r="R377">
            <v>9870.119999999999</v>
          </cell>
          <cell r="U377">
            <v>779.22</v>
          </cell>
          <cell r="V377">
            <v>779.22</v>
          </cell>
          <cell r="W377">
            <v>779.22</v>
          </cell>
          <cell r="X377">
            <v>3116.88</v>
          </cell>
          <cell r="Y377">
            <v>3116.88</v>
          </cell>
          <cell r="Z377">
            <v>1038.96</v>
          </cell>
        </row>
        <row r="378">
          <cell r="C378" t="str">
            <v>Y</v>
          </cell>
          <cell r="E378" t="str">
            <v>Y6</v>
          </cell>
          <cell r="H378" t="str">
            <v>Bicycle Maitenance</v>
          </cell>
          <cell r="I378" t="str">
            <v>LAMB</v>
          </cell>
          <cell r="J378" t="str">
            <v xml:space="preserve">223 CHW@TK-100 </v>
          </cell>
          <cell r="N378" t="str">
            <v>40 Month</v>
          </cell>
          <cell r="Q378">
            <v>304.85000000000002</v>
          </cell>
          <cell r="R378">
            <v>11279.45</v>
          </cell>
          <cell r="U378">
            <v>914.55</v>
          </cell>
          <cell r="V378">
            <v>914.55</v>
          </cell>
          <cell r="W378">
            <v>914.55</v>
          </cell>
          <cell r="X378">
            <v>3658.2</v>
          </cell>
          <cell r="Y378">
            <v>3658.2</v>
          </cell>
          <cell r="Z378">
            <v>914.55</v>
          </cell>
        </row>
        <row r="379">
          <cell r="C379" t="str">
            <v>Y</v>
          </cell>
          <cell r="E379" t="str">
            <v>Y6</v>
          </cell>
          <cell r="H379" t="str">
            <v>Bank Charge</v>
          </cell>
          <cell r="I379" t="str">
            <v>LAMB</v>
          </cell>
          <cell r="N379" t="str">
            <v>14 Quarter</v>
          </cell>
          <cell r="Q379">
            <v>34.18</v>
          </cell>
          <cell r="R379">
            <v>478.52</v>
          </cell>
          <cell r="U379">
            <v>34.18</v>
          </cell>
          <cell r="V379">
            <v>34.18</v>
          </cell>
          <cell r="W379">
            <v>34.18</v>
          </cell>
          <cell r="X379">
            <v>136.72</v>
          </cell>
          <cell r="Y379">
            <v>136.72</v>
          </cell>
          <cell r="Z379">
            <v>68.36</v>
          </cell>
        </row>
        <row r="380">
          <cell r="C380" t="str">
            <v>Y</v>
          </cell>
          <cell r="E380" t="str">
            <v>Y6</v>
          </cell>
          <cell r="H380" t="str">
            <v>Internet Modem with SIM</v>
          </cell>
          <cell r="I380" t="str">
            <v>LAMB</v>
          </cell>
          <cell r="N380" t="str">
            <v>1</v>
          </cell>
          <cell r="Q380">
            <v>54.68</v>
          </cell>
          <cell r="R380">
            <v>54.68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</row>
        <row r="381">
          <cell r="C381" t="str">
            <v>Y</v>
          </cell>
          <cell r="E381" t="str">
            <v>Y6</v>
          </cell>
          <cell r="H381" t="str">
            <v>Cell phone &amp; Modem Bill</v>
          </cell>
          <cell r="I381" t="str">
            <v>LAMB</v>
          </cell>
          <cell r="J381" t="str">
            <v>200 X 21 FC, 300 for 3 PO, 300 for 1 AO, 1 AdmnO, 1 PM x 1,000</v>
          </cell>
          <cell r="N381" t="str">
            <v>39 month</v>
          </cell>
          <cell r="Q381">
            <v>80.66</v>
          </cell>
          <cell r="R381">
            <v>3145.7400000000002</v>
          </cell>
          <cell r="U381">
            <v>241.98</v>
          </cell>
          <cell r="V381">
            <v>241.98</v>
          </cell>
          <cell r="W381">
            <v>241.98</v>
          </cell>
          <cell r="X381">
            <v>967.92</v>
          </cell>
          <cell r="Y381">
            <v>967.92</v>
          </cell>
          <cell r="Z381">
            <v>322.64</v>
          </cell>
        </row>
        <row r="382">
          <cell r="C382" t="str">
            <v>Y</v>
          </cell>
          <cell r="E382" t="str">
            <v>Y6</v>
          </cell>
          <cell r="H382" t="str">
            <v>Staff Recruitment Cost</v>
          </cell>
          <cell r="I382" t="str">
            <v>LAMB</v>
          </cell>
          <cell r="J382" t="str">
            <v>Ad on national daily &amp; other cost</v>
          </cell>
          <cell r="N382" t="str">
            <v>2 times</v>
          </cell>
          <cell r="Q382">
            <v>792.89</v>
          </cell>
          <cell r="R382">
            <v>1585.78</v>
          </cell>
          <cell r="U382">
            <v>0</v>
          </cell>
          <cell r="V382">
            <v>0</v>
          </cell>
          <cell r="W382">
            <v>0</v>
          </cell>
          <cell r="X382">
            <v>792.89</v>
          </cell>
          <cell r="Y382">
            <v>0</v>
          </cell>
          <cell r="Z382">
            <v>0</v>
          </cell>
        </row>
        <row r="383">
          <cell r="C383" t="str">
            <v>Y</v>
          </cell>
          <cell r="E383" t="str">
            <v>Y6</v>
          </cell>
          <cell r="H383" t="str">
            <v>Register for CHW</v>
          </cell>
          <cell r="I383" t="str">
            <v>LAMB</v>
          </cell>
          <cell r="J383" t="str">
            <v>223 X 2</v>
          </cell>
          <cell r="N383" t="str">
            <v>500 &amp; 120</v>
          </cell>
          <cell r="Q383">
            <v>1.64</v>
          </cell>
          <cell r="R383">
            <v>820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</row>
        <row r="384">
          <cell r="C384" t="str">
            <v>X</v>
          </cell>
          <cell r="E384" t="str">
            <v>XX</v>
          </cell>
          <cell r="H384" t="str">
            <v xml:space="preserve">Total Activity Budget </v>
          </cell>
          <cell r="R384">
            <v>2826435.9456952712</v>
          </cell>
          <cell r="U384">
            <v>266868.75849999982</v>
          </cell>
          <cell r="V384">
            <v>292902.12749999994</v>
          </cell>
          <cell r="W384">
            <v>224796.49049999993</v>
          </cell>
          <cell r="X384">
            <v>916586.31117749983</v>
          </cell>
          <cell r="Y384">
            <v>833925.06218819984</v>
          </cell>
          <cell r="Z384">
            <v>222690.10649623672</v>
          </cell>
        </row>
        <row r="385">
          <cell r="E385" t="str">
            <v>X</v>
          </cell>
        </row>
        <row r="386">
          <cell r="E386" t="str">
            <v>X</v>
          </cell>
          <cell r="H386" t="str">
            <v xml:space="preserve">Total Project Budget </v>
          </cell>
          <cell r="R386">
            <v>3840000.5950005814</v>
          </cell>
          <cell r="U386">
            <v>385800.3480446657</v>
          </cell>
          <cell r="V386">
            <v>369792.88254466583</v>
          </cell>
          <cell r="W386">
            <v>285470.23354466585</v>
          </cell>
          <cell r="X386">
            <v>1187589.2094561637</v>
          </cell>
          <cell r="Y386">
            <v>1098240.4430593634</v>
          </cell>
          <cell r="Z386">
            <v>369585.12460105494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>
        <row r="14">
          <cell r="X14" t="str">
            <v>Year 2</v>
          </cell>
        </row>
      </sheetData>
      <sheetData sheetId="24">
        <row r="14">
          <cell r="X14" t="str">
            <v>Year 2</v>
          </cell>
        </row>
      </sheetData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Q 08"/>
      <sheetName val="bail 07-10"/>
      <sheetName val="var"/>
      <sheetName val="c plan"/>
      <sheetName val="ESQ 08 (2)"/>
      <sheetName val="COMP"/>
      <sheetName val="base 07-10"/>
      <sheetName val="bail"/>
      <sheetName val="sim fin"/>
      <sheetName val="cdmt"/>
      <sheetName val="paab"/>
      <sheetName val="c coût"/>
      <sheetName val="nature"/>
      <sheetName val="extraits"/>
      <sheetName val="tofe"/>
      <sheetName val="salaire"/>
      <sheetName val="Profit centres (hide)"/>
      <sheetName val="drop down"/>
      <sheetName val="Basic Data"/>
      <sheetName val="List"/>
      <sheetName val="GL Codes"/>
    </sheetNames>
    <sheetDataSet>
      <sheetData sheetId="0" refreshError="1">
        <row r="1">
          <cell r="A1" t="str">
            <v>St gv 2007</v>
          </cell>
          <cell r="B1" t="str">
            <v>Section</v>
          </cell>
          <cell r="C1" t="str">
            <v>Ss sect</v>
          </cell>
          <cell r="D1" t="str">
            <v>T</v>
          </cell>
          <cell r="E1" t="str">
            <v>Chapitre</v>
          </cell>
          <cell r="F1" t="str">
            <v>Article</v>
          </cell>
          <cell r="H1" t="str">
            <v>Minist.</v>
          </cell>
          <cell r="I1" t="str">
            <v>Budget</v>
          </cell>
          <cell r="J1" t="str">
            <v>Destinat.1</v>
          </cell>
          <cell r="K1" t="str">
            <v>Destinat.2</v>
          </cell>
          <cell r="L1" t="str">
            <v>Localis.1</v>
          </cell>
          <cell r="M1" t="str">
            <v>Localis.2</v>
          </cell>
          <cell r="N1" t="str">
            <v>Financ.</v>
          </cell>
          <cell r="O1" t="str">
            <v>Titre</v>
          </cell>
          <cell r="P1" t="str">
            <v>Chap.1</v>
          </cell>
          <cell r="Q1" t="str">
            <v>Chap.2</v>
          </cell>
          <cell r="R1" t="str">
            <v>Article</v>
          </cell>
          <cell r="S1" t="str">
            <v>Régul code</v>
          </cell>
          <cell r="T1" t="str">
            <v>Pauvreté</v>
          </cell>
          <cell r="U1" t="str">
            <v>U</v>
          </cell>
          <cell r="V1" t="str">
            <v>Bénéficiaire</v>
          </cell>
          <cell r="W1" t="str">
            <v>Déconc.loc.</v>
          </cell>
          <cell r="X1" t="str">
            <v>Nature</v>
          </cell>
          <cell r="Y1" t="str">
            <v>Y</v>
          </cell>
          <cell r="Z1" t="str">
            <v>Réalisations2006</v>
          </cell>
          <cell r="AA1" t="str">
            <v>PLF 2007</v>
          </cell>
          <cell r="AB1" t="str">
            <v>Esquisse2008</v>
          </cell>
          <cell r="AC1" t="str">
            <v>PropositionsDAAF</v>
          </cell>
          <cell r="AD1" t="str">
            <v>Ecart (esquisse/ propositions DAAF)</v>
          </cell>
          <cell r="AE1" t="str">
            <v>Propositions Commission</v>
          </cell>
        </row>
        <row r="2">
          <cell r="A2">
            <v>1</v>
          </cell>
          <cell r="H2">
            <v>20</v>
          </cell>
          <cell r="P2" t="str">
            <v>qté10</v>
          </cell>
          <cell r="U2">
            <v>0</v>
          </cell>
          <cell r="V2" t="str">
            <v>Min. EDUCATION &amp; RECHERCHES SCIENTIFIQUES</v>
          </cell>
          <cell r="Y2" t="str">
            <v>can10</v>
          </cell>
          <cell r="Z2">
            <v>282421023</v>
          </cell>
          <cell r="AA2">
            <v>409916824.671</v>
          </cell>
          <cell r="AB2">
            <v>486726460</v>
          </cell>
          <cell r="AC2">
            <v>586339167.65694475</v>
          </cell>
          <cell r="AD2">
            <v>88780467.656944722</v>
          </cell>
          <cell r="AE2">
            <v>0</v>
          </cell>
        </row>
        <row r="3">
          <cell r="A3">
            <v>1</v>
          </cell>
          <cell r="H3">
            <v>20</v>
          </cell>
          <cell r="V3" t="str">
            <v>p.mem. TOTAL DEPENSES YC. FINEX &amp; Assistance humanitaire</v>
          </cell>
          <cell r="Y3">
            <v>7416942.3813892929</v>
          </cell>
          <cell r="Z3">
            <v>331364023</v>
          </cell>
          <cell r="AA3">
            <v>462256824.671</v>
          </cell>
          <cell r="AB3">
            <v>558170660</v>
          </cell>
          <cell r="AC3">
            <v>657783367.65694475</v>
          </cell>
          <cell r="AD3">
            <v>88780467.656944722</v>
          </cell>
          <cell r="AE3">
            <v>0</v>
          </cell>
        </row>
        <row r="4">
          <cell r="A4">
            <v>1</v>
          </cell>
          <cell r="H4">
            <v>20</v>
          </cell>
          <cell r="I4">
            <v>1</v>
          </cell>
          <cell r="O4">
            <v>2</v>
          </cell>
          <cell r="P4">
            <v>15</v>
          </cell>
          <cell r="V4" t="str">
            <v>T2. PERSONNEL / TRAITEMENTS &amp; SALAIRES</v>
          </cell>
          <cell r="Y4">
            <v>24</v>
          </cell>
          <cell r="Z4">
            <v>176080890</v>
          </cell>
          <cell r="AA4">
            <v>257123951.97299999</v>
          </cell>
          <cell r="AB4">
            <v>287132600</v>
          </cell>
          <cell r="AC4">
            <v>291831376.23094475</v>
          </cell>
          <cell r="AD4">
            <v>4698776.2309447173</v>
          </cell>
          <cell r="AE4">
            <v>0</v>
          </cell>
        </row>
        <row r="5">
          <cell r="A5">
            <v>1</v>
          </cell>
          <cell r="B5" t="str">
            <v>B</v>
          </cell>
          <cell r="C5" t="str">
            <v>C</v>
          </cell>
          <cell r="D5" t="str">
            <v>D</v>
          </cell>
          <cell r="E5" t="str">
            <v>E</v>
          </cell>
          <cell r="F5" t="str">
            <v>F</v>
          </cell>
          <cell r="G5" t="str">
            <v>G</v>
          </cell>
          <cell r="H5">
            <v>20</v>
          </cell>
          <cell r="I5">
            <v>1</v>
          </cell>
          <cell r="J5" t="str">
            <v>J</v>
          </cell>
          <cell r="K5" t="str">
            <v>K</v>
          </cell>
          <cell r="L5">
            <v>1</v>
          </cell>
          <cell r="M5" t="str">
            <v>M</v>
          </cell>
          <cell r="N5" t="str">
            <v>N</v>
          </cell>
          <cell r="O5">
            <v>2</v>
          </cell>
          <cell r="P5">
            <v>2</v>
          </cell>
          <cell r="Q5" t="str">
            <v>Q</v>
          </cell>
          <cell r="R5" t="str">
            <v>R</v>
          </cell>
          <cell r="S5" t="str">
            <v>S</v>
          </cell>
          <cell r="T5" t="str">
            <v>T</v>
          </cell>
          <cell r="U5" t="str">
            <v>U</v>
          </cell>
          <cell r="V5" t="str">
            <v>Services centraux</v>
          </cell>
          <cell r="W5" t="str">
            <v>W</v>
          </cell>
          <cell r="X5" t="str">
            <v>X</v>
          </cell>
          <cell r="Y5" t="str">
            <v>Y</v>
          </cell>
          <cell r="Z5">
            <v>42038527</v>
          </cell>
          <cell r="AA5">
            <v>68060426.18599999</v>
          </cell>
          <cell r="AB5">
            <v>75285400</v>
          </cell>
          <cell r="AC5">
            <v>79471902.027999997</v>
          </cell>
          <cell r="AD5">
            <v>4186502.0279999971</v>
          </cell>
          <cell r="AE5" t="str">
            <v>AE</v>
          </cell>
        </row>
        <row r="6">
          <cell r="A6">
            <v>1</v>
          </cell>
          <cell r="B6" t="str">
            <v>originede laprogrammation</v>
          </cell>
          <cell r="C6" t="str">
            <v>s/comp</v>
          </cell>
          <cell r="D6" t="str">
            <v>codeplan</v>
          </cell>
          <cell r="E6" t="str">
            <v>centrede coût</v>
          </cell>
          <cell r="F6" t="str">
            <v>centrede gestion</v>
          </cell>
          <cell r="G6" t="str">
            <v>nature dela dépense</v>
          </cell>
          <cell r="H6">
            <v>20</v>
          </cell>
          <cell r="I6">
            <v>1</v>
          </cell>
          <cell r="J6" t="str">
            <v>agenced'exécution</v>
          </cell>
          <cell r="K6" t="str">
            <v>projet oubudget</v>
          </cell>
          <cell r="L6">
            <v>2</v>
          </cell>
          <cell r="M6" t="str">
            <v>quantité2007</v>
          </cell>
          <cell r="N6" t="str">
            <v>quantité2008</v>
          </cell>
          <cell r="O6">
            <v>2</v>
          </cell>
          <cell r="P6">
            <v>2</v>
          </cell>
          <cell r="Q6" t="str">
            <v>quantitétotale</v>
          </cell>
          <cell r="R6" t="str">
            <v>unité</v>
          </cell>
          <cell r="S6" t="str">
            <v>réf ducoûtstandard</v>
          </cell>
          <cell r="T6" t="str">
            <v>coûtunitaire</v>
          </cell>
          <cell r="U6" t="str">
            <v>%bailleur</v>
          </cell>
          <cell r="V6" t="str">
            <v>Conakry Services déconcentrés</v>
          </cell>
          <cell r="W6" t="str">
            <v>coût2008</v>
          </cell>
          <cell r="X6" t="str">
            <v>coût2009</v>
          </cell>
          <cell r="Y6" t="str">
            <v>coût2010</v>
          </cell>
          <cell r="Z6">
            <v>29472062</v>
          </cell>
          <cell r="AA6">
            <v>43577203.217999995</v>
          </cell>
          <cell r="AB6">
            <v>48990600</v>
          </cell>
          <cell r="AC6">
            <v>49127934.025285922</v>
          </cell>
          <cell r="AD6">
            <v>137334.02528592385</v>
          </cell>
          <cell r="AE6" t="str">
            <v>montantbailleurtotal</v>
          </cell>
        </row>
        <row r="7">
          <cell r="A7">
            <v>1</v>
          </cell>
          <cell r="B7" t="str">
            <v>AFD</v>
          </cell>
          <cell r="C7" t="str">
            <v>D1B</v>
          </cell>
          <cell r="D7" t="str">
            <v>D1BA</v>
          </cell>
          <cell r="E7" t="str">
            <v>AFD</v>
          </cell>
          <cell r="F7" t="str">
            <v>AFD</v>
          </cell>
          <cell r="G7" t="str">
            <v>NA</v>
          </cell>
          <cell r="H7">
            <v>20</v>
          </cell>
          <cell r="I7">
            <v>1</v>
          </cell>
          <cell r="J7" t="str">
            <v>AFD</v>
          </cell>
          <cell r="K7" t="str">
            <v>AFD/PEPTG</v>
          </cell>
          <cell r="L7">
            <v>3</v>
          </cell>
          <cell r="M7">
            <v>1</v>
          </cell>
          <cell r="O7">
            <v>2</v>
          </cell>
          <cell r="P7">
            <v>2</v>
          </cell>
          <cell r="Q7">
            <v>1</v>
          </cell>
          <cell r="R7" t="str">
            <v>forfait</v>
          </cell>
          <cell r="T7">
            <v>101838.2</v>
          </cell>
          <cell r="U7">
            <v>1</v>
          </cell>
          <cell r="V7" t="str">
            <v>Intérieur Services déconcentrés</v>
          </cell>
          <cell r="W7">
            <v>0</v>
          </cell>
          <cell r="X7">
            <v>0</v>
          </cell>
          <cell r="Y7">
            <v>0</v>
          </cell>
          <cell r="Z7">
            <v>104570301</v>
          </cell>
          <cell r="AA7">
            <v>145486322.56900001</v>
          </cell>
          <cell r="AB7">
            <v>162856600</v>
          </cell>
          <cell r="AC7">
            <v>163231540.1776588</v>
          </cell>
          <cell r="AD7">
            <v>374940.17765879631</v>
          </cell>
          <cell r="AE7">
            <v>101838.2</v>
          </cell>
        </row>
        <row r="8">
          <cell r="A8">
            <v>1</v>
          </cell>
          <cell r="B8" t="str">
            <v>AFD</v>
          </cell>
          <cell r="C8" t="str">
            <v>A1A</v>
          </cell>
          <cell r="D8" t="str">
            <v>A1AD</v>
          </cell>
          <cell r="E8" t="str">
            <v>EP/LELO</v>
          </cell>
          <cell r="F8" t="str">
            <v>A&amp;A/CR/LAB</v>
          </cell>
          <cell r="G8">
            <v>21</v>
          </cell>
          <cell r="H8">
            <v>20</v>
          </cell>
          <cell r="I8">
            <v>1</v>
          </cell>
          <cell r="J8" t="str">
            <v>A&amp;A</v>
          </cell>
          <cell r="K8" t="str">
            <v>AFD/PEPTG</v>
          </cell>
          <cell r="M8">
            <v>1</v>
          </cell>
          <cell r="O8">
            <v>2</v>
          </cell>
          <cell r="P8">
            <v>2</v>
          </cell>
          <cell r="Q8">
            <v>1</v>
          </cell>
          <cell r="R8" t="str">
            <v>lot</v>
          </cell>
          <cell r="T8">
            <v>588145.33617105254</v>
          </cell>
          <cell r="U8">
            <v>1</v>
          </cell>
          <cell r="V8" t="str">
            <v xml:space="preserve">Rem. Fonctionnaires </v>
          </cell>
          <cell r="W8">
            <v>0</v>
          </cell>
          <cell r="X8">
            <v>0</v>
          </cell>
          <cell r="Y8">
            <v>0</v>
          </cell>
          <cell r="Z8">
            <v>108827176</v>
          </cell>
          <cell r="AA8">
            <v>190136768.18000001</v>
          </cell>
          <cell r="AB8">
            <v>214645600</v>
          </cell>
          <cell r="AC8">
            <v>214645600</v>
          </cell>
          <cell r="AD8">
            <v>0</v>
          </cell>
          <cell r="AE8">
            <v>588145.33617105254</v>
          </cell>
        </row>
        <row r="9">
          <cell r="A9">
            <v>1</v>
          </cell>
          <cell r="B9" t="str">
            <v>AFD</v>
          </cell>
          <cell r="C9" t="str">
            <v>A1A</v>
          </cell>
          <cell r="D9" t="str">
            <v>A1AD</v>
          </cell>
          <cell r="E9" t="str">
            <v>EP/MALI</v>
          </cell>
          <cell r="F9" t="str">
            <v>A&amp;A/CR/LAB</v>
          </cell>
          <cell r="G9">
            <v>21</v>
          </cell>
          <cell r="H9">
            <v>20</v>
          </cell>
          <cell r="I9">
            <v>1</v>
          </cell>
          <cell r="J9" t="str">
            <v>A&amp;A</v>
          </cell>
          <cell r="K9" t="str">
            <v>AFD/PEPTG</v>
          </cell>
          <cell r="L9">
            <v>1</v>
          </cell>
          <cell r="M9">
            <v>1</v>
          </cell>
          <cell r="O9">
            <v>2</v>
          </cell>
          <cell r="P9">
            <v>2</v>
          </cell>
          <cell r="Q9">
            <v>1</v>
          </cell>
          <cell r="R9" t="str">
            <v>lot</v>
          </cell>
          <cell r="T9">
            <v>764588.93702236831</v>
          </cell>
          <cell r="U9">
            <v>1</v>
          </cell>
          <cell r="V9" t="str">
            <v>Services centraux</v>
          </cell>
          <cell r="W9">
            <v>0</v>
          </cell>
          <cell r="X9">
            <v>0</v>
          </cell>
          <cell r="Y9">
            <v>0</v>
          </cell>
          <cell r="Z9">
            <v>19399194</v>
          </cell>
          <cell r="AA9">
            <v>44828332.579999998</v>
          </cell>
          <cell r="AB9">
            <v>50606800</v>
          </cell>
          <cell r="AC9">
            <v>50606800</v>
          </cell>
          <cell r="AD9">
            <v>0</v>
          </cell>
          <cell r="AE9">
            <v>0</v>
          </cell>
        </row>
        <row r="10">
          <cell r="A10">
            <v>1</v>
          </cell>
          <cell r="B10" t="str">
            <v>20</v>
          </cell>
          <cell r="C10">
            <v>44000100600</v>
          </cell>
          <cell r="D10">
            <v>2</v>
          </cell>
          <cell r="E10" t="str">
            <v>21</v>
          </cell>
          <cell r="F10">
            <v>10</v>
          </cell>
          <cell r="G10">
            <v>21</v>
          </cell>
          <cell r="H10">
            <v>20</v>
          </cell>
          <cell r="I10">
            <v>1</v>
          </cell>
          <cell r="J10">
            <v>44</v>
          </cell>
          <cell r="K10" t="str">
            <v>000</v>
          </cell>
          <cell r="L10">
            <v>1</v>
          </cell>
          <cell r="M10" t="str">
            <v>00</v>
          </cell>
          <cell r="N10">
            <v>6</v>
          </cell>
          <cell r="O10">
            <v>2</v>
          </cell>
          <cell r="P10">
            <v>2</v>
          </cell>
          <cell r="Q10">
            <v>1</v>
          </cell>
          <cell r="R10">
            <v>10</v>
          </cell>
          <cell r="T10">
            <v>1</v>
          </cell>
          <cell r="U10">
            <v>0</v>
          </cell>
          <cell r="V10" t="str">
            <v>Enseign. technique</v>
          </cell>
          <cell r="W10" t="str">
            <v>Serv.cent.</v>
          </cell>
          <cell r="X10" t="str">
            <v>Salaires fonct.</v>
          </cell>
          <cell r="Y10" t="str">
            <v>P3</v>
          </cell>
          <cell r="Z10">
            <v>3193915</v>
          </cell>
          <cell r="AA10">
            <v>4453900.62</v>
          </cell>
          <cell r="AB10">
            <v>5028000</v>
          </cell>
          <cell r="AC10">
            <v>5028000</v>
          </cell>
          <cell r="AD10">
            <v>0</v>
          </cell>
          <cell r="AE10">
            <v>730980.63209830818</v>
          </cell>
        </row>
        <row r="11">
          <cell r="A11">
            <v>1</v>
          </cell>
          <cell r="B11" t="str">
            <v>20</v>
          </cell>
          <cell r="C11">
            <v>44000100600</v>
          </cell>
          <cell r="D11">
            <v>2</v>
          </cell>
          <cell r="E11" t="str">
            <v>21</v>
          </cell>
          <cell r="F11">
            <v>20</v>
          </cell>
          <cell r="G11">
            <v>22</v>
          </cell>
          <cell r="H11">
            <v>20</v>
          </cell>
          <cell r="I11">
            <v>1</v>
          </cell>
          <cell r="J11">
            <v>44</v>
          </cell>
          <cell r="K11" t="str">
            <v>000</v>
          </cell>
          <cell r="L11">
            <v>1</v>
          </cell>
          <cell r="M11" t="str">
            <v>00</v>
          </cell>
          <cell r="N11">
            <v>6</v>
          </cell>
          <cell r="O11">
            <v>2</v>
          </cell>
          <cell r="P11">
            <v>2</v>
          </cell>
          <cell r="Q11">
            <v>1</v>
          </cell>
          <cell r="R11">
            <v>20</v>
          </cell>
          <cell r="T11">
            <v>1</v>
          </cell>
          <cell r="U11">
            <v>0</v>
          </cell>
          <cell r="V11" t="str">
            <v>Enseign. technique</v>
          </cell>
          <cell r="W11" t="str">
            <v>Serv.cent.</v>
          </cell>
          <cell r="X11" t="str">
            <v>Primes fonct.</v>
          </cell>
          <cell r="Y11" t="str">
            <v>P3</v>
          </cell>
          <cell r="Z11">
            <v>341082</v>
          </cell>
          <cell r="AA11">
            <v>376530</v>
          </cell>
          <cell r="AB11">
            <v>425100</v>
          </cell>
          <cell r="AC11">
            <v>425100</v>
          </cell>
          <cell r="AD11">
            <v>0</v>
          </cell>
          <cell r="AE11">
            <v>3114322.2513513514</v>
          </cell>
        </row>
        <row r="12">
          <cell r="A12">
            <v>1</v>
          </cell>
          <cell r="B12" t="str">
            <v>20</v>
          </cell>
          <cell r="C12">
            <v>44000100600</v>
          </cell>
          <cell r="D12">
            <v>2</v>
          </cell>
          <cell r="E12" t="str">
            <v>21</v>
          </cell>
          <cell r="F12">
            <v>30</v>
          </cell>
          <cell r="G12">
            <v>22</v>
          </cell>
          <cell r="H12">
            <v>20</v>
          </cell>
          <cell r="I12">
            <v>1</v>
          </cell>
          <cell r="J12">
            <v>44</v>
          </cell>
          <cell r="K12" t="str">
            <v>000</v>
          </cell>
          <cell r="L12">
            <v>1</v>
          </cell>
          <cell r="M12" t="str">
            <v>00</v>
          </cell>
          <cell r="N12">
            <v>6</v>
          </cell>
          <cell r="O12">
            <v>2</v>
          </cell>
          <cell r="P12">
            <v>2</v>
          </cell>
          <cell r="Q12">
            <v>1</v>
          </cell>
          <cell r="R12">
            <v>30</v>
          </cell>
          <cell r="T12">
            <v>1</v>
          </cell>
          <cell r="U12">
            <v>0</v>
          </cell>
          <cell r="V12" t="str">
            <v>Enseign. technique</v>
          </cell>
          <cell r="W12" t="str">
            <v>Serv.cent.</v>
          </cell>
          <cell r="X12" t="str">
            <v>Indemnités fonct.</v>
          </cell>
          <cell r="Y12" t="str">
            <v>P3</v>
          </cell>
          <cell r="Z12">
            <v>452391</v>
          </cell>
          <cell r="AA12">
            <v>1343868</v>
          </cell>
          <cell r="AB12">
            <v>1517100</v>
          </cell>
          <cell r="AC12">
            <v>1517100</v>
          </cell>
          <cell r="AD12">
            <v>0</v>
          </cell>
          <cell r="AE12">
            <v>4256240.4101801803</v>
          </cell>
        </row>
        <row r="13">
          <cell r="A13">
            <v>1</v>
          </cell>
          <cell r="B13" t="str">
            <v>20</v>
          </cell>
          <cell r="C13">
            <v>44000100600</v>
          </cell>
          <cell r="D13">
            <v>2</v>
          </cell>
          <cell r="E13" t="str">
            <v>21</v>
          </cell>
          <cell r="F13">
            <v>40</v>
          </cell>
          <cell r="G13">
            <v>22</v>
          </cell>
          <cell r="H13">
            <v>20</v>
          </cell>
          <cell r="I13">
            <v>1</v>
          </cell>
          <cell r="J13">
            <v>44</v>
          </cell>
          <cell r="K13" t="str">
            <v>000</v>
          </cell>
          <cell r="L13">
            <v>1</v>
          </cell>
          <cell r="M13" t="str">
            <v>00</v>
          </cell>
          <cell r="N13">
            <v>6</v>
          </cell>
          <cell r="O13">
            <v>2</v>
          </cell>
          <cell r="P13">
            <v>2</v>
          </cell>
          <cell r="Q13">
            <v>1</v>
          </cell>
          <cell r="R13">
            <v>40</v>
          </cell>
          <cell r="T13">
            <v>1</v>
          </cell>
          <cell r="U13">
            <v>0</v>
          </cell>
          <cell r="V13" t="str">
            <v>Enseign. technique</v>
          </cell>
          <cell r="W13" t="str">
            <v>Serv.cent.</v>
          </cell>
          <cell r="X13" t="str">
            <v xml:space="preserve">Allocations familiales fonc. </v>
          </cell>
          <cell r="Y13" t="str">
            <v>P3</v>
          </cell>
          <cell r="Z13">
            <v>71614</v>
          </cell>
          <cell r="AA13">
            <v>72912</v>
          </cell>
          <cell r="AB13">
            <v>82300</v>
          </cell>
          <cell r="AC13">
            <v>82300</v>
          </cell>
          <cell r="AD13">
            <v>0</v>
          </cell>
          <cell r="AE13">
            <v>4152429.6684684688</v>
          </cell>
        </row>
        <row r="14">
          <cell r="A14">
            <v>1</v>
          </cell>
          <cell r="B14" t="str">
            <v>20</v>
          </cell>
          <cell r="C14">
            <v>46000100600</v>
          </cell>
          <cell r="D14">
            <v>2</v>
          </cell>
          <cell r="E14" t="str">
            <v>21</v>
          </cell>
          <cell r="F14">
            <v>10</v>
          </cell>
          <cell r="G14">
            <v>22</v>
          </cell>
          <cell r="H14">
            <v>20</v>
          </cell>
          <cell r="I14">
            <v>1</v>
          </cell>
          <cell r="J14">
            <v>46</v>
          </cell>
          <cell r="K14" t="str">
            <v>000</v>
          </cell>
          <cell r="L14">
            <v>1</v>
          </cell>
          <cell r="M14" t="str">
            <v>00</v>
          </cell>
          <cell r="N14">
            <v>6</v>
          </cell>
          <cell r="O14">
            <v>2</v>
          </cell>
          <cell r="P14">
            <v>2</v>
          </cell>
          <cell r="Q14">
            <v>1</v>
          </cell>
          <cell r="R14">
            <v>10</v>
          </cell>
          <cell r="T14">
            <v>1</v>
          </cell>
          <cell r="U14">
            <v>0</v>
          </cell>
          <cell r="V14" t="str">
            <v>Enseig. Supérieur</v>
          </cell>
          <cell r="W14" t="str">
            <v>Serv.cent.</v>
          </cell>
          <cell r="X14" t="str">
            <v>Salaires fonct.</v>
          </cell>
          <cell r="Y14" t="str">
            <v>P4</v>
          </cell>
          <cell r="Z14">
            <v>8088132</v>
          </cell>
          <cell r="AA14">
            <v>13696856.459999999</v>
          </cell>
          <cell r="AB14">
            <v>15462400</v>
          </cell>
          <cell r="AC14">
            <v>15462400</v>
          </cell>
          <cell r="AD14">
            <v>0</v>
          </cell>
          <cell r="AE14">
            <v>287888.7576923077</v>
          </cell>
        </row>
        <row r="15">
          <cell r="A15">
            <v>1</v>
          </cell>
          <cell r="B15" t="str">
            <v>20</v>
          </cell>
          <cell r="C15">
            <v>46000100600</v>
          </cell>
          <cell r="D15">
            <v>2</v>
          </cell>
          <cell r="E15" t="str">
            <v>21</v>
          </cell>
          <cell r="F15">
            <v>20</v>
          </cell>
          <cell r="G15">
            <v>22</v>
          </cell>
          <cell r="H15">
            <v>20</v>
          </cell>
          <cell r="I15">
            <v>1</v>
          </cell>
          <cell r="J15">
            <v>46</v>
          </cell>
          <cell r="K15" t="str">
            <v>000</v>
          </cell>
          <cell r="L15">
            <v>1</v>
          </cell>
          <cell r="M15" t="str">
            <v>00</v>
          </cell>
          <cell r="N15">
            <v>6</v>
          </cell>
          <cell r="O15">
            <v>2</v>
          </cell>
          <cell r="P15">
            <v>2</v>
          </cell>
          <cell r="Q15">
            <v>1</v>
          </cell>
          <cell r="R15">
            <v>20</v>
          </cell>
          <cell r="T15">
            <v>1</v>
          </cell>
          <cell r="U15">
            <v>0</v>
          </cell>
          <cell r="V15" t="str">
            <v>Enseig. Supérieur</v>
          </cell>
          <cell r="W15" t="str">
            <v>Serv.cent.</v>
          </cell>
          <cell r="X15" t="str">
            <v>Primes fonct.</v>
          </cell>
          <cell r="Y15" t="str">
            <v>P4</v>
          </cell>
          <cell r="Z15">
            <v>936667</v>
          </cell>
          <cell r="AA15">
            <v>941759.5</v>
          </cell>
          <cell r="AB15">
            <v>1063200</v>
          </cell>
          <cell r="AC15">
            <v>1063200</v>
          </cell>
          <cell r="AD15">
            <v>0</v>
          </cell>
          <cell r="AE15">
            <v>259099.88192307693</v>
          </cell>
        </row>
        <row r="16">
          <cell r="A16">
            <v>1</v>
          </cell>
          <cell r="B16" t="str">
            <v>20</v>
          </cell>
          <cell r="C16">
            <v>46000100600</v>
          </cell>
          <cell r="D16">
            <v>2</v>
          </cell>
          <cell r="E16" t="str">
            <v>21</v>
          </cell>
          <cell r="F16">
            <v>30</v>
          </cell>
          <cell r="G16">
            <v>22</v>
          </cell>
          <cell r="H16">
            <v>20</v>
          </cell>
          <cell r="I16">
            <v>1</v>
          </cell>
          <cell r="J16">
            <v>46</v>
          </cell>
          <cell r="K16" t="str">
            <v>000</v>
          </cell>
          <cell r="L16">
            <v>1</v>
          </cell>
          <cell r="M16" t="str">
            <v>00</v>
          </cell>
          <cell r="N16">
            <v>6</v>
          </cell>
          <cell r="O16">
            <v>2</v>
          </cell>
          <cell r="P16">
            <v>2</v>
          </cell>
          <cell r="Q16">
            <v>1</v>
          </cell>
          <cell r="R16">
            <v>30</v>
          </cell>
          <cell r="T16">
            <v>1</v>
          </cell>
          <cell r="U16">
            <v>0</v>
          </cell>
          <cell r="V16" t="str">
            <v>Enseig. Supérieur</v>
          </cell>
          <cell r="W16" t="str">
            <v>Serv.cent.</v>
          </cell>
          <cell r="X16" t="str">
            <v>Indemnités fonct.</v>
          </cell>
          <cell r="Y16" t="str">
            <v>P4</v>
          </cell>
          <cell r="Z16">
            <v>1267514</v>
          </cell>
          <cell r="AA16">
            <v>3999672</v>
          </cell>
          <cell r="AB16">
            <v>4515200</v>
          </cell>
          <cell r="AC16">
            <v>4515200</v>
          </cell>
          <cell r="AD16">
            <v>0</v>
          </cell>
          <cell r="AE16">
            <v>201522.13038461539</v>
          </cell>
        </row>
        <row r="17">
          <cell r="A17">
            <v>1</v>
          </cell>
          <cell r="B17" t="str">
            <v>20</v>
          </cell>
          <cell r="C17">
            <v>46000100600</v>
          </cell>
          <cell r="D17">
            <v>2</v>
          </cell>
          <cell r="E17" t="str">
            <v>21</v>
          </cell>
          <cell r="F17">
            <v>40</v>
          </cell>
          <cell r="G17">
            <v>22</v>
          </cell>
          <cell r="H17">
            <v>20</v>
          </cell>
          <cell r="I17">
            <v>1</v>
          </cell>
          <cell r="J17">
            <v>46</v>
          </cell>
          <cell r="K17" t="str">
            <v>000</v>
          </cell>
          <cell r="L17">
            <v>1</v>
          </cell>
          <cell r="M17" t="str">
            <v>00</v>
          </cell>
          <cell r="N17">
            <v>6</v>
          </cell>
          <cell r="O17">
            <v>2</v>
          </cell>
          <cell r="P17">
            <v>2</v>
          </cell>
          <cell r="Q17">
            <v>1</v>
          </cell>
          <cell r="R17">
            <v>40</v>
          </cell>
          <cell r="T17">
            <v>1</v>
          </cell>
          <cell r="U17">
            <v>0</v>
          </cell>
          <cell r="V17" t="str">
            <v>Enseig. Supérieur</v>
          </cell>
          <cell r="W17" t="str">
            <v>Serv.cent.</v>
          </cell>
          <cell r="X17" t="str">
            <v xml:space="preserve">Allocations familiales fonc. </v>
          </cell>
          <cell r="Y17" t="str">
            <v>P4</v>
          </cell>
          <cell r="Z17">
            <v>101340</v>
          </cell>
          <cell r="AA17">
            <v>101544</v>
          </cell>
          <cell r="AB17">
            <v>114600</v>
          </cell>
          <cell r="AC17">
            <v>114600</v>
          </cell>
          <cell r="AD17">
            <v>0</v>
          </cell>
          <cell r="AE17">
            <v>373407.20009174995</v>
          </cell>
        </row>
        <row r="18">
          <cell r="A18">
            <v>1</v>
          </cell>
          <cell r="B18" t="str">
            <v>20</v>
          </cell>
          <cell r="C18">
            <v>49000100600</v>
          </cell>
          <cell r="D18">
            <v>2</v>
          </cell>
          <cell r="E18" t="str">
            <v>21</v>
          </cell>
          <cell r="F18">
            <v>10</v>
          </cell>
          <cell r="G18">
            <v>22</v>
          </cell>
          <cell r="H18">
            <v>20</v>
          </cell>
          <cell r="I18">
            <v>1</v>
          </cell>
          <cell r="J18">
            <v>49</v>
          </cell>
          <cell r="K18" t="str">
            <v>000</v>
          </cell>
          <cell r="L18">
            <v>1</v>
          </cell>
          <cell r="M18" t="str">
            <v>00</v>
          </cell>
          <cell r="N18">
            <v>6</v>
          </cell>
          <cell r="O18">
            <v>2</v>
          </cell>
          <cell r="P18">
            <v>2</v>
          </cell>
          <cell r="Q18">
            <v>1</v>
          </cell>
          <cell r="R18">
            <v>10</v>
          </cell>
          <cell r="T18">
            <v>1</v>
          </cell>
          <cell r="U18">
            <v>0</v>
          </cell>
          <cell r="V18" t="str">
            <v>Enseig. Serv administratifs</v>
          </cell>
          <cell r="W18" t="str">
            <v>Serv.cent.</v>
          </cell>
          <cell r="X18" t="str">
            <v>Salaires fonct.</v>
          </cell>
          <cell r="Y18" t="str">
            <v>P5C</v>
          </cell>
          <cell r="Z18">
            <v>3894879</v>
          </cell>
          <cell r="AA18">
            <v>14242010</v>
          </cell>
          <cell r="AB18">
            <v>16077800</v>
          </cell>
          <cell r="AC18">
            <v>16077800</v>
          </cell>
          <cell r="AD18">
            <v>0</v>
          </cell>
          <cell r="AE18">
            <v>458272.47283987491</v>
          </cell>
        </row>
        <row r="19">
          <cell r="A19">
            <v>1</v>
          </cell>
          <cell r="B19" t="str">
            <v>20</v>
          </cell>
          <cell r="C19">
            <v>49000100600</v>
          </cell>
          <cell r="D19">
            <v>2</v>
          </cell>
          <cell r="E19" t="str">
            <v>21</v>
          </cell>
          <cell r="F19">
            <v>20</v>
          </cell>
          <cell r="G19">
            <v>22</v>
          </cell>
          <cell r="H19">
            <v>20</v>
          </cell>
          <cell r="I19">
            <v>1</v>
          </cell>
          <cell r="J19">
            <v>49</v>
          </cell>
          <cell r="K19" t="str">
            <v>000</v>
          </cell>
          <cell r="L19">
            <v>1</v>
          </cell>
          <cell r="M19" t="str">
            <v>00</v>
          </cell>
          <cell r="N19">
            <v>6</v>
          </cell>
          <cell r="O19">
            <v>2</v>
          </cell>
          <cell r="P19">
            <v>2</v>
          </cell>
          <cell r="Q19">
            <v>1</v>
          </cell>
          <cell r="R19">
            <v>20</v>
          </cell>
          <cell r="T19">
            <v>1</v>
          </cell>
          <cell r="U19">
            <v>0</v>
          </cell>
          <cell r="V19" t="str">
            <v>Enseig. Serv administratifs</v>
          </cell>
          <cell r="W19" t="str">
            <v>Serv.cent.</v>
          </cell>
          <cell r="X19" t="str">
            <v>Primes fonct.</v>
          </cell>
          <cell r="Y19" t="str">
            <v>P5C</v>
          </cell>
          <cell r="Z19">
            <v>319274</v>
          </cell>
          <cell r="AA19">
            <v>315870</v>
          </cell>
          <cell r="AB19">
            <v>356600</v>
          </cell>
          <cell r="AC19">
            <v>356600</v>
          </cell>
          <cell r="AD19">
            <v>0</v>
          </cell>
          <cell r="AE19">
            <v>526164.69103837491</v>
          </cell>
        </row>
        <row r="20">
          <cell r="A20">
            <v>1</v>
          </cell>
          <cell r="B20" t="str">
            <v>20</v>
          </cell>
          <cell r="C20">
            <v>49000100600</v>
          </cell>
          <cell r="D20">
            <v>2</v>
          </cell>
          <cell r="E20" t="str">
            <v>21</v>
          </cell>
          <cell r="F20">
            <v>30</v>
          </cell>
          <cell r="G20">
            <v>21</v>
          </cell>
          <cell r="H20">
            <v>20</v>
          </cell>
          <cell r="I20">
            <v>1</v>
          </cell>
          <cell r="J20">
            <v>49</v>
          </cell>
          <cell r="K20" t="str">
            <v>000</v>
          </cell>
          <cell r="L20">
            <v>1</v>
          </cell>
          <cell r="M20" t="str">
            <v>00</v>
          </cell>
          <cell r="N20">
            <v>6</v>
          </cell>
          <cell r="O20">
            <v>2</v>
          </cell>
          <cell r="P20">
            <v>2</v>
          </cell>
          <cell r="Q20">
            <v>1</v>
          </cell>
          <cell r="R20">
            <v>30</v>
          </cell>
          <cell r="T20">
            <v>1</v>
          </cell>
          <cell r="U20">
            <v>0</v>
          </cell>
          <cell r="V20" t="str">
            <v>Enseig. Serv administratifs</v>
          </cell>
          <cell r="W20" t="str">
            <v>Serv.cent.</v>
          </cell>
          <cell r="X20" t="str">
            <v>Indemnités fonct.</v>
          </cell>
          <cell r="Y20" t="str">
            <v>P5C</v>
          </cell>
          <cell r="Z20">
            <v>679966</v>
          </cell>
          <cell r="AA20">
            <v>5219850</v>
          </cell>
          <cell r="AB20">
            <v>5892700</v>
          </cell>
          <cell r="AC20">
            <v>5892700</v>
          </cell>
          <cell r="AD20">
            <v>0</v>
          </cell>
          <cell r="AE20">
            <v>37341.140091749992</v>
          </cell>
        </row>
        <row r="21">
          <cell r="A21">
            <v>1</v>
          </cell>
          <cell r="B21" t="str">
            <v>20</v>
          </cell>
          <cell r="C21">
            <v>49000100600</v>
          </cell>
          <cell r="D21">
            <v>2</v>
          </cell>
          <cell r="E21" t="str">
            <v>21</v>
          </cell>
          <cell r="F21">
            <v>40</v>
          </cell>
          <cell r="G21">
            <v>21</v>
          </cell>
          <cell r="H21">
            <v>20</v>
          </cell>
          <cell r="I21">
            <v>1</v>
          </cell>
          <cell r="J21">
            <v>49</v>
          </cell>
          <cell r="K21" t="str">
            <v>000</v>
          </cell>
          <cell r="L21">
            <v>1</v>
          </cell>
          <cell r="M21" t="str">
            <v>00</v>
          </cell>
          <cell r="N21">
            <v>6</v>
          </cell>
          <cell r="O21">
            <v>2</v>
          </cell>
          <cell r="P21">
            <v>2</v>
          </cell>
          <cell r="Q21">
            <v>1</v>
          </cell>
          <cell r="R21">
            <v>40</v>
          </cell>
          <cell r="T21">
            <v>1</v>
          </cell>
          <cell r="U21">
            <v>0</v>
          </cell>
          <cell r="V21" t="str">
            <v>Enseig. Serv administratifs</v>
          </cell>
          <cell r="W21" t="str">
            <v>Serv.cent.</v>
          </cell>
          <cell r="X21" t="str">
            <v xml:space="preserve">Allocations familiales fonc. </v>
          </cell>
          <cell r="Y21" t="str">
            <v>P5C</v>
          </cell>
          <cell r="Z21">
            <v>52420</v>
          </cell>
          <cell r="AA21">
            <v>63560</v>
          </cell>
          <cell r="AB21">
            <v>71800</v>
          </cell>
          <cell r="AC21">
            <v>71800</v>
          </cell>
          <cell r="AD21">
            <v>0</v>
          </cell>
          <cell r="AE21">
            <v>45827.762839874995</v>
          </cell>
        </row>
        <row r="22">
          <cell r="A22">
            <v>1</v>
          </cell>
          <cell r="B22" t="str">
            <v>AFD</v>
          </cell>
          <cell r="C22" t="str">
            <v>A1A</v>
          </cell>
          <cell r="D22" t="str">
            <v>A1AD</v>
          </cell>
          <cell r="E22" t="str">
            <v>EP/TELI</v>
          </cell>
          <cell r="F22" t="str">
            <v>A&amp;A/CR/LAB</v>
          </cell>
          <cell r="G22">
            <v>21</v>
          </cell>
          <cell r="H22">
            <v>20</v>
          </cell>
          <cell r="I22">
            <v>1</v>
          </cell>
          <cell r="J22" t="str">
            <v>A&amp;A</v>
          </cell>
          <cell r="K22" t="str">
            <v>AFD/PEPTG</v>
          </cell>
          <cell r="L22">
            <v>2</v>
          </cell>
          <cell r="M22">
            <v>31</v>
          </cell>
          <cell r="O22">
            <v>2</v>
          </cell>
          <cell r="P22">
            <v>2</v>
          </cell>
          <cell r="Q22">
            <v>1</v>
          </cell>
          <cell r="R22" t="str">
            <v>u</v>
          </cell>
          <cell r="T22">
            <v>1697.3245496249997</v>
          </cell>
          <cell r="U22">
            <v>1</v>
          </cell>
          <cell r="V22" t="str">
            <v>Conakry Services déconcentrés</v>
          </cell>
          <cell r="W22">
            <v>0</v>
          </cell>
          <cell r="X22">
            <v>0</v>
          </cell>
          <cell r="Y22">
            <v>0</v>
          </cell>
          <cell r="Z22">
            <v>20523876</v>
          </cell>
          <cell r="AA22">
            <v>36257799.879999995</v>
          </cell>
          <cell r="AB22">
            <v>40931500</v>
          </cell>
          <cell r="AC22">
            <v>40931500</v>
          </cell>
          <cell r="AD22">
            <v>0</v>
          </cell>
          <cell r="AE22">
            <v>0</v>
          </cell>
        </row>
        <row r="23">
          <cell r="A23">
            <v>1</v>
          </cell>
          <cell r="B23" t="str">
            <v>20</v>
          </cell>
          <cell r="C23">
            <v>44000200600</v>
          </cell>
          <cell r="D23">
            <v>2</v>
          </cell>
          <cell r="E23" t="str">
            <v>21</v>
          </cell>
          <cell r="F23">
            <v>10</v>
          </cell>
          <cell r="G23">
            <v>23</v>
          </cell>
          <cell r="H23">
            <v>20</v>
          </cell>
          <cell r="I23">
            <v>1</v>
          </cell>
          <cell r="J23">
            <v>44</v>
          </cell>
          <cell r="K23" t="str">
            <v>000</v>
          </cell>
          <cell r="L23">
            <v>2</v>
          </cell>
          <cell r="M23" t="str">
            <v>00</v>
          </cell>
          <cell r="N23">
            <v>6</v>
          </cell>
          <cell r="O23">
            <v>2</v>
          </cell>
          <cell r="P23">
            <v>2</v>
          </cell>
          <cell r="Q23">
            <v>1</v>
          </cell>
          <cell r="R23">
            <v>10</v>
          </cell>
          <cell r="T23">
            <v>1</v>
          </cell>
          <cell r="U23">
            <v>0</v>
          </cell>
          <cell r="V23" t="str">
            <v>Enseign. technique</v>
          </cell>
          <cell r="W23" t="str">
            <v>Conakry</v>
          </cell>
          <cell r="X23" t="str">
            <v>Salaires fonct.</v>
          </cell>
          <cell r="Y23" t="str">
            <v>P3</v>
          </cell>
          <cell r="Z23">
            <v>30779</v>
          </cell>
          <cell r="AA23">
            <v>46562.879999999997</v>
          </cell>
          <cell r="AB23">
            <v>52600</v>
          </cell>
          <cell r="AC23">
            <v>52600</v>
          </cell>
          <cell r="AD23">
            <v>0</v>
          </cell>
          <cell r="AE23">
            <v>407352.79999999993</v>
          </cell>
        </row>
        <row r="24">
          <cell r="A24">
            <v>1</v>
          </cell>
          <cell r="B24" t="str">
            <v>20</v>
          </cell>
          <cell r="C24">
            <v>44000200600</v>
          </cell>
          <cell r="D24">
            <v>2</v>
          </cell>
          <cell r="E24" t="str">
            <v>21</v>
          </cell>
          <cell r="F24">
            <v>20</v>
          </cell>
          <cell r="G24">
            <v>23</v>
          </cell>
          <cell r="H24">
            <v>20</v>
          </cell>
          <cell r="I24">
            <v>1</v>
          </cell>
          <cell r="J24">
            <v>44</v>
          </cell>
          <cell r="K24" t="str">
            <v>000</v>
          </cell>
          <cell r="L24">
            <v>2</v>
          </cell>
          <cell r="M24" t="str">
            <v>00</v>
          </cell>
          <cell r="N24">
            <v>6</v>
          </cell>
          <cell r="O24">
            <v>2</v>
          </cell>
          <cell r="P24">
            <v>2</v>
          </cell>
          <cell r="Q24">
            <v>1</v>
          </cell>
          <cell r="R24">
            <v>20</v>
          </cell>
          <cell r="T24">
            <v>1</v>
          </cell>
          <cell r="U24">
            <v>0</v>
          </cell>
          <cell r="V24" t="str">
            <v>Enseign. technique</v>
          </cell>
          <cell r="W24" t="str">
            <v>Conakry</v>
          </cell>
          <cell r="X24" t="str">
            <v>Primes fonct.</v>
          </cell>
          <cell r="Y24" t="str">
            <v>P3</v>
          </cell>
          <cell r="Z24">
            <v>3132</v>
          </cell>
          <cell r="AA24">
            <v>4740</v>
          </cell>
          <cell r="AB24">
            <v>5400</v>
          </cell>
          <cell r="AC24">
            <v>5400</v>
          </cell>
          <cell r="AD24">
            <v>0</v>
          </cell>
          <cell r="AE24">
            <v>556715.49333333329</v>
          </cell>
        </row>
        <row r="25">
          <cell r="A25">
            <v>1</v>
          </cell>
          <cell r="B25" t="str">
            <v>20</v>
          </cell>
          <cell r="C25">
            <v>44000200600</v>
          </cell>
          <cell r="D25">
            <v>2</v>
          </cell>
          <cell r="E25" t="str">
            <v>21</v>
          </cell>
          <cell r="F25">
            <v>30</v>
          </cell>
          <cell r="G25">
            <v>23</v>
          </cell>
          <cell r="H25">
            <v>20</v>
          </cell>
          <cell r="I25">
            <v>1</v>
          </cell>
          <cell r="J25">
            <v>44</v>
          </cell>
          <cell r="K25" t="str">
            <v>000</v>
          </cell>
          <cell r="L25">
            <v>2</v>
          </cell>
          <cell r="M25" t="str">
            <v>00</v>
          </cell>
          <cell r="N25">
            <v>6</v>
          </cell>
          <cell r="O25">
            <v>2</v>
          </cell>
          <cell r="P25">
            <v>2</v>
          </cell>
          <cell r="Q25">
            <v>1</v>
          </cell>
          <cell r="R25">
            <v>30</v>
          </cell>
          <cell r="T25">
            <v>1</v>
          </cell>
          <cell r="U25">
            <v>0</v>
          </cell>
          <cell r="V25" t="str">
            <v>Enseign. technique</v>
          </cell>
          <cell r="W25" t="str">
            <v>Conakry</v>
          </cell>
          <cell r="X25" t="str">
            <v>Indemnités fonct.</v>
          </cell>
          <cell r="Y25" t="str">
            <v>P3</v>
          </cell>
          <cell r="Z25">
            <v>4290</v>
          </cell>
          <cell r="AA25">
            <v>15840</v>
          </cell>
          <cell r="AB25">
            <v>17900</v>
          </cell>
          <cell r="AC25">
            <v>17900</v>
          </cell>
          <cell r="AD25">
            <v>0</v>
          </cell>
          <cell r="AE25">
            <v>543137.06666666653</v>
          </cell>
        </row>
        <row r="26">
          <cell r="A26">
            <v>1</v>
          </cell>
          <cell r="B26" t="str">
            <v>20</v>
          </cell>
          <cell r="C26">
            <v>44000200600</v>
          </cell>
          <cell r="D26">
            <v>2</v>
          </cell>
          <cell r="E26" t="str">
            <v>21</v>
          </cell>
          <cell r="F26">
            <v>40</v>
          </cell>
          <cell r="G26">
            <v>12</v>
          </cell>
          <cell r="H26">
            <v>20</v>
          </cell>
          <cell r="I26">
            <v>1</v>
          </cell>
          <cell r="J26">
            <v>44</v>
          </cell>
          <cell r="K26" t="str">
            <v>000</v>
          </cell>
          <cell r="L26">
            <v>2</v>
          </cell>
          <cell r="M26" t="str">
            <v>00</v>
          </cell>
          <cell r="N26">
            <v>6</v>
          </cell>
          <cell r="O26">
            <v>2</v>
          </cell>
          <cell r="P26">
            <v>2</v>
          </cell>
          <cell r="Q26">
            <v>1</v>
          </cell>
          <cell r="R26">
            <v>40</v>
          </cell>
          <cell r="T26">
            <v>1</v>
          </cell>
          <cell r="U26">
            <v>0</v>
          </cell>
          <cell r="V26" t="str">
            <v>Enseign. technique</v>
          </cell>
          <cell r="W26" t="str">
            <v>Conakry</v>
          </cell>
          <cell r="X26" t="str">
            <v xml:space="preserve">Allocations familiales fonc. </v>
          </cell>
          <cell r="Y26" t="str">
            <v>P3</v>
          </cell>
          <cell r="Z26">
            <v>276</v>
          </cell>
          <cell r="AA26">
            <v>288</v>
          </cell>
          <cell r="AB26">
            <v>300</v>
          </cell>
          <cell r="AC26">
            <v>300</v>
          </cell>
          <cell r="AD26">
            <v>0</v>
          </cell>
          <cell r="AE26">
            <v>138330.22166666665</v>
          </cell>
        </row>
        <row r="27">
          <cell r="A27">
            <v>1</v>
          </cell>
          <cell r="B27" t="str">
            <v>20</v>
          </cell>
          <cell r="C27">
            <v>49000200600</v>
          </cell>
          <cell r="D27">
            <v>2</v>
          </cell>
          <cell r="E27" t="str">
            <v>21</v>
          </cell>
          <cell r="F27">
            <v>10</v>
          </cell>
          <cell r="G27">
            <v>12</v>
          </cell>
          <cell r="H27">
            <v>20</v>
          </cell>
          <cell r="I27">
            <v>1</v>
          </cell>
          <cell r="J27">
            <v>49</v>
          </cell>
          <cell r="K27" t="str">
            <v>000</v>
          </cell>
          <cell r="L27">
            <v>2</v>
          </cell>
          <cell r="M27" t="str">
            <v>00</v>
          </cell>
          <cell r="N27">
            <v>6</v>
          </cell>
          <cell r="O27">
            <v>2</v>
          </cell>
          <cell r="P27">
            <v>2</v>
          </cell>
          <cell r="Q27">
            <v>1</v>
          </cell>
          <cell r="R27">
            <v>10</v>
          </cell>
          <cell r="T27">
            <v>1</v>
          </cell>
          <cell r="U27">
            <v>0</v>
          </cell>
          <cell r="V27" t="str">
            <v>Enseig. Serv administratifs</v>
          </cell>
          <cell r="W27" t="str">
            <v>Conakry</v>
          </cell>
          <cell r="X27" t="str">
            <v>Salaires fonct.</v>
          </cell>
          <cell r="Y27" t="str">
            <v>P5D</v>
          </cell>
          <cell r="Z27">
            <v>16165540</v>
          </cell>
          <cell r="AA27">
            <v>18084997</v>
          </cell>
          <cell r="AB27">
            <v>19372300</v>
          </cell>
          <cell r="AC27">
            <v>19372300</v>
          </cell>
          <cell r="AD27">
            <v>0</v>
          </cell>
          <cell r="AE27">
            <v>138330.22166666665</v>
          </cell>
        </row>
        <row r="28">
          <cell r="A28">
            <v>1</v>
          </cell>
          <cell r="B28" t="str">
            <v>20</v>
          </cell>
          <cell r="C28">
            <v>49000200900</v>
          </cell>
          <cell r="D28">
            <v>2</v>
          </cell>
          <cell r="E28" t="str">
            <v>21</v>
          </cell>
          <cell r="F28">
            <v>10</v>
          </cell>
          <cell r="G28">
            <v>12</v>
          </cell>
          <cell r="H28">
            <v>20</v>
          </cell>
          <cell r="I28">
            <v>1</v>
          </cell>
          <cell r="J28">
            <v>49</v>
          </cell>
          <cell r="K28" t="str">
            <v>000</v>
          </cell>
          <cell r="L28">
            <v>2</v>
          </cell>
          <cell r="M28" t="str">
            <v>00</v>
          </cell>
          <cell r="N28">
            <v>9</v>
          </cell>
          <cell r="O28">
            <v>2</v>
          </cell>
          <cell r="P28">
            <v>2</v>
          </cell>
          <cell r="Q28">
            <v>1</v>
          </cell>
          <cell r="R28">
            <v>10</v>
          </cell>
          <cell r="T28">
            <v>1</v>
          </cell>
          <cell r="U28">
            <v>0</v>
          </cell>
          <cell r="V28" t="str">
            <v>Enseig. Serv administratifs</v>
          </cell>
          <cell r="W28" t="str">
            <v>Conakry</v>
          </cell>
          <cell r="X28" t="str">
            <v>Salaires fonct.PPTE</v>
          </cell>
          <cell r="Y28" t="str">
            <v>P5D</v>
          </cell>
          <cell r="Z28">
            <v>0</v>
          </cell>
          <cell r="AA28">
            <v>6249635</v>
          </cell>
          <cell r="AB28">
            <v>8099100</v>
          </cell>
          <cell r="AC28">
            <v>8099100</v>
          </cell>
          <cell r="AD28">
            <v>0</v>
          </cell>
          <cell r="AE28">
            <v>138330.22166666665</v>
          </cell>
        </row>
        <row r="29">
          <cell r="A29">
            <v>1</v>
          </cell>
          <cell r="B29" t="str">
            <v>20</v>
          </cell>
          <cell r="C29">
            <v>49000200600</v>
          </cell>
          <cell r="D29">
            <v>2</v>
          </cell>
          <cell r="E29" t="str">
            <v>21</v>
          </cell>
          <cell r="F29">
            <v>20</v>
          </cell>
          <cell r="G29">
            <v>12</v>
          </cell>
          <cell r="H29">
            <v>20</v>
          </cell>
          <cell r="I29">
            <v>1</v>
          </cell>
          <cell r="J29">
            <v>49</v>
          </cell>
          <cell r="K29" t="str">
            <v>000</v>
          </cell>
          <cell r="L29">
            <v>2</v>
          </cell>
          <cell r="M29" t="str">
            <v>00</v>
          </cell>
          <cell r="N29">
            <v>6</v>
          </cell>
          <cell r="O29">
            <v>2</v>
          </cell>
          <cell r="P29">
            <v>2</v>
          </cell>
          <cell r="Q29">
            <v>1</v>
          </cell>
          <cell r="R29">
            <v>20</v>
          </cell>
          <cell r="T29">
            <v>1</v>
          </cell>
          <cell r="U29">
            <v>0</v>
          </cell>
          <cell r="V29" t="str">
            <v>Enseig. Serv administratifs</v>
          </cell>
          <cell r="W29" t="str">
            <v>Conakry</v>
          </cell>
          <cell r="X29" t="str">
            <v>Primes fonct.</v>
          </cell>
          <cell r="Y29" t="str">
            <v>P5D</v>
          </cell>
          <cell r="Z29">
            <v>1431300</v>
          </cell>
          <cell r="AA29">
            <v>1452998</v>
          </cell>
          <cell r="AB29">
            <v>1556000</v>
          </cell>
          <cell r="AC29">
            <v>1556000</v>
          </cell>
          <cell r="AD29">
            <v>0</v>
          </cell>
          <cell r="AE29">
            <v>220842.92591333331</v>
          </cell>
        </row>
        <row r="30">
          <cell r="A30">
            <v>1</v>
          </cell>
          <cell r="B30" t="str">
            <v>20</v>
          </cell>
          <cell r="C30">
            <v>49000200900</v>
          </cell>
          <cell r="D30">
            <v>2</v>
          </cell>
          <cell r="E30" t="str">
            <v>21</v>
          </cell>
          <cell r="F30">
            <v>20</v>
          </cell>
          <cell r="G30">
            <v>12</v>
          </cell>
          <cell r="H30">
            <v>20</v>
          </cell>
          <cell r="I30">
            <v>1</v>
          </cell>
          <cell r="J30">
            <v>49</v>
          </cell>
          <cell r="K30" t="str">
            <v>000</v>
          </cell>
          <cell r="L30">
            <v>2</v>
          </cell>
          <cell r="M30" t="str">
            <v>00</v>
          </cell>
          <cell r="N30">
            <v>9</v>
          </cell>
          <cell r="O30">
            <v>2</v>
          </cell>
          <cell r="P30">
            <v>2</v>
          </cell>
          <cell r="Q30">
            <v>1</v>
          </cell>
          <cell r="R30">
            <v>20</v>
          </cell>
          <cell r="T30">
            <v>1</v>
          </cell>
          <cell r="U30">
            <v>0</v>
          </cell>
          <cell r="V30" t="str">
            <v>Enseig. Serv administratifs</v>
          </cell>
          <cell r="W30" t="str">
            <v>Conakry</v>
          </cell>
          <cell r="X30" t="str">
            <v>Primes fonct. PPTE</v>
          </cell>
          <cell r="Y30" t="str">
            <v>P5D</v>
          </cell>
          <cell r="Z30">
            <v>0</v>
          </cell>
          <cell r="AA30">
            <v>504409</v>
          </cell>
          <cell r="AB30">
            <v>653700</v>
          </cell>
          <cell r="AC30">
            <v>653700</v>
          </cell>
          <cell r="AD30">
            <v>0</v>
          </cell>
          <cell r="AE30">
            <v>220842.92591333331</v>
          </cell>
        </row>
        <row r="31">
          <cell r="A31">
            <v>1</v>
          </cell>
          <cell r="B31" t="str">
            <v>20</v>
          </cell>
          <cell r="C31">
            <v>49000200600</v>
          </cell>
          <cell r="D31">
            <v>2</v>
          </cell>
          <cell r="E31" t="str">
            <v>21</v>
          </cell>
          <cell r="F31">
            <v>30</v>
          </cell>
          <cell r="G31">
            <v>12</v>
          </cell>
          <cell r="H31">
            <v>20</v>
          </cell>
          <cell r="I31">
            <v>1</v>
          </cell>
          <cell r="J31">
            <v>49</v>
          </cell>
          <cell r="K31" t="str">
            <v>000</v>
          </cell>
          <cell r="L31">
            <v>2</v>
          </cell>
          <cell r="M31" t="str">
            <v>00</v>
          </cell>
          <cell r="N31">
            <v>6</v>
          </cell>
          <cell r="O31">
            <v>2</v>
          </cell>
          <cell r="P31">
            <v>2</v>
          </cell>
          <cell r="Q31">
            <v>1</v>
          </cell>
          <cell r="R31">
            <v>30</v>
          </cell>
          <cell r="T31">
            <v>1</v>
          </cell>
          <cell r="U31">
            <v>0</v>
          </cell>
          <cell r="V31" t="str">
            <v>Enseig. Serv administratifs</v>
          </cell>
          <cell r="W31" t="str">
            <v>Conakry</v>
          </cell>
          <cell r="X31" t="str">
            <v>Indemnités fonct.</v>
          </cell>
          <cell r="Y31" t="str">
            <v>P5D</v>
          </cell>
          <cell r="Z31">
            <v>2649909</v>
          </cell>
          <cell r="AA31">
            <v>6969085</v>
          </cell>
          <cell r="AB31">
            <v>7421300</v>
          </cell>
          <cell r="AC31">
            <v>7421300</v>
          </cell>
          <cell r="AD31">
            <v>0</v>
          </cell>
          <cell r="AE31">
            <v>220842.92591333331</v>
          </cell>
        </row>
        <row r="32">
          <cell r="A32">
            <v>1</v>
          </cell>
          <cell r="B32" t="str">
            <v>20</v>
          </cell>
          <cell r="C32">
            <v>49000200900</v>
          </cell>
          <cell r="D32">
            <v>2</v>
          </cell>
          <cell r="E32" t="str">
            <v>21</v>
          </cell>
          <cell r="F32">
            <v>30</v>
          </cell>
          <cell r="G32">
            <v>15</v>
          </cell>
          <cell r="H32">
            <v>20</v>
          </cell>
          <cell r="I32">
            <v>1</v>
          </cell>
          <cell r="J32">
            <v>49</v>
          </cell>
          <cell r="K32" t="str">
            <v>000</v>
          </cell>
          <cell r="L32">
            <v>2</v>
          </cell>
          <cell r="M32" t="str">
            <v>00</v>
          </cell>
          <cell r="N32">
            <v>9</v>
          </cell>
          <cell r="O32">
            <v>2</v>
          </cell>
          <cell r="P32">
            <v>2</v>
          </cell>
          <cell r="Q32">
            <v>1</v>
          </cell>
          <cell r="R32">
            <v>30</v>
          </cell>
          <cell r="T32">
            <v>1</v>
          </cell>
          <cell r="U32">
            <v>0</v>
          </cell>
          <cell r="V32" t="str">
            <v>Enseig. Serv administratifs</v>
          </cell>
          <cell r="W32" t="str">
            <v>Conakry</v>
          </cell>
          <cell r="X32" t="str">
            <v>Indemnités fonct. PPTE</v>
          </cell>
          <cell r="Y32" t="str">
            <v>P5D</v>
          </cell>
          <cell r="Z32">
            <v>0</v>
          </cell>
          <cell r="AA32">
            <v>2671173</v>
          </cell>
          <cell r="AB32">
            <v>3461600</v>
          </cell>
          <cell r="AC32">
            <v>3461600</v>
          </cell>
          <cell r="AD32">
            <v>0</v>
          </cell>
          <cell r="AE32">
            <v>25459.55</v>
          </cell>
        </row>
        <row r="33">
          <cell r="A33">
            <v>1</v>
          </cell>
          <cell r="B33" t="str">
            <v>20</v>
          </cell>
          <cell r="C33">
            <v>49000200600</v>
          </cell>
          <cell r="D33">
            <v>2</v>
          </cell>
          <cell r="E33" t="str">
            <v>21</v>
          </cell>
          <cell r="F33">
            <v>40</v>
          </cell>
          <cell r="G33">
            <v>15</v>
          </cell>
          <cell r="H33">
            <v>20</v>
          </cell>
          <cell r="I33">
            <v>1</v>
          </cell>
          <cell r="J33">
            <v>49</v>
          </cell>
          <cell r="K33" t="str">
            <v>000</v>
          </cell>
          <cell r="L33">
            <v>2</v>
          </cell>
          <cell r="M33" t="str">
            <v>00</v>
          </cell>
          <cell r="N33">
            <v>6</v>
          </cell>
          <cell r="O33">
            <v>2</v>
          </cell>
          <cell r="P33">
            <v>2</v>
          </cell>
          <cell r="Q33">
            <v>1</v>
          </cell>
          <cell r="R33">
            <v>40</v>
          </cell>
          <cell r="T33">
            <v>1</v>
          </cell>
          <cell r="U33">
            <v>0</v>
          </cell>
          <cell r="V33" t="str">
            <v>Enseig. Serv administratifs</v>
          </cell>
          <cell r="W33" t="str">
            <v>Conakry</v>
          </cell>
          <cell r="X33" t="str">
            <v xml:space="preserve">Allocations familiales fonc. </v>
          </cell>
          <cell r="Y33" t="str">
            <v>P5D</v>
          </cell>
          <cell r="Z33">
            <v>238650</v>
          </cell>
          <cell r="AA33">
            <v>192157</v>
          </cell>
          <cell r="AB33">
            <v>205800</v>
          </cell>
          <cell r="AC33">
            <v>205800</v>
          </cell>
          <cell r="AD33">
            <v>0</v>
          </cell>
          <cell r="AE33">
            <v>25459.55</v>
          </cell>
        </row>
        <row r="34">
          <cell r="A34">
            <v>1</v>
          </cell>
          <cell r="B34" t="str">
            <v>20</v>
          </cell>
          <cell r="C34">
            <v>49000200900</v>
          </cell>
          <cell r="D34">
            <v>2</v>
          </cell>
          <cell r="E34" t="str">
            <v>21</v>
          </cell>
          <cell r="F34">
            <v>40</v>
          </cell>
          <cell r="G34">
            <v>15</v>
          </cell>
          <cell r="H34">
            <v>20</v>
          </cell>
          <cell r="I34">
            <v>1</v>
          </cell>
          <cell r="J34">
            <v>49</v>
          </cell>
          <cell r="K34" t="str">
            <v>000</v>
          </cell>
          <cell r="L34">
            <v>2</v>
          </cell>
          <cell r="M34" t="str">
            <v>00</v>
          </cell>
          <cell r="N34">
            <v>9</v>
          </cell>
          <cell r="O34">
            <v>2</v>
          </cell>
          <cell r="P34">
            <v>2</v>
          </cell>
          <cell r="Q34">
            <v>1</v>
          </cell>
          <cell r="R34">
            <v>40</v>
          </cell>
          <cell r="T34">
            <v>1</v>
          </cell>
          <cell r="U34">
            <v>0</v>
          </cell>
          <cell r="V34" t="str">
            <v>Enseig. Serv administratifs</v>
          </cell>
          <cell r="W34" t="str">
            <v>Conakry</v>
          </cell>
          <cell r="X34" t="str">
            <v>Allocations familiales fonc. PPTE</v>
          </cell>
          <cell r="Y34" t="str">
            <v>P5D</v>
          </cell>
          <cell r="Z34">
            <v>0</v>
          </cell>
          <cell r="AA34">
            <v>65915</v>
          </cell>
          <cell r="AB34">
            <v>85500</v>
          </cell>
          <cell r="AC34">
            <v>85500</v>
          </cell>
          <cell r="AD34">
            <v>0</v>
          </cell>
          <cell r="AE34">
            <v>25459.55</v>
          </cell>
        </row>
        <row r="35">
          <cell r="A35">
            <v>1</v>
          </cell>
          <cell r="B35" t="str">
            <v>AFD</v>
          </cell>
          <cell r="C35" t="str">
            <v>C1M</v>
          </cell>
          <cell r="D35" t="str">
            <v>C1MC</v>
          </cell>
          <cell r="E35" t="str">
            <v>CN/A&amp;A</v>
          </cell>
          <cell r="F35" t="str">
            <v>AFD/CN</v>
          </cell>
          <cell r="G35">
            <v>21</v>
          </cell>
          <cell r="H35">
            <v>20</v>
          </cell>
          <cell r="I35">
            <v>1</v>
          </cell>
          <cell r="J35" t="str">
            <v>A&amp;A</v>
          </cell>
          <cell r="K35" t="str">
            <v>AFD/PEPTG</v>
          </cell>
          <cell r="L35">
            <v>3</v>
          </cell>
          <cell r="M35">
            <v>1</v>
          </cell>
          <cell r="O35">
            <v>2</v>
          </cell>
          <cell r="P35">
            <v>2</v>
          </cell>
          <cell r="Q35">
            <v>1</v>
          </cell>
          <cell r="R35" t="str">
            <v>forfait</v>
          </cell>
          <cell r="T35">
            <v>244411.67999999996</v>
          </cell>
          <cell r="U35">
            <v>1</v>
          </cell>
          <cell r="V35" t="str">
            <v>Intérieur Services déconcentrés</v>
          </cell>
          <cell r="W35">
            <v>0</v>
          </cell>
          <cell r="X35">
            <v>0</v>
          </cell>
          <cell r="Y35">
            <v>0</v>
          </cell>
          <cell r="Z35">
            <v>68904106</v>
          </cell>
          <cell r="AA35">
            <v>109050635.72</v>
          </cell>
          <cell r="AB35">
            <v>123107300</v>
          </cell>
          <cell r="AC35">
            <v>123107300</v>
          </cell>
          <cell r="AD35">
            <v>0</v>
          </cell>
          <cell r="AE35">
            <v>0</v>
          </cell>
        </row>
        <row r="36">
          <cell r="A36">
            <v>1</v>
          </cell>
          <cell r="B36" t="str">
            <v>20</v>
          </cell>
          <cell r="C36">
            <v>44000300600</v>
          </cell>
          <cell r="D36">
            <v>2</v>
          </cell>
          <cell r="E36" t="str">
            <v>21</v>
          </cell>
          <cell r="F36">
            <v>10</v>
          </cell>
          <cell r="G36">
            <v>25</v>
          </cell>
          <cell r="H36">
            <v>20</v>
          </cell>
          <cell r="I36">
            <v>1</v>
          </cell>
          <cell r="J36">
            <v>44</v>
          </cell>
          <cell r="K36" t="str">
            <v>000</v>
          </cell>
          <cell r="L36">
            <v>3</v>
          </cell>
          <cell r="M36" t="str">
            <v>00</v>
          </cell>
          <cell r="N36">
            <v>6</v>
          </cell>
          <cell r="O36">
            <v>2</v>
          </cell>
          <cell r="P36">
            <v>2</v>
          </cell>
          <cell r="Q36">
            <v>1</v>
          </cell>
          <cell r="R36">
            <v>10</v>
          </cell>
          <cell r="T36">
            <v>1</v>
          </cell>
          <cell r="U36">
            <v>0</v>
          </cell>
          <cell r="V36" t="str">
            <v>Enseign. technique</v>
          </cell>
          <cell r="W36" t="str">
            <v>Intérieur</v>
          </cell>
          <cell r="X36" t="str">
            <v>Salaires fonct.</v>
          </cell>
          <cell r="Y36" t="str">
            <v>P3</v>
          </cell>
          <cell r="Z36">
            <v>1873599</v>
          </cell>
          <cell r="AA36">
            <v>2247698.04</v>
          </cell>
          <cell r="AB36">
            <v>2537400</v>
          </cell>
          <cell r="AC36">
            <v>2537400</v>
          </cell>
          <cell r="AD36">
            <v>0</v>
          </cell>
          <cell r="AE36">
            <v>359514.30554999999</v>
          </cell>
        </row>
        <row r="37">
          <cell r="A37">
            <v>1</v>
          </cell>
          <cell r="B37" t="str">
            <v>20</v>
          </cell>
          <cell r="C37">
            <v>44000300600</v>
          </cell>
          <cell r="D37">
            <v>2</v>
          </cell>
          <cell r="E37" t="str">
            <v>21</v>
          </cell>
          <cell r="F37">
            <v>20</v>
          </cell>
          <cell r="G37">
            <v>21</v>
          </cell>
          <cell r="H37">
            <v>20</v>
          </cell>
          <cell r="I37">
            <v>1</v>
          </cell>
          <cell r="J37">
            <v>44</v>
          </cell>
          <cell r="K37" t="str">
            <v>000</v>
          </cell>
          <cell r="L37">
            <v>3</v>
          </cell>
          <cell r="M37" t="str">
            <v>00</v>
          </cell>
          <cell r="N37">
            <v>6</v>
          </cell>
          <cell r="O37">
            <v>2</v>
          </cell>
          <cell r="P37">
            <v>2</v>
          </cell>
          <cell r="Q37">
            <v>1</v>
          </cell>
          <cell r="R37">
            <v>20</v>
          </cell>
          <cell r="T37">
            <v>1</v>
          </cell>
          <cell r="U37">
            <v>0</v>
          </cell>
          <cell r="V37" t="str">
            <v>Enseign. technique</v>
          </cell>
          <cell r="W37" t="str">
            <v>Intérieur</v>
          </cell>
          <cell r="X37" t="str">
            <v>Primes fonct.</v>
          </cell>
          <cell r="Y37" t="str">
            <v>P3</v>
          </cell>
          <cell r="Z37">
            <v>316718</v>
          </cell>
          <cell r="AA37">
            <v>330328.2</v>
          </cell>
          <cell r="AB37">
            <v>372900</v>
          </cell>
          <cell r="AC37">
            <v>372900</v>
          </cell>
          <cell r="AD37">
            <v>0</v>
          </cell>
          <cell r="AE37">
            <v>50412.457386090216</v>
          </cell>
        </row>
        <row r="38">
          <cell r="A38">
            <v>1</v>
          </cell>
          <cell r="B38" t="str">
            <v>20</v>
          </cell>
          <cell r="C38">
            <v>44000300600</v>
          </cell>
          <cell r="D38">
            <v>2</v>
          </cell>
          <cell r="E38" t="str">
            <v>21</v>
          </cell>
          <cell r="F38">
            <v>30</v>
          </cell>
          <cell r="G38">
            <v>21</v>
          </cell>
          <cell r="H38">
            <v>20</v>
          </cell>
          <cell r="I38">
            <v>1</v>
          </cell>
          <cell r="J38">
            <v>44</v>
          </cell>
          <cell r="K38" t="str">
            <v>000</v>
          </cell>
          <cell r="L38">
            <v>3</v>
          </cell>
          <cell r="M38" t="str">
            <v>00</v>
          </cell>
          <cell r="N38">
            <v>6</v>
          </cell>
          <cell r="O38">
            <v>2</v>
          </cell>
          <cell r="P38">
            <v>2</v>
          </cell>
          <cell r="Q38">
            <v>1</v>
          </cell>
          <cell r="R38">
            <v>30</v>
          </cell>
          <cell r="T38">
            <v>1</v>
          </cell>
          <cell r="U38">
            <v>0</v>
          </cell>
          <cell r="V38" t="str">
            <v>Enseign. technique</v>
          </cell>
          <cell r="W38" t="str">
            <v>Intérieur</v>
          </cell>
          <cell r="X38" t="str">
            <v>Indemnités fonct.</v>
          </cell>
          <cell r="Y38" t="str">
            <v>P3</v>
          </cell>
          <cell r="Z38">
            <v>272585</v>
          </cell>
          <cell r="AA38">
            <v>710580</v>
          </cell>
          <cell r="AB38">
            <v>802200</v>
          </cell>
          <cell r="AC38">
            <v>802200</v>
          </cell>
          <cell r="AD38">
            <v>0</v>
          </cell>
          <cell r="AE38">
            <v>50412.457386090216</v>
          </cell>
        </row>
        <row r="39">
          <cell r="A39">
            <v>1</v>
          </cell>
          <cell r="B39" t="str">
            <v>20</v>
          </cell>
          <cell r="C39">
            <v>44000300600</v>
          </cell>
          <cell r="D39">
            <v>2</v>
          </cell>
          <cell r="E39" t="str">
            <v>21</v>
          </cell>
          <cell r="F39">
            <v>40</v>
          </cell>
          <cell r="G39">
            <v>21</v>
          </cell>
          <cell r="H39">
            <v>20</v>
          </cell>
          <cell r="I39">
            <v>1</v>
          </cell>
          <cell r="J39">
            <v>44</v>
          </cell>
          <cell r="K39" t="str">
            <v>000</v>
          </cell>
          <cell r="L39">
            <v>3</v>
          </cell>
          <cell r="M39" t="str">
            <v>00</v>
          </cell>
          <cell r="N39">
            <v>6</v>
          </cell>
          <cell r="O39">
            <v>2</v>
          </cell>
          <cell r="P39">
            <v>2</v>
          </cell>
          <cell r="Q39">
            <v>1</v>
          </cell>
          <cell r="R39">
            <v>40</v>
          </cell>
          <cell r="T39">
            <v>1</v>
          </cell>
          <cell r="U39">
            <v>0</v>
          </cell>
          <cell r="V39" t="str">
            <v>Enseign. technique</v>
          </cell>
          <cell r="W39" t="str">
            <v>Intérieur</v>
          </cell>
          <cell r="X39" t="str">
            <v xml:space="preserve">Allocations familiales fonc. </v>
          </cell>
          <cell r="Y39" t="str">
            <v>P3</v>
          </cell>
          <cell r="Z39">
            <v>48438</v>
          </cell>
          <cell r="AA39">
            <v>48214</v>
          </cell>
          <cell r="AB39">
            <v>54400</v>
          </cell>
          <cell r="AC39">
            <v>54400</v>
          </cell>
          <cell r="AD39">
            <v>0</v>
          </cell>
          <cell r="AE39">
            <v>50412.457386090216</v>
          </cell>
        </row>
        <row r="40">
          <cell r="A40">
            <v>1</v>
          </cell>
          <cell r="B40" t="str">
            <v>20</v>
          </cell>
          <cell r="C40">
            <v>46000300600</v>
          </cell>
          <cell r="D40">
            <v>2</v>
          </cell>
          <cell r="E40" t="str">
            <v>21</v>
          </cell>
          <cell r="F40">
            <v>10</v>
          </cell>
          <cell r="G40">
            <v>22</v>
          </cell>
          <cell r="H40">
            <v>20</v>
          </cell>
          <cell r="I40">
            <v>1</v>
          </cell>
          <cell r="J40">
            <v>46</v>
          </cell>
          <cell r="K40" t="str">
            <v>000</v>
          </cell>
          <cell r="L40">
            <v>3</v>
          </cell>
          <cell r="M40" t="str">
            <v>00</v>
          </cell>
          <cell r="N40">
            <v>6</v>
          </cell>
          <cell r="O40">
            <v>2</v>
          </cell>
          <cell r="P40">
            <v>2</v>
          </cell>
          <cell r="Q40">
            <v>1</v>
          </cell>
          <cell r="R40">
            <v>10</v>
          </cell>
          <cell r="T40">
            <v>1</v>
          </cell>
          <cell r="U40">
            <v>0</v>
          </cell>
          <cell r="V40" t="str">
            <v>Enseig. Supérieur</v>
          </cell>
          <cell r="W40" t="str">
            <v>Intérieur</v>
          </cell>
          <cell r="X40" t="str">
            <v>Salaires fonct.</v>
          </cell>
          <cell r="Y40" t="str">
            <v>P4</v>
          </cell>
          <cell r="Z40">
            <v>581651</v>
          </cell>
          <cell r="AA40">
            <v>1159015.68</v>
          </cell>
          <cell r="AB40">
            <v>1308400</v>
          </cell>
          <cell r="AC40">
            <v>1308400</v>
          </cell>
          <cell r="AD40">
            <v>0</v>
          </cell>
          <cell r="AE40">
            <v>509190.99999999994</v>
          </cell>
        </row>
        <row r="41">
          <cell r="A41">
            <v>1</v>
          </cell>
          <cell r="B41" t="str">
            <v>20</v>
          </cell>
          <cell r="C41">
            <v>46000300600</v>
          </cell>
          <cell r="D41">
            <v>2</v>
          </cell>
          <cell r="E41" t="str">
            <v>21</v>
          </cell>
          <cell r="F41">
            <v>20</v>
          </cell>
          <cell r="G41">
            <v>22</v>
          </cell>
          <cell r="H41">
            <v>20</v>
          </cell>
          <cell r="I41">
            <v>1</v>
          </cell>
          <cell r="J41">
            <v>46</v>
          </cell>
          <cell r="K41" t="str">
            <v>000</v>
          </cell>
          <cell r="L41">
            <v>3</v>
          </cell>
          <cell r="M41" t="str">
            <v>00</v>
          </cell>
          <cell r="N41">
            <v>6</v>
          </cell>
          <cell r="O41">
            <v>2</v>
          </cell>
          <cell r="P41">
            <v>2</v>
          </cell>
          <cell r="Q41">
            <v>1</v>
          </cell>
          <cell r="R41">
            <v>20</v>
          </cell>
          <cell r="T41">
            <v>1</v>
          </cell>
          <cell r="U41">
            <v>0</v>
          </cell>
          <cell r="V41" t="str">
            <v>Enseig. Supérieur</v>
          </cell>
          <cell r="W41" t="str">
            <v>Intérieur</v>
          </cell>
          <cell r="X41" t="str">
            <v>Primes fonct.</v>
          </cell>
          <cell r="Y41" t="str">
            <v>P4</v>
          </cell>
          <cell r="Z41">
            <v>102995</v>
          </cell>
          <cell r="AA41">
            <v>98315.8</v>
          </cell>
          <cell r="AB41">
            <v>111000</v>
          </cell>
          <cell r="AC41">
            <v>111000</v>
          </cell>
          <cell r="AD41">
            <v>0</v>
          </cell>
          <cell r="AE41">
            <v>509190.99999999994</v>
          </cell>
        </row>
        <row r="42">
          <cell r="A42">
            <v>1</v>
          </cell>
          <cell r="B42" t="str">
            <v>20</v>
          </cell>
          <cell r="C42">
            <v>46000300600</v>
          </cell>
          <cell r="D42">
            <v>2</v>
          </cell>
          <cell r="E42" t="str">
            <v>21</v>
          </cell>
          <cell r="F42">
            <v>30</v>
          </cell>
          <cell r="G42">
            <v>22</v>
          </cell>
          <cell r="H42">
            <v>20</v>
          </cell>
          <cell r="I42">
            <v>1</v>
          </cell>
          <cell r="J42">
            <v>46</v>
          </cell>
          <cell r="K42" t="str">
            <v>000</v>
          </cell>
          <cell r="L42">
            <v>3</v>
          </cell>
          <cell r="M42" t="str">
            <v>00</v>
          </cell>
          <cell r="N42">
            <v>6</v>
          </cell>
          <cell r="O42">
            <v>2</v>
          </cell>
          <cell r="P42">
            <v>2</v>
          </cell>
          <cell r="Q42">
            <v>1</v>
          </cell>
          <cell r="R42">
            <v>30</v>
          </cell>
          <cell r="T42">
            <v>1</v>
          </cell>
          <cell r="U42">
            <v>0</v>
          </cell>
          <cell r="V42" t="str">
            <v>Enseig. Supérieur</v>
          </cell>
          <cell r="W42" t="str">
            <v>Intérieur</v>
          </cell>
          <cell r="X42" t="str">
            <v>Indemnités fonct.</v>
          </cell>
          <cell r="Y42" t="str">
            <v>P4</v>
          </cell>
          <cell r="Z42">
            <v>105795</v>
          </cell>
          <cell r="AA42">
            <v>469092</v>
          </cell>
          <cell r="AB42">
            <v>529600</v>
          </cell>
          <cell r="AC42">
            <v>529600</v>
          </cell>
          <cell r="AD42">
            <v>0</v>
          </cell>
          <cell r="AE42">
            <v>509190.99999999994</v>
          </cell>
        </row>
        <row r="43">
          <cell r="A43">
            <v>1</v>
          </cell>
          <cell r="B43" t="str">
            <v>20</v>
          </cell>
          <cell r="C43">
            <v>46000300600</v>
          </cell>
          <cell r="D43">
            <v>2</v>
          </cell>
          <cell r="E43" t="str">
            <v>21</v>
          </cell>
          <cell r="F43">
            <v>40</v>
          </cell>
          <cell r="G43">
            <v>23</v>
          </cell>
          <cell r="H43">
            <v>20</v>
          </cell>
          <cell r="I43">
            <v>1</v>
          </cell>
          <cell r="J43">
            <v>46</v>
          </cell>
          <cell r="K43" t="str">
            <v>000</v>
          </cell>
          <cell r="L43">
            <v>3</v>
          </cell>
          <cell r="M43" t="str">
            <v>00</v>
          </cell>
          <cell r="N43">
            <v>6</v>
          </cell>
          <cell r="O43">
            <v>2</v>
          </cell>
          <cell r="P43">
            <v>2</v>
          </cell>
          <cell r="Q43">
            <v>1</v>
          </cell>
          <cell r="R43">
            <v>40</v>
          </cell>
          <cell r="T43">
            <v>1</v>
          </cell>
          <cell r="U43">
            <v>0</v>
          </cell>
          <cell r="V43" t="str">
            <v>Enseig. Supérieur</v>
          </cell>
          <cell r="W43" t="str">
            <v>Intérieur</v>
          </cell>
          <cell r="X43" t="str">
            <v xml:space="preserve">Allocations familiales fonc. </v>
          </cell>
          <cell r="Y43" t="str">
            <v>P4</v>
          </cell>
          <cell r="Z43">
            <v>7416</v>
          </cell>
          <cell r="AA43">
            <v>7416</v>
          </cell>
          <cell r="AB43">
            <v>8400</v>
          </cell>
          <cell r="AC43">
            <v>8400</v>
          </cell>
          <cell r="AD43">
            <v>0</v>
          </cell>
          <cell r="AE43">
            <v>168033.02999999997</v>
          </cell>
        </row>
        <row r="44">
          <cell r="A44">
            <v>1</v>
          </cell>
          <cell r="B44" t="str">
            <v>20</v>
          </cell>
          <cell r="C44">
            <v>49000300600</v>
          </cell>
          <cell r="D44">
            <v>2</v>
          </cell>
          <cell r="E44" t="str">
            <v>21</v>
          </cell>
          <cell r="F44">
            <v>10</v>
          </cell>
          <cell r="G44">
            <v>23</v>
          </cell>
          <cell r="H44">
            <v>20</v>
          </cell>
          <cell r="I44">
            <v>1</v>
          </cell>
          <cell r="J44">
            <v>49</v>
          </cell>
          <cell r="K44" t="str">
            <v>000</v>
          </cell>
          <cell r="L44">
            <v>3</v>
          </cell>
          <cell r="M44" t="str">
            <v>00</v>
          </cell>
          <cell r="N44">
            <v>6</v>
          </cell>
          <cell r="O44">
            <v>2</v>
          </cell>
          <cell r="P44">
            <v>2</v>
          </cell>
          <cell r="Q44">
            <v>1</v>
          </cell>
          <cell r="R44">
            <v>10</v>
          </cell>
          <cell r="T44">
            <v>1</v>
          </cell>
          <cell r="U44">
            <v>0</v>
          </cell>
          <cell r="V44" t="str">
            <v>Enseig. Serv administratifs</v>
          </cell>
          <cell r="W44" t="str">
            <v>Intérieur</v>
          </cell>
          <cell r="X44" t="str">
            <v>Salaires fonct.</v>
          </cell>
          <cell r="Y44" t="str">
            <v>P5D</v>
          </cell>
          <cell r="Z44">
            <v>48439728</v>
          </cell>
          <cell r="AA44">
            <v>50221394</v>
          </cell>
          <cell r="AB44">
            <v>53194300</v>
          </cell>
          <cell r="AC44">
            <v>53194300</v>
          </cell>
          <cell r="AD44">
            <v>0</v>
          </cell>
          <cell r="AE44">
            <v>168033.02999999997</v>
          </cell>
        </row>
        <row r="45">
          <cell r="A45">
            <v>1</v>
          </cell>
          <cell r="B45" t="str">
            <v>20</v>
          </cell>
          <cell r="C45">
            <v>49000300900</v>
          </cell>
          <cell r="D45">
            <v>2</v>
          </cell>
          <cell r="E45" t="str">
            <v>21</v>
          </cell>
          <cell r="F45">
            <v>10</v>
          </cell>
          <cell r="G45">
            <v>23</v>
          </cell>
          <cell r="H45">
            <v>20</v>
          </cell>
          <cell r="I45">
            <v>1</v>
          </cell>
          <cell r="J45">
            <v>49</v>
          </cell>
          <cell r="K45" t="str">
            <v>000</v>
          </cell>
          <cell r="L45">
            <v>3</v>
          </cell>
          <cell r="M45" t="str">
            <v>00</v>
          </cell>
          <cell r="N45">
            <v>9</v>
          </cell>
          <cell r="O45">
            <v>2</v>
          </cell>
          <cell r="P45">
            <v>2</v>
          </cell>
          <cell r="Q45">
            <v>1</v>
          </cell>
          <cell r="R45">
            <v>10</v>
          </cell>
          <cell r="T45">
            <v>1</v>
          </cell>
          <cell r="U45">
            <v>0</v>
          </cell>
          <cell r="V45" t="str">
            <v>Enseig. Serv administratifs</v>
          </cell>
          <cell r="W45" t="str">
            <v>Intérieur</v>
          </cell>
          <cell r="X45" t="str">
            <v>Salaires fonct.PPTE</v>
          </cell>
          <cell r="Y45" t="str">
            <v>P5D</v>
          </cell>
          <cell r="Z45">
            <v>0</v>
          </cell>
          <cell r="AA45">
            <v>17077688</v>
          </cell>
          <cell r="AB45">
            <v>22779600</v>
          </cell>
          <cell r="AC45">
            <v>22779600</v>
          </cell>
          <cell r="AD45">
            <v>0</v>
          </cell>
          <cell r="AE45">
            <v>168033.02999999997</v>
          </cell>
        </row>
        <row r="46">
          <cell r="A46">
            <v>1</v>
          </cell>
          <cell r="B46" t="str">
            <v>20</v>
          </cell>
          <cell r="C46">
            <v>49000300600</v>
          </cell>
          <cell r="D46">
            <v>2</v>
          </cell>
          <cell r="E46" t="str">
            <v>21</v>
          </cell>
          <cell r="F46">
            <v>20</v>
          </cell>
          <cell r="G46">
            <v>15</v>
          </cell>
          <cell r="H46">
            <v>20</v>
          </cell>
          <cell r="I46">
            <v>1</v>
          </cell>
          <cell r="J46">
            <v>49</v>
          </cell>
          <cell r="K46" t="str">
            <v>000</v>
          </cell>
          <cell r="L46">
            <v>3</v>
          </cell>
          <cell r="M46" t="str">
            <v>00</v>
          </cell>
          <cell r="N46">
            <v>6</v>
          </cell>
          <cell r="O46">
            <v>2</v>
          </cell>
          <cell r="P46">
            <v>2</v>
          </cell>
          <cell r="Q46">
            <v>1</v>
          </cell>
          <cell r="R46">
            <v>20</v>
          </cell>
          <cell r="T46">
            <v>1</v>
          </cell>
          <cell r="U46">
            <v>0</v>
          </cell>
          <cell r="V46" t="str">
            <v>Enseig. Serv administratifs</v>
          </cell>
          <cell r="W46" t="str">
            <v>Intérieur</v>
          </cell>
          <cell r="X46" t="str">
            <v>Primes fonct.</v>
          </cell>
          <cell r="Y46" t="str">
            <v>P5D</v>
          </cell>
          <cell r="Z46">
            <v>7909730</v>
          </cell>
          <cell r="AA46">
            <v>7080253</v>
          </cell>
          <cell r="AB46">
            <v>7582500</v>
          </cell>
          <cell r="AC46">
            <v>7582500</v>
          </cell>
          <cell r="AD46">
            <v>0</v>
          </cell>
          <cell r="AE46">
            <v>2500</v>
          </cell>
        </row>
        <row r="47">
          <cell r="A47">
            <v>1</v>
          </cell>
          <cell r="B47" t="str">
            <v>20</v>
          </cell>
          <cell r="C47">
            <v>49000300900</v>
          </cell>
          <cell r="D47">
            <v>2</v>
          </cell>
          <cell r="E47" t="str">
            <v>21</v>
          </cell>
          <cell r="F47">
            <v>20</v>
          </cell>
          <cell r="G47">
            <v>15</v>
          </cell>
          <cell r="H47">
            <v>20</v>
          </cell>
          <cell r="I47">
            <v>1</v>
          </cell>
          <cell r="J47">
            <v>49</v>
          </cell>
          <cell r="K47" t="str">
            <v>000</v>
          </cell>
          <cell r="L47">
            <v>3</v>
          </cell>
          <cell r="M47" t="str">
            <v>00</v>
          </cell>
          <cell r="N47">
            <v>9</v>
          </cell>
          <cell r="O47">
            <v>2</v>
          </cell>
          <cell r="P47">
            <v>2</v>
          </cell>
          <cell r="Q47">
            <v>1</v>
          </cell>
          <cell r="R47">
            <v>20</v>
          </cell>
          <cell r="T47">
            <v>1</v>
          </cell>
          <cell r="U47">
            <v>0</v>
          </cell>
          <cell r="V47" t="str">
            <v>Enseig. Serv administratifs</v>
          </cell>
          <cell r="W47" t="str">
            <v>Intérieur</v>
          </cell>
          <cell r="X47" t="str">
            <v>Primes fonct.PPTE</v>
          </cell>
          <cell r="Y47" t="str">
            <v>P5D</v>
          </cell>
          <cell r="Z47">
            <v>0</v>
          </cell>
          <cell r="AA47">
            <v>2456797</v>
          </cell>
          <cell r="AB47">
            <v>3183900</v>
          </cell>
          <cell r="AC47">
            <v>3183900</v>
          </cell>
          <cell r="AD47">
            <v>0</v>
          </cell>
          <cell r="AE47">
            <v>2500</v>
          </cell>
        </row>
        <row r="48">
          <cell r="A48">
            <v>1</v>
          </cell>
          <cell r="B48" t="str">
            <v>20</v>
          </cell>
          <cell r="C48">
            <v>49000300600</v>
          </cell>
          <cell r="D48">
            <v>2</v>
          </cell>
          <cell r="E48" t="str">
            <v>21</v>
          </cell>
          <cell r="F48">
            <v>30</v>
          </cell>
          <cell r="G48">
            <v>15</v>
          </cell>
          <cell r="H48">
            <v>20</v>
          </cell>
          <cell r="I48">
            <v>1</v>
          </cell>
          <cell r="J48">
            <v>49</v>
          </cell>
          <cell r="K48" t="str">
            <v>000</v>
          </cell>
          <cell r="L48">
            <v>3</v>
          </cell>
          <cell r="M48" t="str">
            <v>00</v>
          </cell>
          <cell r="N48">
            <v>6</v>
          </cell>
          <cell r="O48">
            <v>2</v>
          </cell>
          <cell r="P48">
            <v>2</v>
          </cell>
          <cell r="Q48">
            <v>1</v>
          </cell>
          <cell r="R48">
            <v>30</v>
          </cell>
          <cell r="T48">
            <v>1</v>
          </cell>
          <cell r="U48">
            <v>0</v>
          </cell>
          <cell r="V48" t="str">
            <v>Enseig. Serv administratifs</v>
          </cell>
          <cell r="W48" t="str">
            <v>Intérieur</v>
          </cell>
          <cell r="X48" t="str">
            <v>Indemnités fonct.</v>
          </cell>
          <cell r="Y48" t="str">
            <v>P5D</v>
          </cell>
          <cell r="Z48">
            <v>8165079</v>
          </cell>
          <cell r="AA48">
            <v>19204578</v>
          </cell>
          <cell r="AB48">
            <v>20535600</v>
          </cell>
          <cell r="AC48">
            <v>20535600</v>
          </cell>
          <cell r="AD48">
            <v>0</v>
          </cell>
          <cell r="AE48">
            <v>5000</v>
          </cell>
        </row>
        <row r="49">
          <cell r="A49">
            <v>1</v>
          </cell>
          <cell r="B49" t="str">
            <v>20</v>
          </cell>
          <cell r="C49">
            <v>49000300900</v>
          </cell>
          <cell r="D49">
            <v>2</v>
          </cell>
          <cell r="E49" t="str">
            <v>21</v>
          </cell>
          <cell r="F49">
            <v>30</v>
          </cell>
          <cell r="G49">
            <v>15</v>
          </cell>
          <cell r="H49">
            <v>20</v>
          </cell>
          <cell r="I49">
            <v>1</v>
          </cell>
          <cell r="J49">
            <v>49</v>
          </cell>
          <cell r="K49" t="str">
            <v>000</v>
          </cell>
          <cell r="L49">
            <v>3</v>
          </cell>
          <cell r="M49" t="str">
            <v>00</v>
          </cell>
          <cell r="N49">
            <v>9</v>
          </cell>
          <cell r="O49">
            <v>2</v>
          </cell>
          <cell r="P49">
            <v>2</v>
          </cell>
          <cell r="Q49">
            <v>1</v>
          </cell>
          <cell r="R49">
            <v>30</v>
          </cell>
          <cell r="T49">
            <v>1</v>
          </cell>
          <cell r="U49">
            <v>0</v>
          </cell>
          <cell r="V49" t="str">
            <v>Enseig. Serv administratifs</v>
          </cell>
          <cell r="W49" t="str">
            <v>Intérieur</v>
          </cell>
          <cell r="X49" t="str">
            <v>Indemnités fonct.PPTE</v>
          </cell>
          <cell r="Y49" t="str">
            <v>P5D</v>
          </cell>
          <cell r="Z49">
            <v>0</v>
          </cell>
          <cell r="AA49">
            <v>6851082</v>
          </cell>
          <cell r="AB49">
            <v>8878600</v>
          </cell>
          <cell r="AC49">
            <v>8878600</v>
          </cell>
          <cell r="AD49">
            <v>0</v>
          </cell>
          <cell r="AE49">
            <v>5000</v>
          </cell>
        </row>
        <row r="50">
          <cell r="A50">
            <v>1</v>
          </cell>
          <cell r="B50" t="str">
            <v>20</v>
          </cell>
          <cell r="C50">
            <v>49000300600</v>
          </cell>
          <cell r="D50">
            <v>2</v>
          </cell>
          <cell r="E50" t="str">
            <v>21</v>
          </cell>
          <cell r="F50">
            <v>40</v>
          </cell>
          <cell r="G50">
            <v>15</v>
          </cell>
          <cell r="H50">
            <v>20</v>
          </cell>
          <cell r="I50">
            <v>1</v>
          </cell>
          <cell r="J50">
            <v>49</v>
          </cell>
          <cell r="K50" t="str">
            <v>000</v>
          </cell>
          <cell r="L50">
            <v>3</v>
          </cell>
          <cell r="M50" t="str">
            <v>00</v>
          </cell>
          <cell r="N50">
            <v>6</v>
          </cell>
          <cell r="O50">
            <v>2</v>
          </cell>
          <cell r="P50">
            <v>2</v>
          </cell>
          <cell r="Q50">
            <v>1</v>
          </cell>
          <cell r="R50">
            <v>40</v>
          </cell>
          <cell r="T50">
            <v>1</v>
          </cell>
          <cell r="U50">
            <v>0</v>
          </cell>
          <cell r="V50" t="str">
            <v>Enseig. Serv administratifs</v>
          </cell>
          <cell r="W50" t="str">
            <v>Intérieur</v>
          </cell>
          <cell r="X50" t="str">
            <v xml:space="preserve">Allocations familiales fonc. </v>
          </cell>
          <cell r="Y50" t="str">
            <v>P5D</v>
          </cell>
          <cell r="Z50">
            <v>1080372</v>
          </cell>
          <cell r="AA50">
            <v>811998</v>
          </cell>
          <cell r="AB50">
            <v>870600</v>
          </cell>
          <cell r="AC50">
            <v>870600</v>
          </cell>
          <cell r="AD50">
            <v>0</v>
          </cell>
          <cell r="AE50">
            <v>5000</v>
          </cell>
        </row>
        <row r="51">
          <cell r="A51">
            <v>1</v>
          </cell>
          <cell r="B51" t="str">
            <v>20</v>
          </cell>
          <cell r="C51">
            <v>49000300900</v>
          </cell>
          <cell r="D51">
            <v>2</v>
          </cell>
          <cell r="E51" t="str">
            <v>21</v>
          </cell>
          <cell r="F51">
            <v>40</v>
          </cell>
          <cell r="G51">
            <v>15</v>
          </cell>
          <cell r="H51">
            <v>20</v>
          </cell>
          <cell r="I51">
            <v>1</v>
          </cell>
          <cell r="J51">
            <v>49</v>
          </cell>
          <cell r="K51" t="str">
            <v>000</v>
          </cell>
          <cell r="L51">
            <v>3</v>
          </cell>
          <cell r="M51" t="str">
            <v>00</v>
          </cell>
          <cell r="N51">
            <v>9</v>
          </cell>
          <cell r="O51">
            <v>2</v>
          </cell>
          <cell r="P51">
            <v>2</v>
          </cell>
          <cell r="Q51">
            <v>1</v>
          </cell>
          <cell r="R51">
            <v>40</v>
          </cell>
          <cell r="T51">
            <v>1</v>
          </cell>
          <cell r="U51">
            <v>0</v>
          </cell>
          <cell r="V51" t="str">
            <v>Enseig. Serv administratifs</v>
          </cell>
          <cell r="W51" t="str">
            <v>Intérieur</v>
          </cell>
          <cell r="X51" t="str">
            <v>Allocations familiales fonc. PPTE</v>
          </cell>
          <cell r="Y51" t="str">
            <v>P5D</v>
          </cell>
          <cell r="Z51">
            <v>0</v>
          </cell>
          <cell r="AA51">
            <v>276186</v>
          </cell>
          <cell r="AB51">
            <v>357900</v>
          </cell>
          <cell r="AC51">
            <v>357900</v>
          </cell>
          <cell r="AD51">
            <v>0</v>
          </cell>
          <cell r="AE51">
            <v>3400</v>
          </cell>
        </row>
        <row r="52">
          <cell r="A52">
            <v>1</v>
          </cell>
          <cell r="B52" t="str">
            <v>AFD</v>
          </cell>
          <cell r="C52" t="str">
            <v>C1D</v>
          </cell>
          <cell r="D52" t="str">
            <v>C1DF</v>
          </cell>
          <cell r="E52" t="str">
            <v>DPE/LEL</v>
          </cell>
          <cell r="F52" t="str">
            <v>A&amp;A/CR/LAB</v>
          </cell>
          <cell r="G52">
            <v>15</v>
          </cell>
          <cell r="H52">
            <v>20</v>
          </cell>
          <cell r="I52">
            <v>1</v>
          </cell>
          <cell r="J52" t="str">
            <v>A&amp;A</v>
          </cell>
          <cell r="K52" t="str">
            <v>AFD/PEPTG</v>
          </cell>
          <cell r="M52">
            <v>1</v>
          </cell>
          <cell r="O52">
            <v>2</v>
          </cell>
          <cell r="P52">
            <v>2</v>
          </cell>
          <cell r="Q52">
            <v>4</v>
          </cell>
          <cell r="R52" t="str">
            <v>forfait</v>
          </cell>
          <cell r="T52">
            <v>10000</v>
          </cell>
          <cell r="U52">
            <v>1</v>
          </cell>
          <cell r="V52" t="str">
            <v xml:space="preserve">Rem. Contract. Temporaires </v>
          </cell>
          <cell r="W52">
            <v>0</v>
          </cell>
          <cell r="X52">
            <v>0</v>
          </cell>
          <cell r="Y52">
            <v>0</v>
          </cell>
          <cell r="Z52">
            <v>1980776</v>
          </cell>
          <cell r="AA52">
            <v>1769450</v>
          </cell>
          <cell r="AB52">
            <v>1997600</v>
          </cell>
          <cell r="AC52">
            <v>1997600</v>
          </cell>
          <cell r="AD52">
            <v>0</v>
          </cell>
          <cell r="AE52">
            <v>0</v>
          </cell>
        </row>
        <row r="53">
          <cell r="A53">
            <v>1</v>
          </cell>
          <cell r="B53" t="str">
            <v>20</v>
          </cell>
          <cell r="C53">
            <v>44000100600</v>
          </cell>
          <cell r="D53">
            <v>2</v>
          </cell>
          <cell r="E53" t="str">
            <v>24</v>
          </cell>
          <cell r="F53">
            <v>10</v>
          </cell>
          <cell r="G53">
            <v>15</v>
          </cell>
          <cell r="H53">
            <v>20</v>
          </cell>
          <cell r="I53">
            <v>1</v>
          </cell>
          <cell r="J53">
            <v>44</v>
          </cell>
          <cell r="K53" t="str">
            <v>000</v>
          </cell>
          <cell r="L53">
            <v>1</v>
          </cell>
          <cell r="M53" t="str">
            <v>00</v>
          </cell>
          <cell r="N53">
            <v>6</v>
          </cell>
          <cell r="O53">
            <v>2</v>
          </cell>
          <cell r="P53">
            <v>2</v>
          </cell>
          <cell r="Q53">
            <v>4</v>
          </cell>
          <cell r="R53">
            <v>10</v>
          </cell>
          <cell r="T53">
            <v>1</v>
          </cell>
          <cell r="U53">
            <v>0</v>
          </cell>
          <cell r="V53" t="str">
            <v>Enseign. technique</v>
          </cell>
          <cell r="W53" t="str">
            <v>Serv.cent.</v>
          </cell>
          <cell r="X53" t="str">
            <v>Salaires CT</v>
          </cell>
          <cell r="Y53" t="str">
            <v>P3</v>
          </cell>
          <cell r="Z53">
            <v>421081</v>
          </cell>
          <cell r="AA53">
            <v>421200</v>
          </cell>
          <cell r="AB53">
            <v>475500</v>
          </cell>
          <cell r="AC53">
            <v>475500</v>
          </cell>
          <cell r="AD53">
            <v>0</v>
          </cell>
          <cell r="AE53">
            <v>10000</v>
          </cell>
        </row>
        <row r="54">
          <cell r="A54">
            <v>1</v>
          </cell>
          <cell r="B54" t="str">
            <v>20</v>
          </cell>
          <cell r="C54">
            <v>46000100600</v>
          </cell>
          <cell r="D54">
            <v>2</v>
          </cell>
          <cell r="E54" t="str">
            <v>24</v>
          </cell>
          <cell r="F54">
            <v>10</v>
          </cell>
          <cell r="G54">
            <v>15</v>
          </cell>
          <cell r="H54">
            <v>20</v>
          </cell>
          <cell r="I54">
            <v>1</v>
          </cell>
          <cell r="J54">
            <v>46</v>
          </cell>
          <cell r="K54" t="str">
            <v>000</v>
          </cell>
          <cell r="L54">
            <v>1</v>
          </cell>
          <cell r="M54" t="str">
            <v>00</v>
          </cell>
          <cell r="N54">
            <v>6</v>
          </cell>
          <cell r="O54">
            <v>2</v>
          </cell>
          <cell r="P54">
            <v>2</v>
          </cell>
          <cell r="Q54">
            <v>4</v>
          </cell>
          <cell r="R54">
            <v>10</v>
          </cell>
          <cell r="T54">
            <v>1</v>
          </cell>
          <cell r="U54">
            <v>0</v>
          </cell>
          <cell r="V54" t="str">
            <v>Enseig. Supérieur</v>
          </cell>
          <cell r="W54" t="str">
            <v>Serv.cent.</v>
          </cell>
          <cell r="X54" t="str">
            <v>Salaires CT</v>
          </cell>
          <cell r="Y54" t="str">
            <v>P4</v>
          </cell>
          <cell r="Z54">
            <v>491000</v>
          </cell>
          <cell r="AA54">
            <v>493200</v>
          </cell>
          <cell r="AB54">
            <v>556800</v>
          </cell>
          <cell r="AC54">
            <v>556800</v>
          </cell>
          <cell r="AD54">
            <v>0</v>
          </cell>
          <cell r="AE54">
            <v>10000</v>
          </cell>
        </row>
        <row r="55">
          <cell r="A55">
            <v>1</v>
          </cell>
          <cell r="B55" t="str">
            <v>20</v>
          </cell>
          <cell r="C55">
            <v>49000100600</v>
          </cell>
          <cell r="D55">
            <v>2</v>
          </cell>
          <cell r="E55" t="str">
            <v>24</v>
          </cell>
          <cell r="F55">
            <v>10</v>
          </cell>
          <cell r="G55">
            <v>15</v>
          </cell>
          <cell r="H55">
            <v>20</v>
          </cell>
          <cell r="I55">
            <v>1</v>
          </cell>
          <cell r="J55">
            <v>49</v>
          </cell>
          <cell r="K55" t="str">
            <v>000</v>
          </cell>
          <cell r="L55">
            <v>1</v>
          </cell>
          <cell r="M55" t="str">
            <v>00</v>
          </cell>
          <cell r="N55">
            <v>6</v>
          </cell>
          <cell r="O55">
            <v>2</v>
          </cell>
          <cell r="P55">
            <v>2</v>
          </cell>
          <cell r="Q55">
            <v>4</v>
          </cell>
          <cell r="R55">
            <v>10</v>
          </cell>
          <cell r="T55">
            <v>1</v>
          </cell>
          <cell r="U55">
            <v>0</v>
          </cell>
          <cell r="V55" t="str">
            <v>Enseig. Serv administratifs</v>
          </cell>
          <cell r="W55" t="str">
            <v>Serv.cent.</v>
          </cell>
          <cell r="X55" t="str">
            <v>Salaires CT</v>
          </cell>
          <cell r="Y55" t="str">
            <v>P5C</v>
          </cell>
          <cell r="Z55">
            <v>1068695</v>
          </cell>
          <cell r="AA55">
            <v>855050</v>
          </cell>
          <cell r="AB55">
            <v>965300</v>
          </cell>
          <cell r="AC55">
            <v>965300</v>
          </cell>
          <cell r="AD55">
            <v>0</v>
          </cell>
          <cell r="AE55">
            <v>88666.666666666672</v>
          </cell>
        </row>
        <row r="56">
          <cell r="A56">
            <v>1</v>
          </cell>
          <cell r="B56" t="str">
            <v>AFD</v>
          </cell>
          <cell r="C56" t="str">
            <v>C1D</v>
          </cell>
          <cell r="D56" t="str">
            <v>C1DF</v>
          </cell>
          <cell r="E56" t="str">
            <v>DPE/MAL</v>
          </cell>
          <cell r="F56" t="str">
            <v>A&amp;A/CR/LAB</v>
          </cell>
          <cell r="G56">
            <v>15</v>
          </cell>
          <cell r="H56">
            <v>20</v>
          </cell>
          <cell r="I56">
            <v>1</v>
          </cell>
          <cell r="J56" t="str">
            <v>A&amp;A</v>
          </cell>
          <cell r="K56" t="str">
            <v>AFD/PEPTG</v>
          </cell>
          <cell r="M56">
            <v>1</v>
          </cell>
          <cell r="O56">
            <v>2</v>
          </cell>
          <cell r="P56">
            <v>2</v>
          </cell>
          <cell r="Q56">
            <v>5</v>
          </cell>
          <cell r="R56" t="str">
            <v>forfait</v>
          </cell>
          <cell r="T56">
            <v>88666.666666666672</v>
          </cell>
          <cell r="U56">
            <v>1</v>
          </cell>
          <cell r="V56" t="str">
            <v xml:space="preserve">Rem. Particulières (h.projets) </v>
          </cell>
          <cell r="W56">
            <v>0</v>
          </cell>
          <cell r="X56">
            <v>0</v>
          </cell>
          <cell r="Y56">
            <v>0</v>
          </cell>
          <cell r="Z56">
            <v>65272938</v>
          </cell>
          <cell r="AA56">
            <v>64076929.792999998</v>
          </cell>
          <cell r="AB56">
            <v>70489400</v>
          </cell>
          <cell r="AC56">
            <v>75188176.230944738</v>
          </cell>
          <cell r="AD56">
            <v>4698776.2309447378</v>
          </cell>
          <cell r="AE56">
            <v>88666.666666666672</v>
          </cell>
        </row>
        <row r="57">
          <cell r="A57">
            <v>1</v>
          </cell>
          <cell r="B57" t="str">
            <v>AFD</v>
          </cell>
          <cell r="C57" t="str">
            <v>C1D</v>
          </cell>
          <cell r="D57" t="str">
            <v>C1DF</v>
          </cell>
          <cell r="E57" t="str">
            <v>DPE/TEL</v>
          </cell>
          <cell r="F57" t="str">
            <v>A&amp;A/CR/LAB</v>
          </cell>
          <cell r="G57">
            <v>15</v>
          </cell>
          <cell r="H57">
            <v>20</v>
          </cell>
          <cell r="I57">
            <v>1</v>
          </cell>
          <cell r="J57" t="str">
            <v>A&amp;A</v>
          </cell>
          <cell r="K57" t="str">
            <v>AFD/PEPTG</v>
          </cell>
          <cell r="L57">
            <v>1</v>
          </cell>
          <cell r="M57">
            <v>1</v>
          </cell>
          <cell r="O57">
            <v>2</v>
          </cell>
          <cell r="P57">
            <v>2</v>
          </cell>
          <cell r="Q57">
            <v>5</v>
          </cell>
          <cell r="R57" t="str">
            <v>forfait</v>
          </cell>
          <cell r="T57">
            <v>88666.666666666672</v>
          </cell>
          <cell r="U57">
            <v>1</v>
          </cell>
          <cell r="V57" t="str">
            <v>Services centraux</v>
          </cell>
          <cell r="W57">
            <v>0</v>
          </cell>
          <cell r="X57">
            <v>0</v>
          </cell>
          <cell r="Y57">
            <v>0</v>
          </cell>
          <cell r="Z57">
            <v>20658557</v>
          </cell>
          <cell r="AA57">
            <v>21462643.605999999</v>
          </cell>
          <cell r="AB57">
            <v>22681000</v>
          </cell>
          <cell r="AC57">
            <v>26867502.028000001</v>
          </cell>
          <cell r="AD57">
            <v>4186502.0280000009</v>
          </cell>
          <cell r="AE57">
            <v>0</v>
          </cell>
        </row>
        <row r="58">
          <cell r="A58">
            <v>1</v>
          </cell>
          <cell r="B58" t="str">
            <v>20</v>
          </cell>
          <cell r="C58">
            <v>44000100600</v>
          </cell>
          <cell r="D58">
            <v>2</v>
          </cell>
          <cell r="E58" t="str">
            <v>25</v>
          </cell>
          <cell r="F58">
            <v>34</v>
          </cell>
          <cell r="G58">
            <v>25</v>
          </cell>
          <cell r="H58">
            <v>20</v>
          </cell>
          <cell r="I58">
            <v>1</v>
          </cell>
          <cell r="J58">
            <v>44</v>
          </cell>
          <cell r="K58" t="str">
            <v>000</v>
          </cell>
          <cell r="L58">
            <v>1</v>
          </cell>
          <cell r="M58" t="str">
            <v>00</v>
          </cell>
          <cell r="N58">
            <v>6</v>
          </cell>
          <cell r="O58">
            <v>2</v>
          </cell>
          <cell r="P58">
            <v>2</v>
          </cell>
          <cell r="Q58">
            <v>5</v>
          </cell>
          <cell r="R58">
            <v>34</v>
          </cell>
          <cell r="T58">
            <v>1</v>
          </cell>
          <cell r="U58">
            <v>0</v>
          </cell>
          <cell r="V58" t="str">
            <v>Enseign. technique</v>
          </cell>
          <cell r="W58" t="str">
            <v>Serv.cent.</v>
          </cell>
          <cell r="X58" t="str">
            <v>Indemnités d’examen</v>
          </cell>
          <cell r="Y58" t="str">
            <v>P3</v>
          </cell>
          <cell r="Z58">
            <v>516010</v>
          </cell>
          <cell r="AA58">
            <v>616000</v>
          </cell>
          <cell r="AB58">
            <v>695400</v>
          </cell>
          <cell r="AC58">
            <v>831600</v>
          </cell>
          <cell r="AD58">
            <v>136200</v>
          </cell>
          <cell r="AE58">
            <v>658550.61560000002</v>
          </cell>
        </row>
        <row r="59">
          <cell r="A59">
            <v>1</v>
          </cell>
          <cell r="B59" t="str">
            <v>20</v>
          </cell>
          <cell r="C59">
            <v>46000100600</v>
          </cell>
          <cell r="D59">
            <v>2</v>
          </cell>
          <cell r="E59" t="str">
            <v>25</v>
          </cell>
          <cell r="F59">
            <v>13</v>
          </cell>
          <cell r="G59">
            <v>25</v>
          </cell>
          <cell r="H59">
            <v>20</v>
          </cell>
          <cell r="I59">
            <v>1</v>
          </cell>
          <cell r="J59">
            <v>46</v>
          </cell>
          <cell r="K59" t="str">
            <v>000</v>
          </cell>
          <cell r="L59">
            <v>1</v>
          </cell>
          <cell r="M59" t="str">
            <v>00</v>
          </cell>
          <cell r="N59">
            <v>6</v>
          </cell>
          <cell r="O59">
            <v>2</v>
          </cell>
          <cell r="P59">
            <v>2</v>
          </cell>
          <cell r="Q59">
            <v>5</v>
          </cell>
          <cell r="R59">
            <v>13</v>
          </cell>
          <cell r="T59">
            <v>1</v>
          </cell>
          <cell r="U59">
            <v>0</v>
          </cell>
          <cell r="V59" t="str">
            <v>Enseig. Supérieur</v>
          </cell>
          <cell r="W59" t="str">
            <v>Serv.cent.</v>
          </cell>
          <cell r="X59" t="str">
            <v>Salaires experts contractuels</v>
          </cell>
          <cell r="Y59" t="str">
            <v>P4</v>
          </cell>
          <cell r="Z59">
            <v>19185212</v>
          </cell>
          <cell r="AA59">
            <v>19621800</v>
          </cell>
          <cell r="AB59">
            <v>20602900</v>
          </cell>
          <cell r="AC59">
            <v>24127498.800000001</v>
          </cell>
          <cell r="AD59">
            <v>3524598.8000000007</v>
          </cell>
          <cell r="AE59">
            <v>570579.04671999998</v>
          </cell>
        </row>
        <row r="60">
          <cell r="A60">
            <v>1</v>
          </cell>
          <cell r="B60" t="str">
            <v>20</v>
          </cell>
          <cell r="C60">
            <v>46000100600</v>
          </cell>
          <cell r="D60">
            <v>2</v>
          </cell>
          <cell r="E60" t="str">
            <v>25</v>
          </cell>
          <cell r="F60">
            <v>15</v>
          </cell>
          <cell r="G60">
            <v>15</v>
          </cell>
          <cell r="H60">
            <v>20</v>
          </cell>
          <cell r="I60">
            <v>1</v>
          </cell>
          <cell r="J60">
            <v>46</v>
          </cell>
          <cell r="K60" t="str">
            <v>000</v>
          </cell>
          <cell r="L60">
            <v>1</v>
          </cell>
          <cell r="M60" t="str">
            <v>00</v>
          </cell>
          <cell r="N60">
            <v>6</v>
          </cell>
          <cell r="O60">
            <v>2</v>
          </cell>
          <cell r="P60">
            <v>2</v>
          </cell>
          <cell r="Q60">
            <v>5</v>
          </cell>
          <cell r="R60">
            <v>15</v>
          </cell>
          <cell r="T60">
            <v>1</v>
          </cell>
          <cell r="U60">
            <v>1</v>
          </cell>
          <cell r="V60" t="str">
            <v>Enseig. Supérieur</v>
          </cell>
          <cell r="W60" t="str">
            <v>Serv.cent.</v>
          </cell>
          <cell r="X60" t="str">
            <v>Vacation des extra muros</v>
          </cell>
          <cell r="Y60" t="str">
            <v>P4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1206511.6308800001</v>
          </cell>
        </row>
        <row r="61">
          <cell r="A61">
            <v>1</v>
          </cell>
          <cell r="B61" t="str">
            <v>20</v>
          </cell>
          <cell r="C61">
            <v>46000100600</v>
          </cell>
          <cell r="D61">
            <v>2</v>
          </cell>
          <cell r="E61" t="str">
            <v>25</v>
          </cell>
          <cell r="F61">
            <v>34</v>
          </cell>
          <cell r="G61">
            <v>15</v>
          </cell>
          <cell r="H61">
            <v>20</v>
          </cell>
          <cell r="I61">
            <v>1</v>
          </cell>
          <cell r="J61">
            <v>46</v>
          </cell>
          <cell r="K61" t="str">
            <v>000</v>
          </cell>
          <cell r="L61">
            <v>1</v>
          </cell>
          <cell r="M61" t="str">
            <v>00</v>
          </cell>
          <cell r="N61">
            <v>6</v>
          </cell>
          <cell r="O61">
            <v>2</v>
          </cell>
          <cell r="P61">
            <v>2</v>
          </cell>
          <cell r="Q61">
            <v>5</v>
          </cell>
          <cell r="R61">
            <v>34</v>
          </cell>
          <cell r="T61">
            <v>1</v>
          </cell>
          <cell r="U61">
            <v>0</v>
          </cell>
          <cell r="V61" t="str">
            <v>Enseig. Supérieur</v>
          </cell>
          <cell r="W61" t="str">
            <v>Serv.cent.</v>
          </cell>
          <cell r="X61" t="str">
            <v>Indemnités d’examen</v>
          </cell>
          <cell r="Y61" t="str">
            <v>P4</v>
          </cell>
          <cell r="Z61">
            <v>38900</v>
          </cell>
          <cell r="AA61">
            <v>48000</v>
          </cell>
          <cell r="AB61">
            <v>54200</v>
          </cell>
          <cell r="AC61">
            <v>54200</v>
          </cell>
          <cell r="AD61">
            <v>0</v>
          </cell>
          <cell r="AE61">
            <v>761574.97180000006</v>
          </cell>
        </row>
        <row r="62">
          <cell r="A62">
            <v>1</v>
          </cell>
          <cell r="B62" t="str">
            <v>20</v>
          </cell>
          <cell r="C62">
            <v>46000100600</v>
          </cell>
          <cell r="D62">
            <v>2</v>
          </cell>
          <cell r="E62" t="str">
            <v>25</v>
          </cell>
          <cell r="F62">
            <v>35</v>
          </cell>
          <cell r="G62">
            <v>22</v>
          </cell>
          <cell r="H62">
            <v>20</v>
          </cell>
          <cell r="I62">
            <v>1</v>
          </cell>
          <cell r="J62">
            <v>46</v>
          </cell>
          <cell r="K62" t="str">
            <v>000</v>
          </cell>
          <cell r="L62">
            <v>1</v>
          </cell>
          <cell r="M62" t="str">
            <v>00</v>
          </cell>
          <cell r="N62">
            <v>6</v>
          </cell>
          <cell r="O62">
            <v>2</v>
          </cell>
          <cell r="P62">
            <v>2</v>
          </cell>
          <cell r="Q62">
            <v>5</v>
          </cell>
          <cell r="R62">
            <v>35</v>
          </cell>
          <cell r="T62">
            <v>1</v>
          </cell>
          <cell r="U62">
            <v>0</v>
          </cell>
          <cell r="V62" t="str">
            <v>Enseig. Supérieur</v>
          </cell>
          <cell r="W62" t="str">
            <v>Serv.cent.</v>
          </cell>
          <cell r="X62" t="str">
            <v>Indemnités de session</v>
          </cell>
          <cell r="Y62" t="str">
            <v>P4</v>
          </cell>
          <cell r="Z62">
            <v>83680</v>
          </cell>
          <cell r="AA62">
            <v>104000</v>
          </cell>
          <cell r="AB62">
            <v>117400</v>
          </cell>
          <cell r="AC62">
            <v>117400</v>
          </cell>
          <cell r="AD62">
            <v>0</v>
          </cell>
          <cell r="AE62">
            <v>730612.8</v>
          </cell>
        </row>
        <row r="63">
          <cell r="A63">
            <v>1</v>
          </cell>
          <cell r="B63" t="str">
            <v>20</v>
          </cell>
          <cell r="C63">
            <v>49000100600</v>
          </cell>
          <cell r="D63">
            <v>2</v>
          </cell>
          <cell r="E63" t="str">
            <v>25</v>
          </cell>
          <cell r="F63">
            <v>34</v>
          </cell>
          <cell r="G63">
            <v>22</v>
          </cell>
          <cell r="H63">
            <v>20</v>
          </cell>
          <cell r="I63">
            <v>1</v>
          </cell>
          <cell r="J63">
            <v>49</v>
          </cell>
          <cell r="K63" t="str">
            <v>000</v>
          </cell>
          <cell r="L63">
            <v>1</v>
          </cell>
          <cell r="M63" t="str">
            <v>00</v>
          </cell>
          <cell r="N63">
            <v>6</v>
          </cell>
          <cell r="O63">
            <v>2</v>
          </cell>
          <cell r="P63">
            <v>2</v>
          </cell>
          <cell r="Q63">
            <v>5</v>
          </cell>
          <cell r="R63">
            <v>34</v>
          </cell>
          <cell r="T63">
            <v>1</v>
          </cell>
          <cell r="U63">
            <v>0</v>
          </cell>
          <cell r="V63" t="str">
            <v>Enseig. Serv administratifs</v>
          </cell>
          <cell r="W63" t="str">
            <v>Serv.cent.</v>
          </cell>
          <cell r="X63" t="str">
            <v>Indemnités d’examen</v>
          </cell>
          <cell r="Y63" t="str">
            <v>P5C</v>
          </cell>
          <cell r="Z63">
            <v>834755</v>
          </cell>
          <cell r="AA63">
            <v>1072843.6059999999</v>
          </cell>
          <cell r="AB63">
            <v>1211100</v>
          </cell>
          <cell r="AC63">
            <v>1736803.2279999999</v>
          </cell>
          <cell r="AD63">
            <v>525703.22799999989</v>
          </cell>
          <cell r="AE63">
            <v>960898.4</v>
          </cell>
        </row>
        <row r="64">
          <cell r="A64">
            <v>1</v>
          </cell>
          <cell r="B64" t="str">
            <v>ST/EPU</v>
          </cell>
          <cell r="C64" t="str">
            <v>A1A</v>
          </cell>
          <cell r="D64" t="str">
            <v>A1AC</v>
          </cell>
          <cell r="E64" t="str">
            <v>EP/MAND</v>
          </cell>
          <cell r="G64">
            <v>22</v>
          </cell>
          <cell r="H64">
            <v>20</v>
          </cell>
          <cell r="I64">
            <v>1</v>
          </cell>
          <cell r="K64" t="str">
            <v>IDA</v>
          </cell>
          <cell r="L64">
            <v>2</v>
          </cell>
          <cell r="M64">
            <v>21</v>
          </cell>
          <cell r="O64">
            <v>2</v>
          </cell>
          <cell r="P64">
            <v>2</v>
          </cell>
          <cell r="Q64">
            <v>5</v>
          </cell>
          <cell r="R64" t="str">
            <v>cl</v>
          </cell>
          <cell r="T64">
            <v>63594.238095238092</v>
          </cell>
          <cell r="U64">
            <v>0.8</v>
          </cell>
          <cell r="V64" t="str">
            <v>Conakry Services déconcentrés</v>
          </cell>
          <cell r="W64">
            <v>0</v>
          </cell>
          <cell r="X64">
            <v>0</v>
          </cell>
          <cell r="Y64">
            <v>0</v>
          </cell>
          <cell r="Z64">
            <v>8948186</v>
          </cell>
          <cell r="AA64">
            <v>6178599.3379999995</v>
          </cell>
          <cell r="AB64">
            <v>8059100</v>
          </cell>
          <cell r="AC64">
            <v>8196434.0252859239</v>
          </cell>
          <cell r="AD64">
            <v>137334.02528592385</v>
          </cell>
          <cell r="AE64">
            <v>0</v>
          </cell>
        </row>
        <row r="65">
          <cell r="A65">
            <v>1</v>
          </cell>
          <cell r="B65" t="str">
            <v>20</v>
          </cell>
          <cell r="C65">
            <v>44000200600</v>
          </cell>
          <cell r="D65">
            <v>2</v>
          </cell>
          <cell r="E65" t="str">
            <v>25</v>
          </cell>
          <cell r="F65">
            <v>15</v>
          </cell>
          <cell r="G65">
            <v>22</v>
          </cell>
          <cell r="H65">
            <v>20</v>
          </cell>
          <cell r="I65">
            <v>1</v>
          </cell>
          <cell r="J65">
            <v>44</v>
          </cell>
          <cell r="K65" t="str">
            <v>000</v>
          </cell>
          <cell r="L65">
            <v>2</v>
          </cell>
          <cell r="M65" t="str">
            <v>00</v>
          </cell>
          <cell r="N65">
            <v>6</v>
          </cell>
          <cell r="O65">
            <v>2</v>
          </cell>
          <cell r="P65">
            <v>2</v>
          </cell>
          <cell r="Q65">
            <v>5</v>
          </cell>
          <cell r="R65">
            <v>15</v>
          </cell>
          <cell r="T65">
            <v>1</v>
          </cell>
          <cell r="U65">
            <v>0</v>
          </cell>
          <cell r="V65" t="str">
            <v>Enseign. technique</v>
          </cell>
          <cell r="W65" t="str">
            <v>Conakry</v>
          </cell>
          <cell r="X65" t="str">
            <v>Vacation des extra muros</v>
          </cell>
          <cell r="Y65" t="str">
            <v>P3</v>
          </cell>
          <cell r="Z65">
            <v>1037045</v>
          </cell>
          <cell r="AA65">
            <v>0</v>
          </cell>
          <cell r="AB65">
            <v>1287900</v>
          </cell>
          <cell r="AC65">
            <v>1287900</v>
          </cell>
          <cell r="AD65">
            <v>0</v>
          </cell>
          <cell r="AE65">
            <v>1744742.4000000001</v>
          </cell>
        </row>
        <row r="66">
          <cell r="A66">
            <v>1</v>
          </cell>
          <cell r="B66" t="str">
            <v>20</v>
          </cell>
          <cell r="C66">
            <v>49000200900</v>
          </cell>
          <cell r="D66">
            <v>2</v>
          </cell>
          <cell r="E66" t="str">
            <v>25</v>
          </cell>
          <cell r="F66">
            <v>15</v>
          </cell>
          <cell r="G66">
            <v>22</v>
          </cell>
          <cell r="H66">
            <v>20</v>
          </cell>
          <cell r="I66">
            <v>1</v>
          </cell>
          <cell r="J66">
            <v>49</v>
          </cell>
          <cell r="K66" t="str">
            <v>000</v>
          </cell>
          <cell r="L66">
            <v>2</v>
          </cell>
          <cell r="M66" t="str">
            <v>00</v>
          </cell>
          <cell r="N66">
            <v>9</v>
          </cell>
          <cell r="O66">
            <v>2</v>
          </cell>
          <cell r="P66">
            <v>2</v>
          </cell>
          <cell r="Q66">
            <v>5</v>
          </cell>
          <cell r="R66">
            <v>15</v>
          </cell>
          <cell r="T66">
            <v>1</v>
          </cell>
          <cell r="U66">
            <v>0</v>
          </cell>
          <cell r="V66" t="str">
            <v>Enseig. Serv administratifs</v>
          </cell>
          <cell r="W66" t="str">
            <v>Conakry</v>
          </cell>
          <cell r="X66" t="str">
            <v>Vacation des extra muros</v>
          </cell>
          <cell r="Y66" t="str">
            <v>P2</v>
          </cell>
          <cell r="Z66">
            <v>3574610</v>
          </cell>
          <cell r="AA66">
            <v>2339420</v>
          </cell>
          <cell r="AB66">
            <v>2541800</v>
          </cell>
          <cell r="AC66">
            <v>2541800</v>
          </cell>
          <cell r="AD66">
            <v>0</v>
          </cell>
          <cell r="AE66">
            <v>1096959.2</v>
          </cell>
        </row>
        <row r="67">
          <cell r="A67">
            <v>1</v>
          </cell>
          <cell r="B67" t="str">
            <v>20</v>
          </cell>
          <cell r="C67">
            <v>49000200900</v>
          </cell>
          <cell r="D67">
            <v>2</v>
          </cell>
          <cell r="E67" t="str">
            <v>25</v>
          </cell>
          <cell r="F67">
            <v>25</v>
          </cell>
          <cell r="G67">
            <v>22</v>
          </cell>
          <cell r="H67">
            <v>20</v>
          </cell>
          <cell r="I67">
            <v>1</v>
          </cell>
          <cell r="J67">
            <v>49</v>
          </cell>
          <cell r="K67" t="str">
            <v>000</v>
          </cell>
          <cell r="L67">
            <v>2</v>
          </cell>
          <cell r="M67" t="str">
            <v>00</v>
          </cell>
          <cell r="N67">
            <v>9</v>
          </cell>
          <cell r="O67">
            <v>2</v>
          </cell>
          <cell r="P67">
            <v>2</v>
          </cell>
          <cell r="Q67">
            <v>5</v>
          </cell>
          <cell r="R67">
            <v>25</v>
          </cell>
          <cell r="T67">
            <v>1</v>
          </cell>
          <cell r="U67">
            <v>0</v>
          </cell>
          <cell r="V67" t="str">
            <v>Enseig. Serv administratifs</v>
          </cell>
          <cell r="W67" t="str">
            <v>Conakry</v>
          </cell>
          <cell r="X67" t="str">
            <v>Primes PPTE Maîtres contractuels</v>
          </cell>
          <cell r="Y67" t="str">
            <v>P1</v>
          </cell>
          <cell r="Z67">
            <v>3570770</v>
          </cell>
          <cell r="AA67">
            <v>2468710</v>
          </cell>
          <cell r="AB67">
            <v>2682300</v>
          </cell>
          <cell r="AC67">
            <v>2682300</v>
          </cell>
          <cell r="AD67">
            <v>0</v>
          </cell>
          <cell r="AE67">
            <v>1811314.4000000001</v>
          </cell>
        </row>
        <row r="68">
          <cell r="A68">
            <v>1</v>
          </cell>
          <cell r="B68" t="str">
            <v>20</v>
          </cell>
          <cell r="C68">
            <v>49000200600</v>
          </cell>
          <cell r="D68">
            <v>2</v>
          </cell>
          <cell r="E68" t="str">
            <v>25</v>
          </cell>
          <cell r="F68">
            <v>34</v>
          </cell>
          <cell r="G68">
            <v>22</v>
          </cell>
          <cell r="H68">
            <v>20</v>
          </cell>
          <cell r="I68">
            <v>1</v>
          </cell>
          <cell r="J68">
            <v>49</v>
          </cell>
          <cell r="K68" t="str">
            <v>000</v>
          </cell>
          <cell r="L68">
            <v>2</v>
          </cell>
          <cell r="M68" t="str">
            <v>00</v>
          </cell>
          <cell r="N68">
            <v>6</v>
          </cell>
          <cell r="O68">
            <v>2</v>
          </cell>
          <cell r="P68">
            <v>2</v>
          </cell>
          <cell r="Q68">
            <v>5</v>
          </cell>
          <cell r="R68">
            <v>34</v>
          </cell>
          <cell r="T68">
            <v>1</v>
          </cell>
          <cell r="U68">
            <v>0</v>
          </cell>
          <cell r="V68" t="str">
            <v>Enseig. Serv administratifs</v>
          </cell>
          <cell r="W68" t="str">
            <v>Conakry</v>
          </cell>
          <cell r="X68" t="str">
            <v>Indemnités d’examen</v>
          </cell>
          <cell r="Y68" t="str">
            <v>P5D</v>
          </cell>
          <cell r="Z68">
            <v>658761</v>
          </cell>
          <cell r="AA68">
            <v>1163469.338</v>
          </cell>
          <cell r="AB68">
            <v>1313400</v>
          </cell>
          <cell r="AC68">
            <v>1404984.0252859239</v>
          </cell>
          <cell r="AD68">
            <v>91584.025285923854</v>
          </cell>
          <cell r="AE68">
            <v>495974.40000000002</v>
          </cell>
        </row>
        <row r="69">
          <cell r="A69">
            <v>1</v>
          </cell>
          <cell r="B69" t="str">
            <v>20</v>
          </cell>
          <cell r="C69">
            <v>49500200600</v>
          </cell>
          <cell r="D69">
            <v>2</v>
          </cell>
          <cell r="E69" t="str">
            <v>25</v>
          </cell>
          <cell r="F69">
            <v>34</v>
          </cell>
          <cell r="G69">
            <v>22</v>
          </cell>
          <cell r="H69">
            <v>20</v>
          </cell>
          <cell r="I69">
            <v>1</v>
          </cell>
          <cell r="J69">
            <v>49</v>
          </cell>
          <cell r="K69">
            <v>500</v>
          </cell>
          <cell r="L69">
            <v>2</v>
          </cell>
          <cell r="M69" t="str">
            <v>00</v>
          </cell>
          <cell r="N69">
            <v>6</v>
          </cell>
          <cell r="O69">
            <v>2</v>
          </cell>
          <cell r="P69">
            <v>2</v>
          </cell>
          <cell r="Q69">
            <v>5</v>
          </cell>
          <cell r="R69">
            <v>34</v>
          </cell>
          <cell r="T69">
            <v>1</v>
          </cell>
          <cell r="U69">
            <v>0.8</v>
          </cell>
          <cell r="V69" t="str">
            <v>Ens.serv.adm.Ens.tech</v>
          </cell>
          <cell r="W69" t="str">
            <v>Conakry</v>
          </cell>
          <cell r="X69" t="str">
            <v>Indemnités d’examen</v>
          </cell>
          <cell r="Y69" t="str">
            <v>P3</v>
          </cell>
          <cell r="Z69">
            <v>107000</v>
          </cell>
          <cell r="AA69">
            <v>207000</v>
          </cell>
          <cell r="AB69">
            <v>233700</v>
          </cell>
          <cell r="AC69">
            <v>279450</v>
          </cell>
          <cell r="AD69">
            <v>45750</v>
          </cell>
          <cell r="AE69">
            <v>1072460.8</v>
          </cell>
        </row>
        <row r="70">
          <cell r="A70">
            <v>1</v>
          </cell>
          <cell r="B70" t="str">
            <v>ST/EPU</v>
          </cell>
          <cell r="C70" t="str">
            <v>A1A</v>
          </cell>
          <cell r="D70" t="str">
            <v>A1AC</v>
          </cell>
          <cell r="E70" t="str">
            <v>EP/GAOU</v>
          </cell>
          <cell r="G70">
            <v>22</v>
          </cell>
          <cell r="H70">
            <v>20</v>
          </cell>
          <cell r="I70">
            <v>1</v>
          </cell>
          <cell r="K70" t="str">
            <v>IDA</v>
          </cell>
          <cell r="L70">
            <v>3</v>
          </cell>
          <cell r="M70">
            <v>18</v>
          </cell>
          <cell r="O70">
            <v>2</v>
          </cell>
          <cell r="P70">
            <v>2</v>
          </cell>
          <cell r="Q70">
            <v>5</v>
          </cell>
          <cell r="R70" t="str">
            <v>cl</v>
          </cell>
          <cell r="T70">
            <v>72492.111111111109</v>
          </cell>
          <cell r="U70">
            <v>0.8</v>
          </cell>
          <cell r="V70" t="str">
            <v>Intérieur Services déconcentrés</v>
          </cell>
          <cell r="W70">
            <v>0</v>
          </cell>
          <cell r="X70">
            <v>0</v>
          </cell>
          <cell r="Y70">
            <v>0</v>
          </cell>
          <cell r="Z70">
            <v>35666195</v>
          </cell>
          <cell r="AA70">
            <v>36435686.848999999</v>
          </cell>
          <cell r="AB70">
            <v>39749300</v>
          </cell>
          <cell r="AC70">
            <v>40124240.177658811</v>
          </cell>
          <cell r="AD70">
            <v>374940.17765881447</v>
          </cell>
          <cell r="AE70">
            <v>0</v>
          </cell>
        </row>
        <row r="71">
          <cell r="A71">
            <v>1</v>
          </cell>
          <cell r="B71" t="str">
            <v>20</v>
          </cell>
          <cell r="C71">
            <v>44000300600</v>
          </cell>
          <cell r="D71">
            <v>2</v>
          </cell>
          <cell r="E71" t="str">
            <v>25</v>
          </cell>
          <cell r="F71">
            <v>15</v>
          </cell>
          <cell r="G71">
            <v>22</v>
          </cell>
          <cell r="H71">
            <v>20</v>
          </cell>
          <cell r="I71">
            <v>1</v>
          </cell>
          <cell r="J71">
            <v>44</v>
          </cell>
          <cell r="K71" t="str">
            <v>000</v>
          </cell>
          <cell r="L71">
            <v>3</v>
          </cell>
          <cell r="M71" t="str">
            <v>00</v>
          </cell>
          <cell r="N71">
            <v>6</v>
          </cell>
          <cell r="O71">
            <v>2</v>
          </cell>
          <cell r="P71">
            <v>2</v>
          </cell>
          <cell r="Q71">
            <v>5</v>
          </cell>
          <cell r="R71">
            <v>15</v>
          </cell>
          <cell r="T71">
            <v>1</v>
          </cell>
          <cell r="U71">
            <v>0</v>
          </cell>
          <cell r="V71" t="str">
            <v>Enseign. technique</v>
          </cell>
          <cell r="W71" t="str">
            <v>Intérieur</v>
          </cell>
          <cell r="X71" t="str">
            <v>Vacation des extra muros</v>
          </cell>
          <cell r="Y71" t="str">
            <v>P3</v>
          </cell>
          <cell r="Z71">
            <v>698418</v>
          </cell>
          <cell r="AA71">
            <v>909464</v>
          </cell>
          <cell r="AB71">
            <v>1026700</v>
          </cell>
          <cell r="AC71">
            <v>1026700</v>
          </cell>
          <cell r="AD71">
            <v>0</v>
          </cell>
          <cell r="AE71">
            <v>718932</v>
          </cell>
        </row>
        <row r="72">
          <cell r="A72">
            <v>1</v>
          </cell>
          <cell r="B72" t="str">
            <v>20</v>
          </cell>
          <cell r="C72">
            <v>49000300900</v>
          </cell>
          <cell r="D72">
            <v>2</v>
          </cell>
          <cell r="E72" t="str">
            <v>25</v>
          </cell>
          <cell r="F72">
            <v>15</v>
          </cell>
          <cell r="G72">
            <v>22</v>
          </cell>
          <cell r="H72">
            <v>20</v>
          </cell>
          <cell r="I72">
            <v>1</v>
          </cell>
          <cell r="J72">
            <v>49</v>
          </cell>
          <cell r="K72" t="str">
            <v>000</v>
          </cell>
          <cell r="L72">
            <v>3</v>
          </cell>
          <cell r="M72" t="str">
            <v>00</v>
          </cell>
          <cell r="N72">
            <v>9</v>
          </cell>
          <cell r="O72">
            <v>2</v>
          </cell>
          <cell r="P72">
            <v>2</v>
          </cell>
          <cell r="Q72">
            <v>5</v>
          </cell>
          <cell r="R72">
            <v>15</v>
          </cell>
          <cell r="T72">
            <v>1</v>
          </cell>
          <cell r="U72">
            <v>0</v>
          </cell>
          <cell r="V72" t="str">
            <v>Enseig. Serv administratifs</v>
          </cell>
          <cell r="W72" t="str">
            <v>Intérieur</v>
          </cell>
          <cell r="X72" t="str">
            <v>Vacation des extra muros</v>
          </cell>
          <cell r="Y72" t="str">
            <v>P2</v>
          </cell>
          <cell r="Z72">
            <v>8844615</v>
          </cell>
          <cell r="AA72">
            <v>7719630</v>
          </cell>
          <cell r="AB72">
            <v>8387400</v>
          </cell>
          <cell r="AC72">
            <v>8387400</v>
          </cell>
          <cell r="AD72">
            <v>0</v>
          </cell>
          <cell r="AE72">
            <v>824329.60000000009</v>
          </cell>
        </row>
        <row r="73">
          <cell r="A73">
            <v>1</v>
          </cell>
          <cell r="B73" t="str">
            <v>20</v>
          </cell>
          <cell r="C73">
            <v>49000300900</v>
          </cell>
          <cell r="D73">
            <v>2</v>
          </cell>
          <cell r="E73" t="str">
            <v>25</v>
          </cell>
          <cell r="F73">
            <v>25</v>
          </cell>
          <cell r="G73">
            <v>22</v>
          </cell>
          <cell r="H73">
            <v>20</v>
          </cell>
          <cell r="I73">
            <v>1</v>
          </cell>
          <cell r="J73">
            <v>49</v>
          </cell>
          <cell r="K73" t="str">
            <v>000</v>
          </cell>
          <cell r="L73">
            <v>3</v>
          </cell>
          <cell r="M73" t="str">
            <v>00</v>
          </cell>
          <cell r="N73">
            <v>9</v>
          </cell>
          <cell r="O73">
            <v>2</v>
          </cell>
          <cell r="P73">
            <v>2</v>
          </cell>
          <cell r="Q73">
            <v>5</v>
          </cell>
          <cell r="R73">
            <v>25</v>
          </cell>
          <cell r="T73">
            <v>1</v>
          </cell>
          <cell r="U73">
            <v>0</v>
          </cell>
          <cell r="V73" t="str">
            <v>Enseig. Serv administratifs</v>
          </cell>
          <cell r="W73" t="str">
            <v>Intérieur</v>
          </cell>
          <cell r="X73" t="str">
            <v>Primes PPTE Maîtres contractuels</v>
          </cell>
          <cell r="Y73" t="str">
            <v>P1</v>
          </cell>
          <cell r="Z73">
            <v>24497497</v>
          </cell>
          <cell r="AA73">
            <v>24896815</v>
          </cell>
          <cell r="AB73">
            <v>27050400</v>
          </cell>
          <cell r="AC73">
            <v>27050400</v>
          </cell>
          <cell r="AD73">
            <v>0</v>
          </cell>
          <cell r="AE73">
            <v>1078738.4000000001</v>
          </cell>
        </row>
        <row r="74">
          <cell r="A74">
            <v>1</v>
          </cell>
          <cell r="B74" t="str">
            <v>20</v>
          </cell>
          <cell r="C74">
            <v>49000300600</v>
          </cell>
          <cell r="D74">
            <v>2</v>
          </cell>
          <cell r="E74" t="str">
            <v>25</v>
          </cell>
          <cell r="F74">
            <v>34</v>
          </cell>
          <cell r="G74">
            <v>22</v>
          </cell>
          <cell r="H74">
            <v>20</v>
          </cell>
          <cell r="I74">
            <v>1</v>
          </cell>
          <cell r="J74">
            <v>49</v>
          </cell>
          <cell r="K74" t="str">
            <v>000</v>
          </cell>
          <cell r="L74">
            <v>3</v>
          </cell>
          <cell r="M74" t="str">
            <v>00</v>
          </cell>
          <cell r="N74">
            <v>6</v>
          </cell>
          <cell r="O74">
            <v>2</v>
          </cell>
          <cell r="P74">
            <v>2</v>
          </cell>
          <cell r="Q74">
            <v>5</v>
          </cell>
          <cell r="R74">
            <v>34</v>
          </cell>
          <cell r="T74">
            <v>1</v>
          </cell>
          <cell r="U74">
            <v>0</v>
          </cell>
          <cell r="V74" t="str">
            <v>Enseig. Serv administratifs</v>
          </cell>
          <cell r="W74" t="str">
            <v>Intérieur</v>
          </cell>
          <cell r="X74" t="str">
            <v>Indemnités d’examen</v>
          </cell>
          <cell r="Y74" t="str">
            <v>P5D</v>
          </cell>
          <cell r="Z74">
            <v>1496665</v>
          </cell>
          <cell r="AA74">
            <v>2680777.8489999999</v>
          </cell>
          <cell r="AB74">
            <v>3026300</v>
          </cell>
          <cell r="AC74">
            <v>3350590.1776588145</v>
          </cell>
          <cell r="AD74">
            <v>324290.17765881447</v>
          </cell>
          <cell r="AE74">
            <v>850164</v>
          </cell>
        </row>
        <row r="75">
          <cell r="A75">
            <v>1</v>
          </cell>
          <cell r="B75" t="str">
            <v>20</v>
          </cell>
          <cell r="C75">
            <v>49500300600</v>
          </cell>
          <cell r="D75">
            <v>2</v>
          </cell>
          <cell r="E75" t="str">
            <v>25</v>
          </cell>
          <cell r="F75">
            <v>34</v>
          </cell>
          <cell r="G75">
            <v>22</v>
          </cell>
          <cell r="H75">
            <v>20</v>
          </cell>
          <cell r="I75">
            <v>1</v>
          </cell>
          <cell r="J75">
            <v>49</v>
          </cell>
          <cell r="K75">
            <v>500</v>
          </cell>
          <cell r="L75">
            <v>3</v>
          </cell>
          <cell r="M75" t="str">
            <v>00</v>
          </cell>
          <cell r="N75">
            <v>6</v>
          </cell>
          <cell r="O75">
            <v>2</v>
          </cell>
          <cell r="P75">
            <v>2</v>
          </cell>
          <cell r="Q75">
            <v>5</v>
          </cell>
          <cell r="R75">
            <v>34</v>
          </cell>
          <cell r="T75">
            <v>1</v>
          </cell>
          <cell r="U75">
            <v>0.8</v>
          </cell>
          <cell r="V75" t="str">
            <v>Ens.serv.adm.Ens.tech</v>
          </cell>
          <cell r="W75" t="str">
            <v>Intérieur</v>
          </cell>
          <cell r="X75" t="str">
            <v>Indemnités d’examen</v>
          </cell>
          <cell r="Y75" t="str">
            <v>P5D</v>
          </cell>
          <cell r="Z75">
            <v>129000</v>
          </cell>
          <cell r="AA75">
            <v>229000</v>
          </cell>
          <cell r="AB75">
            <v>258500</v>
          </cell>
          <cell r="AC75">
            <v>309150</v>
          </cell>
          <cell r="AD75">
            <v>50650</v>
          </cell>
          <cell r="AE75">
            <v>848450.4</v>
          </cell>
        </row>
        <row r="76">
          <cell r="A76">
            <v>1</v>
          </cell>
          <cell r="B76" t="str">
            <v>ST/EPU</v>
          </cell>
          <cell r="C76" t="str">
            <v>A1A</v>
          </cell>
          <cell r="D76" t="str">
            <v>A1AC</v>
          </cell>
          <cell r="E76" t="str">
            <v>EP/MALI</v>
          </cell>
          <cell r="G76">
            <v>22</v>
          </cell>
          <cell r="H76">
            <v>20</v>
          </cell>
          <cell r="I76">
            <v>1</v>
          </cell>
          <cell r="K76" t="str">
            <v>IDA</v>
          </cell>
          <cell r="L76" t="str">
            <v>AON</v>
          </cell>
          <cell r="M76">
            <v>15</v>
          </cell>
          <cell r="O76">
            <v>3</v>
          </cell>
          <cell r="Q76">
            <v>15</v>
          </cell>
          <cell r="R76" t="str">
            <v>cl</v>
          </cell>
          <cell r="T76">
            <v>56148.133333333331</v>
          </cell>
          <cell r="U76">
            <v>0.8</v>
          </cell>
          <cell r="V76" t="str">
            <v xml:space="preserve">T3. FONCTIONNEMENT / BIENS ET SERVICES </v>
          </cell>
          <cell r="W76">
            <v>0</v>
          </cell>
          <cell r="X76">
            <v>0</v>
          </cell>
          <cell r="Y76">
            <v>0</v>
          </cell>
          <cell r="Z76">
            <v>24253208</v>
          </cell>
          <cell r="AA76">
            <v>28120967.697999999</v>
          </cell>
          <cell r="AB76">
            <v>39250390</v>
          </cell>
          <cell r="AC76">
            <v>139454589.426</v>
          </cell>
          <cell r="AD76">
            <v>100204199.426</v>
          </cell>
          <cell r="AE76">
            <v>0</v>
          </cell>
        </row>
        <row r="77">
          <cell r="A77">
            <v>1</v>
          </cell>
          <cell r="B77" t="str">
            <v>ST/EPU</v>
          </cell>
          <cell r="C77" t="str">
            <v>A1A</v>
          </cell>
          <cell r="D77" t="str">
            <v>A1AC</v>
          </cell>
          <cell r="E77" t="str">
            <v>EP/DABO</v>
          </cell>
          <cell r="G77">
            <v>23</v>
          </cell>
          <cell r="H77">
            <v>20</v>
          </cell>
          <cell r="I77">
            <v>1</v>
          </cell>
          <cell r="K77" t="str">
            <v>IDA</v>
          </cell>
          <cell r="L77" t="str">
            <v>AON</v>
          </cell>
          <cell r="M77">
            <v>15</v>
          </cell>
          <cell r="N77">
            <v>9</v>
          </cell>
          <cell r="O77">
            <v>3</v>
          </cell>
          <cell r="Q77">
            <v>15</v>
          </cell>
          <cell r="R77" t="str">
            <v>cl</v>
          </cell>
          <cell r="T77">
            <v>4615.2017999999998</v>
          </cell>
          <cell r="U77">
            <v>0.8</v>
          </cell>
          <cell r="V77" t="str">
            <v>dont initiative PPTE</v>
          </cell>
          <cell r="W77">
            <v>0</v>
          </cell>
          <cell r="X77">
            <v>0</v>
          </cell>
          <cell r="Y77">
            <v>0</v>
          </cell>
          <cell r="Z77">
            <v>7163756</v>
          </cell>
          <cell r="AA77">
            <v>7993040</v>
          </cell>
          <cell r="AB77">
            <v>13083940</v>
          </cell>
          <cell r="AC77">
            <v>13083940</v>
          </cell>
          <cell r="AD77">
            <v>13083940</v>
          </cell>
          <cell r="AE77">
            <v>55382.421600000001</v>
          </cell>
        </row>
        <row r="78">
          <cell r="A78">
            <v>1</v>
          </cell>
          <cell r="B78" t="str">
            <v>ST/EPU</v>
          </cell>
          <cell r="C78" t="str">
            <v>A1A</v>
          </cell>
          <cell r="D78" t="str">
            <v>A1AC</v>
          </cell>
          <cell r="E78" t="str">
            <v>EP/KANK</v>
          </cell>
          <cell r="G78">
            <v>23</v>
          </cell>
          <cell r="H78">
            <v>20</v>
          </cell>
          <cell r="I78">
            <v>1</v>
          </cell>
          <cell r="K78" t="str">
            <v>IDA</v>
          </cell>
          <cell r="L78">
            <v>1</v>
          </cell>
          <cell r="M78">
            <v>24</v>
          </cell>
          <cell r="O78">
            <v>3</v>
          </cell>
          <cell r="Q78">
            <v>24</v>
          </cell>
          <cell r="R78" t="str">
            <v>cl</v>
          </cell>
          <cell r="T78">
            <v>4615.2017999999998</v>
          </cell>
          <cell r="U78" t="str">
            <v>U</v>
          </cell>
          <cell r="V78" t="str">
            <v>Services centraux</v>
          </cell>
          <cell r="W78">
            <v>39250390</v>
          </cell>
          <cell r="X78">
            <v>139454589.426</v>
          </cell>
          <cell r="Y78">
            <v>0</v>
          </cell>
          <cell r="Z78">
            <v>4141256</v>
          </cell>
          <cell r="AA78">
            <v>3386360</v>
          </cell>
          <cell r="AB78">
            <v>4402340</v>
          </cell>
          <cell r="AC78">
            <v>12684589.425999999</v>
          </cell>
          <cell r="AD78">
            <v>8282249.426</v>
          </cell>
          <cell r="AE78">
            <v>0</v>
          </cell>
        </row>
        <row r="79">
          <cell r="A79">
            <v>1</v>
          </cell>
          <cell r="B79" t="str">
            <v>ST/EPU</v>
          </cell>
          <cell r="C79" t="str">
            <v>A1A</v>
          </cell>
          <cell r="D79" t="str">
            <v>U</v>
          </cell>
          <cell r="E79" t="str">
            <v>U</v>
          </cell>
          <cell r="G79">
            <v>23</v>
          </cell>
          <cell r="H79">
            <v>20</v>
          </cell>
          <cell r="I79">
            <v>1</v>
          </cell>
          <cell r="J79">
            <v>35</v>
          </cell>
          <cell r="K79">
            <v>120</v>
          </cell>
          <cell r="L79">
            <v>1</v>
          </cell>
          <cell r="M79">
            <v>21</v>
          </cell>
          <cell r="O79">
            <v>3</v>
          </cell>
          <cell r="Q79">
            <v>21</v>
          </cell>
          <cell r="R79" t="str">
            <v>cl</v>
          </cell>
          <cell r="T79">
            <v>4615.2017999999998</v>
          </cell>
          <cell r="U79" t="str">
            <v>351201</v>
          </cell>
          <cell r="V79" t="str">
            <v>Cabinet Education</v>
          </cell>
          <cell r="W79">
            <v>440550</v>
          </cell>
          <cell r="X79">
            <v>440550</v>
          </cell>
          <cell r="Y79">
            <v>0</v>
          </cell>
          <cell r="Z79">
            <v>239760</v>
          </cell>
          <cell r="AA79">
            <v>338880</v>
          </cell>
          <cell r="AB79">
            <v>440550</v>
          </cell>
          <cell r="AC79">
            <v>440550</v>
          </cell>
          <cell r="AD79">
            <v>0</v>
          </cell>
          <cell r="AE79">
            <v>0</v>
          </cell>
        </row>
        <row r="80">
          <cell r="A80">
            <v>1</v>
          </cell>
          <cell r="B80" t="str">
            <v>ST/EPU</v>
          </cell>
          <cell r="C80" t="str">
            <v>A1A</v>
          </cell>
          <cell r="D80" t="str">
            <v>35*</v>
          </cell>
          <cell r="E80" t="str">
            <v>421011</v>
          </cell>
          <cell r="G80">
            <v>23</v>
          </cell>
          <cell r="H80">
            <v>20</v>
          </cell>
          <cell r="I80">
            <v>1</v>
          </cell>
          <cell r="J80">
            <v>42</v>
          </cell>
          <cell r="K80">
            <v>101</v>
          </cell>
          <cell r="L80">
            <v>1</v>
          </cell>
          <cell r="M80">
            <v>30</v>
          </cell>
          <cell r="O80">
            <v>3</v>
          </cell>
          <cell r="Q80">
            <v>30</v>
          </cell>
          <cell r="R80" t="str">
            <v>cl</v>
          </cell>
          <cell r="T80">
            <v>4615.2017999999998</v>
          </cell>
          <cell r="U80" t="str">
            <v>421011</v>
          </cell>
          <cell r="V80" t="str">
            <v xml:space="preserve">Direction Nationale Enseignement Elémentaire </v>
          </cell>
          <cell r="W80">
            <v>17840</v>
          </cell>
          <cell r="X80">
            <v>17840</v>
          </cell>
          <cell r="Y80">
            <v>0</v>
          </cell>
          <cell r="Z80">
            <v>0</v>
          </cell>
          <cell r="AA80">
            <v>13720</v>
          </cell>
          <cell r="AB80">
            <v>17840</v>
          </cell>
          <cell r="AC80">
            <v>17840</v>
          </cell>
          <cell r="AD80">
            <v>0</v>
          </cell>
          <cell r="AE80">
            <v>0</v>
          </cell>
        </row>
        <row r="81">
          <cell r="A81">
            <v>1</v>
          </cell>
          <cell r="B81" t="str">
            <v>ST/EPU</v>
          </cell>
          <cell r="C81" t="str">
            <v>A1A</v>
          </cell>
          <cell r="D81" t="str">
            <v>U</v>
          </cell>
          <cell r="E81" t="str">
            <v>U</v>
          </cell>
          <cell r="G81">
            <v>23</v>
          </cell>
          <cell r="H81">
            <v>20</v>
          </cell>
          <cell r="I81">
            <v>1</v>
          </cell>
          <cell r="J81">
            <v>43</v>
          </cell>
          <cell r="K81">
            <v>101</v>
          </cell>
          <cell r="L81">
            <v>1</v>
          </cell>
          <cell r="M81">
            <v>24</v>
          </cell>
          <cell r="O81">
            <v>3</v>
          </cell>
          <cell r="Q81">
            <v>24</v>
          </cell>
          <cell r="R81" t="str">
            <v>cl</v>
          </cell>
          <cell r="T81">
            <v>4615.2017999999998</v>
          </cell>
          <cell r="U81" t="str">
            <v>431011</v>
          </cell>
          <cell r="V81" t="str">
            <v xml:space="preserve">Direction Nationale Enseignement Secondaire </v>
          </cell>
          <cell r="W81">
            <v>6200</v>
          </cell>
          <cell r="X81">
            <v>6200</v>
          </cell>
          <cell r="Y81">
            <v>0</v>
          </cell>
          <cell r="Z81">
            <v>2480</v>
          </cell>
          <cell r="AA81">
            <v>4770</v>
          </cell>
          <cell r="AB81">
            <v>6200</v>
          </cell>
          <cell r="AC81">
            <v>6200</v>
          </cell>
          <cell r="AD81">
            <v>0</v>
          </cell>
          <cell r="AE81">
            <v>0</v>
          </cell>
        </row>
        <row r="82">
          <cell r="A82">
            <v>1</v>
          </cell>
          <cell r="B82" t="str">
            <v>ST/EPU</v>
          </cell>
          <cell r="C82" t="str">
            <v>A1A</v>
          </cell>
          <cell r="D82" t="str">
            <v>431011</v>
          </cell>
          <cell r="E82" t="str">
            <v>441011</v>
          </cell>
          <cell r="G82">
            <v>23</v>
          </cell>
          <cell r="H82">
            <v>20</v>
          </cell>
          <cell r="I82">
            <v>1</v>
          </cell>
          <cell r="J82">
            <v>44</v>
          </cell>
          <cell r="K82">
            <v>101</v>
          </cell>
          <cell r="L82">
            <v>1</v>
          </cell>
          <cell r="M82">
            <v>33</v>
          </cell>
          <cell r="O82">
            <v>3</v>
          </cell>
          <cell r="Q82">
            <v>33</v>
          </cell>
          <cell r="R82" t="str">
            <v>cl</v>
          </cell>
          <cell r="T82">
            <v>4615.2017999999998</v>
          </cell>
          <cell r="U82" t="str">
            <v>441011</v>
          </cell>
          <cell r="V82" t="str">
            <v>DNDPPE Dir nat dévelop pédagogique &amp; programmes d'enseignement</v>
          </cell>
          <cell r="W82">
            <v>6630</v>
          </cell>
          <cell r="X82">
            <v>6630</v>
          </cell>
          <cell r="Y82">
            <v>0</v>
          </cell>
          <cell r="Z82">
            <v>6020</v>
          </cell>
          <cell r="AA82">
            <v>5100</v>
          </cell>
          <cell r="AB82">
            <v>6630</v>
          </cell>
          <cell r="AC82">
            <v>6630</v>
          </cell>
          <cell r="AD82">
            <v>0</v>
          </cell>
          <cell r="AE82">
            <v>0</v>
          </cell>
        </row>
        <row r="83">
          <cell r="A83">
            <v>1</v>
          </cell>
          <cell r="B83" t="str">
            <v>ST/EPU</v>
          </cell>
          <cell r="C83" t="str">
            <v>A1A</v>
          </cell>
          <cell r="D83" t="str">
            <v>U</v>
          </cell>
          <cell r="E83" t="str">
            <v>U</v>
          </cell>
          <cell r="G83">
            <v>23</v>
          </cell>
          <cell r="H83">
            <v>20</v>
          </cell>
          <cell r="I83">
            <v>1</v>
          </cell>
          <cell r="J83">
            <v>44</v>
          </cell>
          <cell r="K83">
            <v>102</v>
          </cell>
          <cell r="L83">
            <v>1</v>
          </cell>
          <cell r="M83">
            <v>12</v>
          </cell>
          <cell r="O83">
            <v>3</v>
          </cell>
          <cell r="Q83">
            <v>12</v>
          </cell>
          <cell r="R83" t="str">
            <v>cl</v>
          </cell>
          <cell r="T83">
            <v>4615.2017999999998</v>
          </cell>
          <cell r="U83" t="str">
            <v>441021</v>
          </cell>
          <cell r="V83" t="str">
            <v>DNFPP Dir Nat Formation &amp; perfectionnement des presonnels</v>
          </cell>
          <cell r="W83">
            <v>4970</v>
          </cell>
          <cell r="X83">
            <v>4970</v>
          </cell>
          <cell r="Y83">
            <v>0</v>
          </cell>
          <cell r="Z83">
            <v>5000</v>
          </cell>
          <cell r="AA83">
            <v>3820</v>
          </cell>
          <cell r="AB83">
            <v>4970</v>
          </cell>
          <cell r="AC83">
            <v>4970</v>
          </cell>
          <cell r="AD83">
            <v>0</v>
          </cell>
          <cell r="AE83">
            <v>0</v>
          </cell>
        </row>
        <row r="84">
          <cell r="A84">
            <v>1</v>
          </cell>
          <cell r="B84" t="str">
            <v>20</v>
          </cell>
          <cell r="C84">
            <v>44103100700</v>
          </cell>
          <cell r="D84" t="str">
            <v>441021</v>
          </cell>
          <cell r="E84" t="str">
            <v>441031</v>
          </cell>
          <cell r="G84">
            <v>23</v>
          </cell>
          <cell r="H84">
            <v>20</v>
          </cell>
          <cell r="I84">
            <v>1</v>
          </cell>
          <cell r="J84">
            <v>44</v>
          </cell>
          <cell r="K84">
            <v>103</v>
          </cell>
          <cell r="L84">
            <v>1</v>
          </cell>
          <cell r="M84" t="str">
            <v>00</v>
          </cell>
          <cell r="N84">
            <v>7</v>
          </cell>
          <cell r="O84">
            <v>3</v>
          </cell>
          <cell r="P84">
            <v>3</v>
          </cell>
          <cell r="Q84">
            <v>1</v>
          </cell>
          <cell r="R84">
            <v>21</v>
          </cell>
          <cell r="S84">
            <v>96</v>
          </cell>
          <cell r="T84">
            <v>1</v>
          </cell>
          <cell r="U84" t="str">
            <v>441031</v>
          </cell>
          <cell r="V84" t="str">
            <v>DNEPFS DN Ens privé &amp; formation spécialisées</v>
          </cell>
          <cell r="W84">
            <v>4960</v>
          </cell>
          <cell r="X84">
            <v>4960</v>
          </cell>
          <cell r="Y84">
            <v>0</v>
          </cell>
          <cell r="Z84">
            <v>4150</v>
          </cell>
          <cell r="AA84">
            <v>3820</v>
          </cell>
          <cell r="AB84">
            <v>4960</v>
          </cell>
          <cell r="AC84">
            <v>4960</v>
          </cell>
          <cell r="AD84">
            <v>0</v>
          </cell>
          <cell r="AE84">
            <v>0</v>
          </cell>
        </row>
        <row r="85">
          <cell r="A85">
            <v>1</v>
          </cell>
          <cell r="B85" t="str">
            <v>ST/EPU</v>
          </cell>
          <cell r="C85" t="str">
            <v>A1A</v>
          </cell>
          <cell r="D85" t="str">
            <v>U</v>
          </cell>
          <cell r="E85" t="str">
            <v>U</v>
          </cell>
          <cell r="G85">
            <v>23</v>
          </cell>
          <cell r="H85">
            <v>20</v>
          </cell>
          <cell r="I85">
            <v>1</v>
          </cell>
          <cell r="J85">
            <v>44</v>
          </cell>
          <cell r="K85">
            <v>501</v>
          </cell>
          <cell r="L85">
            <v>1</v>
          </cell>
          <cell r="M85">
            <v>18</v>
          </cell>
          <cell r="O85">
            <v>3</v>
          </cell>
          <cell r="Q85">
            <v>18</v>
          </cell>
          <cell r="R85" t="str">
            <v>cl</v>
          </cell>
          <cell r="T85">
            <v>4615.2017999999998</v>
          </cell>
          <cell r="U85" t="str">
            <v>445011</v>
          </cell>
          <cell r="V85" t="str">
            <v>SECS Serv examens &amp; concours scolaires</v>
          </cell>
          <cell r="W85">
            <v>218800</v>
          </cell>
          <cell r="X85">
            <v>218800</v>
          </cell>
          <cell r="Y85">
            <v>0</v>
          </cell>
          <cell r="Z85">
            <v>202750</v>
          </cell>
          <cell r="AA85">
            <v>168300</v>
          </cell>
          <cell r="AB85">
            <v>218800</v>
          </cell>
          <cell r="AC85">
            <v>218800</v>
          </cell>
          <cell r="AD85">
            <v>0</v>
          </cell>
          <cell r="AE85">
            <v>0</v>
          </cell>
        </row>
        <row r="86">
          <cell r="A86">
            <v>1</v>
          </cell>
          <cell r="B86" t="str">
            <v>ST/EPU</v>
          </cell>
          <cell r="C86" t="str">
            <v>A1A</v>
          </cell>
          <cell r="D86" t="str">
            <v>445011</v>
          </cell>
          <cell r="E86" t="str">
            <v>445021</v>
          </cell>
          <cell r="G86">
            <v>23</v>
          </cell>
          <cell r="H86">
            <v>20</v>
          </cell>
          <cell r="I86">
            <v>1</v>
          </cell>
          <cell r="J86">
            <v>44</v>
          </cell>
          <cell r="K86">
            <v>502</v>
          </cell>
          <cell r="L86">
            <v>1</v>
          </cell>
          <cell r="M86">
            <v>15</v>
          </cell>
          <cell r="O86">
            <v>3</v>
          </cell>
          <cell r="Q86">
            <v>15</v>
          </cell>
          <cell r="R86" t="str">
            <v>cl</v>
          </cell>
          <cell r="T86">
            <v>4615.2017999999998</v>
          </cell>
          <cell r="U86" t="str">
            <v>445021</v>
          </cell>
          <cell r="V86" t="str">
            <v>SESCS Serv études stat &amp; cartes scolaires</v>
          </cell>
          <cell r="W86">
            <v>2070</v>
          </cell>
          <cell r="X86">
            <v>2070</v>
          </cell>
          <cell r="Y86">
            <v>0</v>
          </cell>
          <cell r="Z86">
            <v>1040</v>
          </cell>
          <cell r="AA86">
            <v>1590</v>
          </cell>
          <cell r="AB86">
            <v>2070</v>
          </cell>
          <cell r="AC86">
            <v>2070</v>
          </cell>
          <cell r="AD86">
            <v>0</v>
          </cell>
          <cell r="AE86">
            <v>0</v>
          </cell>
        </row>
        <row r="87">
          <cell r="A87">
            <v>1</v>
          </cell>
          <cell r="B87" t="str">
            <v>ST/EPU</v>
          </cell>
          <cell r="C87" t="str">
            <v>A1A</v>
          </cell>
          <cell r="D87" t="str">
            <v>U</v>
          </cell>
          <cell r="E87" t="str">
            <v>U</v>
          </cell>
          <cell r="G87">
            <v>23</v>
          </cell>
          <cell r="H87">
            <v>20</v>
          </cell>
          <cell r="I87">
            <v>1</v>
          </cell>
          <cell r="J87">
            <v>44</v>
          </cell>
          <cell r="K87">
            <v>503</v>
          </cell>
          <cell r="L87">
            <v>1</v>
          </cell>
          <cell r="M87">
            <v>18</v>
          </cell>
          <cell r="O87">
            <v>3</v>
          </cell>
          <cell r="Q87">
            <v>18</v>
          </cell>
          <cell r="R87" t="str">
            <v>cl</v>
          </cell>
          <cell r="T87">
            <v>4615.2017999999998</v>
          </cell>
          <cell r="U87" t="str">
            <v>445031</v>
          </cell>
          <cell r="V87" t="str">
            <v>SINDA Serv information &amp; documentation</v>
          </cell>
          <cell r="W87">
            <v>2070</v>
          </cell>
          <cell r="X87">
            <v>2070</v>
          </cell>
          <cell r="Y87">
            <v>0</v>
          </cell>
          <cell r="Z87">
            <v>1130</v>
          </cell>
          <cell r="AA87">
            <v>1590</v>
          </cell>
          <cell r="AB87">
            <v>2070</v>
          </cell>
          <cell r="AC87">
            <v>2070</v>
          </cell>
          <cell r="AD87">
            <v>0</v>
          </cell>
          <cell r="AE87">
            <v>0</v>
          </cell>
        </row>
        <row r="88">
          <cell r="A88">
            <v>1</v>
          </cell>
          <cell r="B88" t="str">
            <v>ST/EPU</v>
          </cell>
          <cell r="C88" t="str">
            <v>A1A</v>
          </cell>
          <cell r="D88" t="str">
            <v>445031</v>
          </cell>
          <cell r="E88" t="str">
            <v>445041</v>
          </cell>
          <cell r="G88">
            <v>23</v>
          </cell>
          <cell r="H88">
            <v>20</v>
          </cell>
          <cell r="I88">
            <v>1</v>
          </cell>
          <cell r="J88">
            <v>44</v>
          </cell>
          <cell r="K88">
            <v>504</v>
          </cell>
          <cell r="L88">
            <v>1</v>
          </cell>
          <cell r="M88">
            <v>21</v>
          </cell>
          <cell r="O88">
            <v>3</v>
          </cell>
          <cell r="Q88">
            <v>21</v>
          </cell>
          <cell r="R88" t="str">
            <v>cl</v>
          </cell>
          <cell r="T88">
            <v>4615.2017999999998</v>
          </cell>
          <cell r="U88" t="str">
            <v>445041</v>
          </cell>
          <cell r="V88" t="str">
            <v>SNEP Serv nat enseignement privé</v>
          </cell>
          <cell r="W88">
            <v>0</v>
          </cell>
          <cell r="X88">
            <v>0</v>
          </cell>
          <cell r="Y88">
            <v>0</v>
          </cell>
          <cell r="Z88">
            <v>1130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</row>
        <row r="89">
          <cell r="A89">
            <v>1</v>
          </cell>
          <cell r="B89" t="str">
            <v>ST/EPU</v>
          </cell>
          <cell r="C89" t="str">
            <v>A1A</v>
          </cell>
          <cell r="D89" t="str">
            <v>U</v>
          </cell>
          <cell r="E89" t="str">
            <v>U</v>
          </cell>
          <cell r="G89">
            <v>23</v>
          </cell>
          <cell r="H89">
            <v>20</v>
          </cell>
          <cell r="I89">
            <v>1</v>
          </cell>
          <cell r="J89">
            <v>44</v>
          </cell>
          <cell r="K89">
            <v>505</v>
          </cell>
          <cell r="L89">
            <v>1</v>
          </cell>
          <cell r="M89">
            <v>15</v>
          </cell>
          <cell r="O89">
            <v>3</v>
          </cell>
          <cell r="Q89">
            <v>15</v>
          </cell>
          <cell r="R89" t="str">
            <v>cl</v>
          </cell>
          <cell r="T89">
            <v>4615.2017999999998</v>
          </cell>
          <cell r="U89" t="str">
            <v>445051</v>
          </cell>
          <cell r="V89" t="str">
            <v>SNIEM Serv nat Infrastructures Equipement &amp; Maintenance</v>
          </cell>
          <cell r="W89">
            <v>7880</v>
          </cell>
          <cell r="X89">
            <v>7880</v>
          </cell>
          <cell r="Y89">
            <v>0</v>
          </cell>
          <cell r="Z89">
            <v>3390</v>
          </cell>
          <cell r="AA89">
            <v>6060</v>
          </cell>
          <cell r="AB89">
            <v>7880</v>
          </cell>
          <cell r="AC89">
            <v>7880</v>
          </cell>
          <cell r="AD89">
            <v>0</v>
          </cell>
          <cell r="AE89">
            <v>0</v>
          </cell>
        </row>
        <row r="90">
          <cell r="A90">
            <v>1</v>
          </cell>
          <cell r="B90" t="str">
            <v>ST/EPU</v>
          </cell>
          <cell r="C90" t="str">
            <v>A1A</v>
          </cell>
          <cell r="D90" t="str">
            <v>445051</v>
          </cell>
          <cell r="E90" t="str">
            <v>445061</v>
          </cell>
          <cell r="G90">
            <v>23</v>
          </cell>
          <cell r="H90">
            <v>20</v>
          </cell>
          <cell r="I90">
            <v>1</v>
          </cell>
          <cell r="J90">
            <v>44</v>
          </cell>
          <cell r="K90">
            <v>506</v>
          </cell>
          <cell r="L90">
            <v>1</v>
          </cell>
          <cell r="M90">
            <v>18</v>
          </cell>
          <cell r="O90">
            <v>3</v>
          </cell>
          <cell r="Q90">
            <v>18</v>
          </cell>
          <cell r="R90" t="str">
            <v>cl</v>
          </cell>
          <cell r="T90">
            <v>4615.2017999999998</v>
          </cell>
          <cell r="U90" t="str">
            <v>445061</v>
          </cell>
          <cell r="V90" t="str">
            <v>Serv Audit Evaluation</v>
          </cell>
          <cell r="W90">
            <v>2070</v>
          </cell>
          <cell r="X90">
            <v>2070</v>
          </cell>
          <cell r="Y90">
            <v>0</v>
          </cell>
          <cell r="Z90">
            <v>1130</v>
          </cell>
          <cell r="AA90">
            <v>1590</v>
          </cell>
          <cell r="AB90">
            <v>2070</v>
          </cell>
          <cell r="AC90">
            <v>2070</v>
          </cell>
          <cell r="AD90">
            <v>0</v>
          </cell>
          <cell r="AE90">
            <v>0</v>
          </cell>
        </row>
        <row r="91">
          <cell r="A91">
            <v>1</v>
          </cell>
          <cell r="B91" t="str">
            <v>ST/EPU</v>
          </cell>
          <cell r="C91" t="str">
            <v>A1A</v>
          </cell>
          <cell r="D91" t="str">
            <v>U</v>
          </cell>
          <cell r="E91" t="str">
            <v>U</v>
          </cell>
          <cell r="G91">
            <v>23</v>
          </cell>
          <cell r="H91">
            <v>20</v>
          </cell>
          <cell r="I91">
            <v>1</v>
          </cell>
          <cell r="J91">
            <v>44</v>
          </cell>
          <cell r="K91">
            <v>900</v>
          </cell>
          <cell r="L91">
            <v>1</v>
          </cell>
          <cell r="M91">
            <v>15</v>
          </cell>
          <cell r="O91">
            <v>3</v>
          </cell>
          <cell r="Q91">
            <v>15</v>
          </cell>
          <cell r="R91" t="str">
            <v>cl</v>
          </cell>
          <cell r="T91">
            <v>4615.2017999999998</v>
          </cell>
          <cell r="U91" t="str">
            <v>449001</v>
          </cell>
          <cell r="V91" t="str">
            <v>Autres services centraux Ens tech</v>
          </cell>
          <cell r="W91">
            <v>240170</v>
          </cell>
          <cell r="X91">
            <v>580170</v>
          </cell>
          <cell r="Y91">
            <v>0</v>
          </cell>
          <cell r="Z91">
            <v>142720</v>
          </cell>
          <cell r="AA91">
            <v>184740</v>
          </cell>
          <cell r="AB91">
            <v>240170</v>
          </cell>
          <cell r="AC91">
            <v>580170</v>
          </cell>
          <cell r="AD91">
            <v>340000</v>
          </cell>
          <cell r="AE91">
            <v>0</v>
          </cell>
        </row>
        <row r="92">
          <cell r="A92">
            <v>1</v>
          </cell>
          <cell r="B92" t="str">
            <v>ST/EPU</v>
          </cell>
          <cell r="C92" t="str">
            <v>A1D</v>
          </cell>
          <cell r="D92" t="str">
            <v>449001</v>
          </cell>
          <cell r="E92" t="str">
            <v>461011</v>
          </cell>
          <cell r="G92">
            <v>15</v>
          </cell>
          <cell r="H92">
            <v>20</v>
          </cell>
          <cell r="I92">
            <v>1</v>
          </cell>
          <cell r="J92">
            <v>46</v>
          </cell>
          <cell r="K92">
            <v>101</v>
          </cell>
          <cell r="L92">
            <v>1</v>
          </cell>
          <cell r="M92">
            <v>250</v>
          </cell>
          <cell r="O92">
            <v>3</v>
          </cell>
          <cell r="Q92">
            <v>250</v>
          </cell>
          <cell r="R92" t="str">
            <v>pxj</v>
          </cell>
          <cell r="T92">
            <v>113.9556</v>
          </cell>
          <cell r="U92" t="str">
            <v>461011</v>
          </cell>
          <cell r="V92" t="str">
            <v>DN Enseig Superieur</v>
          </cell>
          <cell r="W92">
            <v>31910</v>
          </cell>
          <cell r="X92">
            <v>31910</v>
          </cell>
          <cell r="Y92">
            <v>0</v>
          </cell>
          <cell r="Z92">
            <v>10040</v>
          </cell>
          <cell r="AA92">
            <v>24540</v>
          </cell>
          <cell r="AB92">
            <v>31910</v>
          </cell>
          <cell r="AC92">
            <v>31910</v>
          </cell>
          <cell r="AD92">
            <v>0</v>
          </cell>
          <cell r="AE92">
            <v>0</v>
          </cell>
        </row>
        <row r="93">
          <cell r="A93">
            <v>1</v>
          </cell>
          <cell r="B93" t="str">
            <v>ST/EPU</v>
          </cell>
          <cell r="C93" t="str">
            <v>A1D</v>
          </cell>
          <cell r="D93" t="str">
            <v>U</v>
          </cell>
          <cell r="E93" t="str">
            <v>U</v>
          </cell>
          <cell r="G93">
            <v>15</v>
          </cell>
          <cell r="H93">
            <v>20</v>
          </cell>
          <cell r="I93">
            <v>1</v>
          </cell>
          <cell r="J93">
            <v>46</v>
          </cell>
          <cell r="K93">
            <v>102</v>
          </cell>
          <cell r="L93">
            <v>1</v>
          </cell>
          <cell r="M93">
            <v>80</v>
          </cell>
          <cell r="O93">
            <v>3</v>
          </cell>
          <cell r="Q93">
            <v>80</v>
          </cell>
          <cell r="R93" t="str">
            <v>pxj</v>
          </cell>
          <cell r="T93">
            <v>94.962999999999994</v>
          </cell>
          <cell r="U93" t="str">
            <v>461021</v>
          </cell>
          <cell r="V93" t="str">
            <v>DN Recherche Scientfq</v>
          </cell>
          <cell r="W93">
            <v>64400</v>
          </cell>
          <cell r="X93">
            <v>64400</v>
          </cell>
          <cell r="Y93">
            <v>0</v>
          </cell>
          <cell r="Z93">
            <v>10040</v>
          </cell>
          <cell r="AA93">
            <v>49540</v>
          </cell>
          <cell r="AB93">
            <v>64400</v>
          </cell>
          <cell r="AC93">
            <v>64400</v>
          </cell>
          <cell r="AD93">
            <v>0</v>
          </cell>
          <cell r="AE93">
            <v>0</v>
          </cell>
        </row>
        <row r="94">
          <cell r="A94">
            <v>1</v>
          </cell>
          <cell r="B94" t="str">
            <v>ST/EPU</v>
          </cell>
          <cell r="C94" t="str">
            <v>A1D</v>
          </cell>
          <cell r="D94" t="str">
            <v>461021</v>
          </cell>
          <cell r="E94" t="str">
            <v>465011</v>
          </cell>
          <cell r="G94">
            <v>15</v>
          </cell>
          <cell r="H94">
            <v>20</v>
          </cell>
          <cell r="I94">
            <v>1</v>
          </cell>
          <cell r="J94">
            <v>46</v>
          </cell>
          <cell r="K94">
            <v>501</v>
          </cell>
          <cell r="L94">
            <v>1</v>
          </cell>
          <cell r="M94">
            <v>80</v>
          </cell>
          <cell r="O94">
            <v>3</v>
          </cell>
          <cell r="Q94">
            <v>80</v>
          </cell>
          <cell r="R94" t="str">
            <v>pxj</v>
          </cell>
          <cell r="T94">
            <v>94.962999999999994</v>
          </cell>
          <cell r="U94" t="str">
            <v>465011</v>
          </cell>
          <cell r="V94" t="str">
            <v>Commission UNESCO</v>
          </cell>
          <cell r="W94">
            <v>25440</v>
          </cell>
          <cell r="X94">
            <v>25440</v>
          </cell>
          <cell r="Y94">
            <v>0</v>
          </cell>
          <cell r="Z94">
            <v>3020</v>
          </cell>
          <cell r="AA94">
            <v>19570</v>
          </cell>
          <cell r="AB94">
            <v>25440</v>
          </cell>
          <cell r="AC94">
            <v>25440</v>
          </cell>
          <cell r="AD94">
            <v>0</v>
          </cell>
          <cell r="AE94">
            <v>0</v>
          </cell>
        </row>
        <row r="95">
          <cell r="A95">
            <v>1</v>
          </cell>
          <cell r="B95" t="str">
            <v>ST/EPU</v>
          </cell>
          <cell r="C95" t="str">
            <v>A1D</v>
          </cell>
          <cell r="D95" t="str">
            <v>U</v>
          </cell>
          <cell r="E95" t="str">
            <v>U</v>
          </cell>
          <cell r="G95">
            <v>15</v>
          </cell>
          <cell r="H95">
            <v>20</v>
          </cell>
          <cell r="I95">
            <v>1</v>
          </cell>
          <cell r="J95">
            <v>46</v>
          </cell>
          <cell r="K95">
            <v>502</v>
          </cell>
          <cell r="L95">
            <v>1</v>
          </cell>
          <cell r="M95">
            <v>80</v>
          </cell>
          <cell r="O95">
            <v>3</v>
          </cell>
          <cell r="Q95">
            <v>80</v>
          </cell>
          <cell r="R95" t="str">
            <v>pxj</v>
          </cell>
          <cell r="T95">
            <v>94.962999999999994</v>
          </cell>
          <cell r="U95" t="str">
            <v>465021</v>
          </cell>
          <cell r="V95" t="str">
            <v>Service Planification &amp; Statistq</v>
          </cell>
          <cell r="W95">
            <v>25440</v>
          </cell>
          <cell r="X95">
            <v>25440</v>
          </cell>
          <cell r="Y95">
            <v>0</v>
          </cell>
          <cell r="Z95">
            <v>3020</v>
          </cell>
          <cell r="AA95">
            <v>19570</v>
          </cell>
          <cell r="AB95">
            <v>25440</v>
          </cell>
          <cell r="AC95">
            <v>25440</v>
          </cell>
          <cell r="AD95">
            <v>0</v>
          </cell>
          <cell r="AE95">
            <v>0</v>
          </cell>
        </row>
        <row r="96">
          <cell r="A96">
            <v>1</v>
          </cell>
          <cell r="B96" t="str">
            <v>ST/EPU</v>
          </cell>
          <cell r="C96" t="str">
            <v>A1D</v>
          </cell>
          <cell r="D96" t="str">
            <v>465021</v>
          </cell>
          <cell r="E96" t="str">
            <v>465031</v>
          </cell>
          <cell r="G96">
            <v>15</v>
          </cell>
          <cell r="H96">
            <v>20</v>
          </cell>
          <cell r="I96">
            <v>1</v>
          </cell>
          <cell r="J96">
            <v>46</v>
          </cell>
          <cell r="K96">
            <v>503</v>
          </cell>
          <cell r="L96">
            <v>1</v>
          </cell>
          <cell r="M96">
            <v>80</v>
          </cell>
          <cell r="O96">
            <v>3</v>
          </cell>
          <cell r="Q96">
            <v>80</v>
          </cell>
          <cell r="R96" t="str">
            <v>pxj</v>
          </cell>
          <cell r="T96">
            <v>94.962999999999994</v>
          </cell>
          <cell r="U96" t="str">
            <v>465031</v>
          </cell>
          <cell r="V96" t="str">
            <v>SNABE</v>
          </cell>
          <cell r="W96">
            <v>29030</v>
          </cell>
          <cell r="X96">
            <v>29030</v>
          </cell>
          <cell r="Y96">
            <v>0</v>
          </cell>
          <cell r="Z96">
            <v>6170</v>
          </cell>
          <cell r="AA96">
            <v>22330</v>
          </cell>
          <cell r="AB96">
            <v>29030</v>
          </cell>
          <cell r="AC96">
            <v>29030</v>
          </cell>
          <cell r="AD96">
            <v>0</v>
          </cell>
          <cell r="AE96">
            <v>0</v>
          </cell>
        </row>
        <row r="97">
          <cell r="A97">
            <v>1</v>
          </cell>
          <cell r="B97" t="str">
            <v>ST/EPU</v>
          </cell>
          <cell r="C97" t="str">
            <v>A1D</v>
          </cell>
          <cell r="D97" t="str">
            <v>U</v>
          </cell>
          <cell r="E97" t="str">
            <v>U</v>
          </cell>
          <cell r="G97">
            <v>15</v>
          </cell>
          <cell r="H97">
            <v>20</v>
          </cell>
          <cell r="I97">
            <v>1</v>
          </cell>
          <cell r="J97">
            <v>46</v>
          </cell>
          <cell r="K97">
            <v>504</v>
          </cell>
          <cell r="L97">
            <v>1</v>
          </cell>
          <cell r="M97">
            <v>80</v>
          </cell>
          <cell r="O97">
            <v>3</v>
          </cell>
          <cell r="Q97">
            <v>80</v>
          </cell>
          <cell r="R97" t="str">
            <v>pxj</v>
          </cell>
          <cell r="T97">
            <v>94.962999999999994</v>
          </cell>
          <cell r="U97" t="str">
            <v>465041</v>
          </cell>
          <cell r="V97" t="str">
            <v>Service Nl Enseignmt Priv</v>
          </cell>
          <cell r="W97">
            <v>26510</v>
          </cell>
          <cell r="X97">
            <v>26510</v>
          </cell>
          <cell r="Y97">
            <v>0</v>
          </cell>
          <cell r="Z97">
            <v>3020</v>
          </cell>
          <cell r="AA97">
            <v>20390</v>
          </cell>
          <cell r="AB97">
            <v>26510</v>
          </cell>
          <cell r="AC97">
            <v>26510</v>
          </cell>
          <cell r="AD97">
            <v>0</v>
          </cell>
          <cell r="AE97">
            <v>0</v>
          </cell>
        </row>
        <row r="98">
          <cell r="A98">
            <v>1</v>
          </cell>
          <cell r="B98" t="str">
            <v>ST/EPU</v>
          </cell>
          <cell r="C98" t="str">
            <v>A1D</v>
          </cell>
          <cell r="D98" t="str">
            <v>465041</v>
          </cell>
          <cell r="E98" t="str">
            <v>465051</v>
          </cell>
          <cell r="G98">
            <v>15</v>
          </cell>
          <cell r="H98">
            <v>20</v>
          </cell>
          <cell r="I98">
            <v>1</v>
          </cell>
          <cell r="J98">
            <v>46</v>
          </cell>
          <cell r="K98">
            <v>505</v>
          </cell>
          <cell r="L98">
            <v>1</v>
          </cell>
          <cell r="M98">
            <v>80</v>
          </cell>
          <cell r="O98">
            <v>3</v>
          </cell>
          <cell r="Q98">
            <v>80</v>
          </cell>
          <cell r="R98" t="str">
            <v>pxj</v>
          </cell>
          <cell r="T98">
            <v>94.962999999999994</v>
          </cell>
          <cell r="U98" t="str">
            <v>465051</v>
          </cell>
          <cell r="V98" t="str">
            <v>Service Nl Lutte Anti drogue</v>
          </cell>
          <cell r="W98">
            <v>21290</v>
          </cell>
          <cell r="X98">
            <v>21290</v>
          </cell>
          <cell r="Y98">
            <v>0</v>
          </cell>
          <cell r="Z98">
            <v>3020</v>
          </cell>
          <cell r="AA98">
            <v>16380</v>
          </cell>
          <cell r="AB98">
            <v>21290</v>
          </cell>
          <cell r="AC98">
            <v>21290</v>
          </cell>
          <cell r="AD98">
            <v>0</v>
          </cell>
          <cell r="AE98">
            <v>0</v>
          </cell>
        </row>
        <row r="99">
          <cell r="A99">
            <v>1</v>
          </cell>
          <cell r="B99" t="str">
            <v>ST/EPU</v>
          </cell>
          <cell r="C99" t="str">
            <v>A1D</v>
          </cell>
          <cell r="D99" t="str">
            <v>U</v>
          </cell>
          <cell r="E99" t="str">
            <v>U</v>
          </cell>
          <cell r="G99">
            <v>15</v>
          </cell>
          <cell r="H99">
            <v>20</v>
          </cell>
          <cell r="I99">
            <v>1</v>
          </cell>
          <cell r="J99">
            <v>46</v>
          </cell>
          <cell r="K99">
            <v>506</v>
          </cell>
          <cell r="L99">
            <v>1</v>
          </cell>
          <cell r="M99">
            <v>80</v>
          </cell>
          <cell r="O99">
            <v>3</v>
          </cell>
          <cell r="Q99">
            <v>80</v>
          </cell>
          <cell r="R99" t="str">
            <v>pxj</v>
          </cell>
          <cell r="T99">
            <v>94.962999999999994</v>
          </cell>
          <cell r="U99" t="str">
            <v>465061</v>
          </cell>
          <cell r="V99" t="str">
            <v>Service Recher. Un. For. SPE Doctorale</v>
          </cell>
          <cell r="W99">
            <v>45040</v>
          </cell>
          <cell r="X99">
            <v>45040</v>
          </cell>
          <cell r="Y99">
            <v>0</v>
          </cell>
          <cell r="Z99">
            <v>20260</v>
          </cell>
          <cell r="AA99">
            <v>34650</v>
          </cell>
          <cell r="AB99">
            <v>45040</v>
          </cell>
          <cell r="AC99">
            <v>45040</v>
          </cell>
          <cell r="AD99">
            <v>0</v>
          </cell>
          <cell r="AE99">
            <v>0</v>
          </cell>
        </row>
        <row r="100">
          <cell r="A100">
            <v>1</v>
          </cell>
          <cell r="B100" t="str">
            <v>ST/EPU</v>
          </cell>
          <cell r="C100" t="str">
            <v>A1D</v>
          </cell>
          <cell r="D100" t="str">
            <v>465061</v>
          </cell>
          <cell r="E100" t="str">
            <v>465071</v>
          </cell>
          <cell r="G100">
            <v>15</v>
          </cell>
          <cell r="H100">
            <v>20</v>
          </cell>
          <cell r="I100">
            <v>1</v>
          </cell>
          <cell r="J100">
            <v>46</v>
          </cell>
          <cell r="K100">
            <v>507</v>
          </cell>
          <cell r="L100">
            <v>1</v>
          </cell>
          <cell r="M100">
            <v>20</v>
          </cell>
          <cell r="O100">
            <v>3</v>
          </cell>
          <cell r="Q100">
            <v>20</v>
          </cell>
          <cell r="R100" t="str">
            <v>pxj</v>
          </cell>
          <cell r="T100">
            <v>113.9556</v>
          </cell>
          <cell r="U100" t="str">
            <v>465071</v>
          </cell>
          <cell r="V100" t="str">
            <v>Division des Ressources humaines</v>
          </cell>
          <cell r="W100">
            <v>24480</v>
          </cell>
          <cell r="X100">
            <v>24480</v>
          </cell>
          <cell r="Y100">
            <v>0</v>
          </cell>
          <cell r="Z100">
            <v>5540</v>
          </cell>
          <cell r="AA100">
            <v>18830</v>
          </cell>
          <cell r="AB100">
            <v>24480</v>
          </cell>
          <cell r="AC100">
            <v>24480</v>
          </cell>
          <cell r="AD100">
            <v>0</v>
          </cell>
          <cell r="AE100">
            <v>0</v>
          </cell>
        </row>
        <row r="101">
          <cell r="A101">
            <v>1</v>
          </cell>
          <cell r="B101" t="str">
            <v>ST/EPU</v>
          </cell>
          <cell r="C101" t="str">
            <v>A1D</v>
          </cell>
          <cell r="D101" t="str">
            <v>U</v>
          </cell>
          <cell r="E101" t="str">
            <v>U</v>
          </cell>
          <cell r="G101">
            <v>15</v>
          </cell>
          <cell r="H101">
            <v>20</v>
          </cell>
          <cell r="I101">
            <v>1</v>
          </cell>
          <cell r="J101">
            <v>46</v>
          </cell>
          <cell r="K101">
            <v>508</v>
          </cell>
          <cell r="L101">
            <v>1</v>
          </cell>
          <cell r="M101">
            <v>10</v>
          </cell>
          <cell r="O101">
            <v>3</v>
          </cell>
          <cell r="Q101">
            <v>10</v>
          </cell>
          <cell r="R101" t="str">
            <v>pxj</v>
          </cell>
          <cell r="T101">
            <v>94.962999999999994</v>
          </cell>
          <cell r="U101" t="str">
            <v>465081</v>
          </cell>
          <cell r="V101" t="str">
            <v>Service Archive &amp; Documentatio</v>
          </cell>
          <cell r="W101">
            <v>19890</v>
          </cell>
          <cell r="X101">
            <v>19890</v>
          </cell>
          <cell r="Y101">
            <v>0</v>
          </cell>
          <cell r="Z101">
            <v>3750</v>
          </cell>
          <cell r="AA101">
            <v>15300</v>
          </cell>
          <cell r="AB101">
            <v>19890</v>
          </cell>
          <cell r="AC101">
            <v>19890</v>
          </cell>
          <cell r="AD101">
            <v>0</v>
          </cell>
          <cell r="AE101">
            <v>0</v>
          </cell>
        </row>
        <row r="102">
          <cell r="A102">
            <v>1</v>
          </cell>
          <cell r="B102" t="str">
            <v>ST/EPU</v>
          </cell>
          <cell r="C102" t="str">
            <v>A1D</v>
          </cell>
          <cell r="D102" t="str">
            <v>465081</v>
          </cell>
          <cell r="E102" t="str">
            <v>465091</v>
          </cell>
          <cell r="G102">
            <v>15</v>
          </cell>
          <cell r="H102">
            <v>20</v>
          </cell>
          <cell r="I102">
            <v>1</v>
          </cell>
          <cell r="J102">
            <v>46</v>
          </cell>
          <cell r="K102">
            <v>509</v>
          </cell>
          <cell r="L102">
            <v>1</v>
          </cell>
          <cell r="M102">
            <v>10</v>
          </cell>
          <cell r="O102">
            <v>3</v>
          </cell>
          <cell r="Q102">
            <v>10</v>
          </cell>
          <cell r="R102" t="str">
            <v>pxj</v>
          </cell>
          <cell r="T102">
            <v>94.962999999999994</v>
          </cell>
          <cell r="U102" t="str">
            <v>465091</v>
          </cell>
          <cell r="V102" t="str">
            <v>Comité Genre &amp; Equité Ens. Sup.</v>
          </cell>
          <cell r="W102">
            <v>27600</v>
          </cell>
          <cell r="X102">
            <v>27600</v>
          </cell>
          <cell r="Y102">
            <v>0</v>
          </cell>
          <cell r="Z102">
            <v>4220</v>
          </cell>
          <cell r="AA102">
            <v>21230</v>
          </cell>
          <cell r="AB102">
            <v>27600</v>
          </cell>
          <cell r="AC102">
            <v>27600</v>
          </cell>
          <cell r="AD102">
            <v>0</v>
          </cell>
          <cell r="AE102">
            <v>0</v>
          </cell>
        </row>
        <row r="103">
          <cell r="A103">
            <v>1</v>
          </cell>
          <cell r="B103" t="str">
            <v>20</v>
          </cell>
          <cell r="C103">
            <v>46510100600</v>
          </cell>
          <cell r="D103" t="str">
            <v>U</v>
          </cell>
          <cell r="E103" t="str">
            <v>U</v>
          </cell>
          <cell r="G103">
            <v>15</v>
          </cell>
          <cell r="H103">
            <v>20</v>
          </cell>
          <cell r="I103">
            <v>1</v>
          </cell>
          <cell r="J103">
            <v>46</v>
          </cell>
          <cell r="K103">
            <v>510</v>
          </cell>
          <cell r="L103">
            <v>1</v>
          </cell>
          <cell r="M103" t="str">
            <v>00</v>
          </cell>
          <cell r="N103">
            <v>6</v>
          </cell>
          <cell r="O103">
            <v>3</v>
          </cell>
          <cell r="P103">
            <v>3</v>
          </cell>
          <cell r="Q103">
            <v>1</v>
          </cell>
          <cell r="R103">
            <v>21</v>
          </cell>
          <cell r="S103">
            <v>98</v>
          </cell>
          <cell r="T103">
            <v>1</v>
          </cell>
          <cell r="U103" t="str">
            <v>465101</v>
          </cell>
          <cell r="V103" t="str">
            <v>Contrôle et suivi projets</v>
          </cell>
          <cell r="W103">
            <v>28420</v>
          </cell>
          <cell r="X103">
            <v>28420</v>
          </cell>
          <cell r="Y103">
            <v>0</v>
          </cell>
          <cell r="Z103">
            <v>3690</v>
          </cell>
          <cell r="AA103">
            <v>21860</v>
          </cell>
          <cell r="AB103">
            <v>28420</v>
          </cell>
          <cell r="AC103">
            <v>28420</v>
          </cell>
          <cell r="AD103">
            <v>0</v>
          </cell>
          <cell r="AE103">
            <v>0</v>
          </cell>
        </row>
        <row r="104">
          <cell r="A104">
            <v>1</v>
          </cell>
          <cell r="B104" t="str">
            <v>20</v>
          </cell>
          <cell r="C104">
            <v>44507100700</v>
          </cell>
          <cell r="D104" t="str">
            <v>465101</v>
          </cell>
          <cell r="E104" t="str">
            <v>445071</v>
          </cell>
          <cell r="G104">
            <v>15</v>
          </cell>
          <cell r="H104">
            <v>20</v>
          </cell>
          <cell r="I104">
            <v>1</v>
          </cell>
          <cell r="J104">
            <v>44</v>
          </cell>
          <cell r="K104">
            <v>507</v>
          </cell>
          <cell r="L104">
            <v>1</v>
          </cell>
          <cell r="M104" t="str">
            <v>00</v>
          </cell>
          <cell r="N104">
            <v>7</v>
          </cell>
          <cell r="O104">
            <v>3</v>
          </cell>
          <cell r="P104">
            <v>3</v>
          </cell>
          <cell r="Q104">
            <v>2</v>
          </cell>
          <cell r="R104">
            <v>31</v>
          </cell>
          <cell r="S104">
            <v>96</v>
          </cell>
          <cell r="T104">
            <v>1</v>
          </cell>
          <cell r="U104" t="str">
            <v>445071</v>
          </cell>
          <cell r="V104" t="str">
            <v>Comité d'éthique</v>
          </cell>
          <cell r="W104">
            <v>49730</v>
          </cell>
          <cell r="X104">
            <v>49730</v>
          </cell>
          <cell r="Y104">
            <v>0</v>
          </cell>
          <cell r="Z104">
            <v>90230</v>
          </cell>
          <cell r="AA104">
            <v>38250</v>
          </cell>
          <cell r="AB104">
            <v>49730</v>
          </cell>
          <cell r="AC104">
            <v>49730</v>
          </cell>
          <cell r="AD104">
            <v>0</v>
          </cell>
          <cell r="AE104">
            <v>0</v>
          </cell>
        </row>
        <row r="105">
          <cell r="A105">
            <v>1</v>
          </cell>
          <cell r="B105" t="str">
            <v>20</v>
          </cell>
          <cell r="C105">
            <v>44508100700</v>
          </cell>
          <cell r="D105" t="str">
            <v>U</v>
          </cell>
          <cell r="E105" t="str">
            <v>U</v>
          </cell>
          <cell r="G105">
            <v>15</v>
          </cell>
          <cell r="H105">
            <v>20</v>
          </cell>
          <cell r="I105">
            <v>1</v>
          </cell>
          <cell r="J105">
            <v>44</v>
          </cell>
          <cell r="K105">
            <v>508</v>
          </cell>
          <cell r="L105">
            <v>1</v>
          </cell>
          <cell r="M105" t="str">
            <v>00</v>
          </cell>
          <cell r="N105">
            <v>7</v>
          </cell>
          <cell r="O105">
            <v>3</v>
          </cell>
          <cell r="P105">
            <v>3</v>
          </cell>
          <cell r="Q105">
            <v>9</v>
          </cell>
          <cell r="R105">
            <v>90</v>
          </cell>
          <cell r="S105">
            <v>96</v>
          </cell>
          <cell r="T105">
            <v>1</v>
          </cell>
          <cell r="U105" t="str">
            <v>445081</v>
          </cell>
          <cell r="V105" t="str">
            <v>Cogetep  &amp; CLD</v>
          </cell>
          <cell r="W105">
            <v>0</v>
          </cell>
          <cell r="X105">
            <v>0</v>
          </cell>
          <cell r="Y105">
            <v>0</v>
          </cell>
          <cell r="Z105">
            <v>283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A106">
            <v>1</v>
          </cell>
          <cell r="B106" t="str">
            <v>ST/EPU</v>
          </cell>
          <cell r="C106" t="str">
            <v>A1D</v>
          </cell>
          <cell r="D106" t="str">
            <v>445081</v>
          </cell>
          <cell r="E106" t="str">
            <v>469001</v>
          </cell>
          <cell r="G106">
            <v>15</v>
          </cell>
          <cell r="H106">
            <v>20</v>
          </cell>
          <cell r="I106">
            <v>1</v>
          </cell>
          <cell r="J106">
            <v>46</v>
          </cell>
          <cell r="K106">
            <v>900</v>
          </cell>
          <cell r="L106">
            <v>1</v>
          </cell>
          <cell r="M106">
            <v>10</v>
          </cell>
          <cell r="O106">
            <v>3</v>
          </cell>
          <cell r="Q106">
            <v>10</v>
          </cell>
          <cell r="R106" t="str">
            <v>pxj</v>
          </cell>
          <cell r="T106">
            <v>94.962999999999994</v>
          </cell>
          <cell r="U106" t="str">
            <v>469001</v>
          </cell>
          <cell r="V106" t="str">
            <v>Autres services centraux Ens sup</v>
          </cell>
          <cell r="W106">
            <v>694140</v>
          </cell>
          <cell r="X106">
            <v>1427471.811</v>
          </cell>
          <cell r="Y106">
            <v>0</v>
          </cell>
          <cell r="Z106">
            <v>2189502</v>
          </cell>
          <cell r="AA106">
            <v>533960</v>
          </cell>
          <cell r="AB106">
            <v>694140</v>
          </cell>
          <cell r="AC106">
            <v>1427471.811</v>
          </cell>
          <cell r="AD106">
            <v>733331.81099999999</v>
          </cell>
          <cell r="AE106">
            <v>0</v>
          </cell>
        </row>
        <row r="107">
          <cell r="A107">
            <v>1</v>
          </cell>
          <cell r="B107" t="str">
            <v>ST/EPU</v>
          </cell>
          <cell r="C107" t="str">
            <v>A1D</v>
          </cell>
          <cell r="D107" t="str">
            <v>U</v>
          </cell>
          <cell r="E107" t="str">
            <v>U</v>
          </cell>
          <cell r="G107">
            <v>15</v>
          </cell>
          <cell r="H107">
            <v>20</v>
          </cell>
          <cell r="I107">
            <v>1</v>
          </cell>
          <cell r="J107">
            <v>49</v>
          </cell>
          <cell r="K107">
            <v>151</v>
          </cell>
          <cell r="L107">
            <v>1</v>
          </cell>
          <cell r="M107">
            <v>10</v>
          </cell>
          <cell r="O107">
            <v>3</v>
          </cell>
          <cell r="Q107">
            <v>10</v>
          </cell>
          <cell r="R107" t="str">
            <v>pxj</v>
          </cell>
          <cell r="T107">
            <v>94.962999999999994</v>
          </cell>
          <cell r="U107" t="str">
            <v>491511</v>
          </cell>
          <cell r="V107" t="str">
            <v>Direction Nationale Education civique</v>
          </cell>
          <cell r="W107">
            <v>4150</v>
          </cell>
          <cell r="X107">
            <v>4150</v>
          </cell>
          <cell r="Y107">
            <v>0</v>
          </cell>
          <cell r="Z107">
            <v>0</v>
          </cell>
          <cell r="AA107">
            <v>3190</v>
          </cell>
          <cell r="AB107">
            <v>4150</v>
          </cell>
          <cell r="AC107">
            <v>4150</v>
          </cell>
          <cell r="AD107">
            <v>0</v>
          </cell>
          <cell r="AE107">
            <v>0</v>
          </cell>
        </row>
        <row r="108">
          <cell r="A108">
            <v>1</v>
          </cell>
          <cell r="B108" t="str">
            <v>ST/EPU</v>
          </cell>
          <cell r="C108" t="str">
            <v>A1D</v>
          </cell>
          <cell r="D108" t="str">
            <v>491511</v>
          </cell>
          <cell r="E108" t="str">
            <v>491521</v>
          </cell>
          <cell r="G108">
            <v>15</v>
          </cell>
          <cell r="H108">
            <v>20</v>
          </cell>
          <cell r="I108">
            <v>1</v>
          </cell>
          <cell r="J108">
            <v>49</v>
          </cell>
          <cell r="K108">
            <v>152</v>
          </cell>
          <cell r="L108">
            <v>1</v>
          </cell>
          <cell r="M108">
            <v>125</v>
          </cell>
          <cell r="O108">
            <v>3</v>
          </cell>
          <cell r="Q108">
            <v>125</v>
          </cell>
          <cell r="R108" t="str">
            <v>pxj</v>
          </cell>
          <cell r="T108">
            <v>113.9556</v>
          </cell>
          <cell r="U108" t="str">
            <v>491521</v>
          </cell>
          <cell r="V108" t="str">
            <v>Direction Nationale de l'Enseignement Privé</v>
          </cell>
          <cell r="W108">
            <v>4150</v>
          </cell>
          <cell r="X108">
            <v>685075.64500000002</v>
          </cell>
          <cell r="Y108">
            <v>0</v>
          </cell>
          <cell r="Z108">
            <v>0</v>
          </cell>
          <cell r="AA108">
            <v>3190</v>
          </cell>
          <cell r="AB108">
            <v>4150</v>
          </cell>
          <cell r="AC108">
            <v>685075.64500000002</v>
          </cell>
          <cell r="AD108">
            <v>680925.64500000002</v>
          </cell>
          <cell r="AE108">
            <v>0</v>
          </cell>
        </row>
        <row r="109">
          <cell r="A109">
            <v>1</v>
          </cell>
          <cell r="B109" t="str">
            <v>ST/EPU</v>
          </cell>
          <cell r="C109" t="str">
            <v>A1D</v>
          </cell>
          <cell r="D109" t="str">
            <v>U</v>
          </cell>
          <cell r="E109" t="str">
            <v>U</v>
          </cell>
          <cell r="G109">
            <v>15</v>
          </cell>
          <cell r="H109">
            <v>20</v>
          </cell>
          <cell r="I109">
            <v>1</v>
          </cell>
          <cell r="J109">
            <v>49</v>
          </cell>
          <cell r="K109">
            <v>301</v>
          </cell>
          <cell r="L109">
            <v>1</v>
          </cell>
          <cell r="M109">
            <v>212.5</v>
          </cell>
          <cell r="O109">
            <v>3</v>
          </cell>
          <cell r="Q109">
            <v>212.5</v>
          </cell>
          <cell r="R109" t="str">
            <v>pxj</v>
          </cell>
          <cell r="T109">
            <v>94.962999999999994</v>
          </cell>
          <cell r="U109" t="str">
            <v>493011</v>
          </cell>
          <cell r="V109" t="str">
            <v>Inspection Générale de l'Enseignement</v>
          </cell>
          <cell r="W109">
            <v>20720</v>
          </cell>
          <cell r="X109">
            <v>20720</v>
          </cell>
          <cell r="Y109">
            <v>0</v>
          </cell>
          <cell r="Z109">
            <v>0</v>
          </cell>
          <cell r="AA109">
            <v>15940</v>
          </cell>
          <cell r="AB109">
            <v>20720</v>
          </cell>
          <cell r="AC109">
            <v>20720</v>
          </cell>
          <cell r="AD109">
            <v>0</v>
          </cell>
          <cell r="AE109">
            <v>0</v>
          </cell>
        </row>
        <row r="110">
          <cell r="A110">
            <v>1</v>
          </cell>
          <cell r="B110" t="str">
            <v>ST/EPU</v>
          </cell>
          <cell r="C110" t="str">
            <v>A1D</v>
          </cell>
          <cell r="D110" t="str">
            <v>493011</v>
          </cell>
          <cell r="E110" t="str">
            <v>495011</v>
          </cell>
          <cell r="G110">
            <v>15</v>
          </cell>
          <cell r="H110">
            <v>20</v>
          </cell>
          <cell r="I110">
            <v>1</v>
          </cell>
          <cell r="J110">
            <v>49</v>
          </cell>
          <cell r="K110">
            <v>501</v>
          </cell>
          <cell r="L110">
            <v>1</v>
          </cell>
          <cell r="M110">
            <v>62.5</v>
          </cell>
          <cell r="O110">
            <v>3</v>
          </cell>
          <cell r="Q110">
            <v>62.5</v>
          </cell>
          <cell r="R110" t="str">
            <v>pxj</v>
          </cell>
          <cell r="T110">
            <v>94.962999999999994</v>
          </cell>
          <cell r="U110" t="str">
            <v>495011</v>
          </cell>
          <cell r="V110" t="str">
            <v>CONEBAT (Serv gestion écoles seconde chance)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A111">
            <v>1</v>
          </cell>
          <cell r="B111" t="str">
            <v>ST/EPU</v>
          </cell>
          <cell r="C111" t="str">
            <v>A1D</v>
          </cell>
          <cell r="D111" t="str">
            <v>U</v>
          </cell>
          <cell r="E111" t="str">
            <v>U</v>
          </cell>
          <cell r="G111">
            <v>15</v>
          </cell>
          <cell r="H111">
            <v>20</v>
          </cell>
          <cell r="I111">
            <v>1</v>
          </cell>
          <cell r="J111">
            <v>49</v>
          </cell>
          <cell r="K111">
            <v>502</v>
          </cell>
          <cell r="L111">
            <v>1</v>
          </cell>
          <cell r="M111">
            <v>187.5</v>
          </cell>
          <cell r="O111">
            <v>3</v>
          </cell>
          <cell r="Q111">
            <v>187.5</v>
          </cell>
          <cell r="R111" t="str">
            <v>pxj</v>
          </cell>
          <cell r="T111">
            <v>94.962999999999994</v>
          </cell>
          <cell r="U111" t="str">
            <v>495021</v>
          </cell>
          <cell r="V111" t="str">
            <v xml:space="preserve">Institut National Recherche Appliquée 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A112">
            <v>1</v>
          </cell>
          <cell r="B112" t="str">
            <v>ST/EPU</v>
          </cell>
          <cell r="C112" t="str">
            <v>A1D</v>
          </cell>
          <cell r="D112" t="str">
            <v>495021</v>
          </cell>
          <cell r="E112" t="str">
            <v>495031</v>
          </cell>
          <cell r="G112">
            <v>15</v>
          </cell>
          <cell r="H112">
            <v>20</v>
          </cell>
          <cell r="I112">
            <v>1</v>
          </cell>
          <cell r="J112">
            <v>49</v>
          </cell>
          <cell r="K112">
            <v>503</v>
          </cell>
          <cell r="L112">
            <v>1</v>
          </cell>
          <cell r="M112">
            <v>150</v>
          </cell>
          <cell r="O112">
            <v>3</v>
          </cell>
          <cell r="Q112">
            <v>150</v>
          </cell>
          <cell r="R112" t="str">
            <v>pxj</v>
          </cell>
          <cell r="T112">
            <v>94.962999999999994</v>
          </cell>
          <cell r="U112" t="str">
            <v>495031</v>
          </cell>
          <cell r="V112" t="str">
            <v>Service National Alphabétisation</v>
          </cell>
          <cell r="W112">
            <v>4150</v>
          </cell>
          <cell r="X112">
            <v>4150</v>
          </cell>
          <cell r="Y112">
            <v>0</v>
          </cell>
          <cell r="Z112">
            <v>0</v>
          </cell>
          <cell r="AA112">
            <v>3190</v>
          </cell>
          <cell r="AB112">
            <v>4150</v>
          </cell>
          <cell r="AC112">
            <v>4150</v>
          </cell>
          <cell r="AD112">
            <v>0</v>
          </cell>
          <cell r="AE112">
            <v>0</v>
          </cell>
        </row>
        <row r="113">
          <cell r="A113">
            <v>1</v>
          </cell>
          <cell r="B113" t="str">
            <v>ST/EPU</v>
          </cell>
          <cell r="C113" t="str">
            <v>A1D</v>
          </cell>
          <cell r="D113" t="str">
            <v>U</v>
          </cell>
          <cell r="E113" t="str">
            <v>U</v>
          </cell>
          <cell r="G113">
            <v>15</v>
          </cell>
          <cell r="H113">
            <v>20</v>
          </cell>
          <cell r="I113">
            <v>1</v>
          </cell>
          <cell r="J113">
            <v>49</v>
          </cell>
          <cell r="K113">
            <v>504</v>
          </cell>
          <cell r="L113">
            <v>1</v>
          </cell>
          <cell r="M113">
            <v>137.5</v>
          </cell>
          <cell r="O113">
            <v>3</v>
          </cell>
          <cell r="Q113">
            <v>137.5</v>
          </cell>
          <cell r="R113" t="str">
            <v>pxj</v>
          </cell>
          <cell r="T113">
            <v>94.962999999999994</v>
          </cell>
          <cell r="U113" t="str">
            <v>495041</v>
          </cell>
          <cell r="V113" t="str">
            <v>Service National Infrastuctures Equipements Scolaires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A114">
            <v>1</v>
          </cell>
          <cell r="B114" t="str">
            <v>ST/EPU</v>
          </cell>
          <cell r="C114" t="str">
            <v>A1D</v>
          </cell>
          <cell r="D114" t="str">
            <v>495041</v>
          </cell>
          <cell r="E114" t="str">
            <v>495051</v>
          </cell>
          <cell r="G114">
            <v>15</v>
          </cell>
          <cell r="H114">
            <v>20</v>
          </cell>
          <cell r="I114">
            <v>1</v>
          </cell>
          <cell r="J114">
            <v>49</v>
          </cell>
          <cell r="K114">
            <v>505</v>
          </cell>
          <cell r="L114">
            <v>1</v>
          </cell>
          <cell r="M114">
            <v>137.5</v>
          </cell>
          <cell r="O114">
            <v>3</v>
          </cell>
          <cell r="Q114">
            <v>137.5</v>
          </cell>
          <cell r="R114" t="str">
            <v>pxj</v>
          </cell>
          <cell r="T114">
            <v>94.962999999999994</v>
          </cell>
          <cell r="U114" t="str">
            <v>495051</v>
          </cell>
          <cell r="V114" t="str">
            <v>Centre Informatique</v>
          </cell>
          <cell r="W114">
            <v>4150</v>
          </cell>
          <cell r="X114">
            <v>4150</v>
          </cell>
          <cell r="Y114">
            <v>0</v>
          </cell>
          <cell r="Z114">
            <v>0</v>
          </cell>
          <cell r="AA114">
            <v>3190</v>
          </cell>
          <cell r="AB114">
            <v>4150</v>
          </cell>
          <cell r="AC114">
            <v>4150</v>
          </cell>
          <cell r="AD114">
            <v>0</v>
          </cell>
          <cell r="AE114">
            <v>0</v>
          </cell>
        </row>
        <row r="115">
          <cell r="A115">
            <v>1</v>
          </cell>
          <cell r="B115" t="str">
            <v>ST/EPU</v>
          </cell>
          <cell r="C115" t="str">
            <v>A1D</v>
          </cell>
          <cell r="D115" t="str">
            <v>U</v>
          </cell>
          <cell r="E115" t="str">
            <v>U</v>
          </cell>
          <cell r="G115">
            <v>15</v>
          </cell>
          <cell r="H115">
            <v>20</v>
          </cell>
          <cell r="I115">
            <v>1</v>
          </cell>
          <cell r="J115">
            <v>49</v>
          </cell>
          <cell r="K115">
            <v>506</v>
          </cell>
          <cell r="L115">
            <v>1</v>
          </cell>
          <cell r="M115">
            <v>362.5</v>
          </cell>
          <cell r="O115">
            <v>3</v>
          </cell>
          <cell r="Q115">
            <v>362.5</v>
          </cell>
          <cell r="R115" t="str">
            <v>pxj</v>
          </cell>
          <cell r="T115">
            <v>94.962999999999994</v>
          </cell>
          <cell r="U115" t="str">
            <v>495061</v>
          </cell>
          <cell r="V115" t="str">
            <v>Centre de Perfectionnement linguistique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</row>
        <row r="116">
          <cell r="A116">
            <v>1</v>
          </cell>
          <cell r="B116" t="str">
            <v>ST/EPU</v>
          </cell>
          <cell r="C116" t="str">
            <v>A1D</v>
          </cell>
          <cell r="D116" t="str">
            <v>495061</v>
          </cell>
          <cell r="E116" t="str">
            <v>495071</v>
          </cell>
          <cell r="G116">
            <v>25</v>
          </cell>
          <cell r="H116">
            <v>20</v>
          </cell>
          <cell r="I116">
            <v>1</v>
          </cell>
          <cell r="J116">
            <v>49</v>
          </cell>
          <cell r="K116">
            <v>507</v>
          </cell>
          <cell r="L116">
            <v>1</v>
          </cell>
          <cell r="M116">
            <v>24</v>
          </cell>
          <cell r="O116">
            <v>3</v>
          </cell>
          <cell r="Q116">
            <v>24</v>
          </cell>
          <cell r="R116" t="str">
            <v>mois</v>
          </cell>
          <cell r="T116">
            <v>1185.13824</v>
          </cell>
          <cell r="U116" t="str">
            <v>495071</v>
          </cell>
          <cell r="V116" t="str">
            <v>Relations Extérieures et Transport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A117">
            <v>1</v>
          </cell>
          <cell r="B117" t="str">
            <v>ST/EPU</v>
          </cell>
          <cell r="C117" t="str">
            <v>A1D</v>
          </cell>
          <cell r="D117" t="str">
            <v>U</v>
          </cell>
          <cell r="E117" t="str">
            <v>U</v>
          </cell>
          <cell r="G117">
            <v>25</v>
          </cell>
          <cell r="H117">
            <v>20</v>
          </cell>
          <cell r="I117">
            <v>1</v>
          </cell>
          <cell r="J117">
            <v>49</v>
          </cell>
          <cell r="K117">
            <v>508</v>
          </cell>
          <cell r="L117">
            <v>1</v>
          </cell>
          <cell r="M117">
            <v>12</v>
          </cell>
          <cell r="O117">
            <v>3</v>
          </cell>
          <cell r="Q117">
            <v>12</v>
          </cell>
          <cell r="R117" t="str">
            <v>mois</v>
          </cell>
          <cell r="T117">
            <v>1185.13824</v>
          </cell>
          <cell r="U117" t="str">
            <v>495081</v>
          </cell>
          <cell r="V117" t="str">
            <v>Service Statistique Planification scolaire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A118">
            <v>1</v>
          </cell>
          <cell r="B118" t="str">
            <v>ST/EPU</v>
          </cell>
          <cell r="C118" t="str">
            <v>A1D</v>
          </cell>
          <cell r="D118" t="str">
            <v>495081</v>
          </cell>
          <cell r="E118" t="str">
            <v>495091</v>
          </cell>
          <cell r="G118">
            <v>25</v>
          </cell>
          <cell r="H118">
            <v>20</v>
          </cell>
          <cell r="I118">
            <v>1</v>
          </cell>
          <cell r="J118">
            <v>49</v>
          </cell>
          <cell r="K118">
            <v>509</v>
          </cell>
          <cell r="L118">
            <v>1</v>
          </cell>
          <cell r="M118">
            <v>12</v>
          </cell>
          <cell r="O118">
            <v>3</v>
          </cell>
          <cell r="Q118">
            <v>12</v>
          </cell>
          <cell r="R118" t="str">
            <v>mois</v>
          </cell>
          <cell r="T118">
            <v>1185.13824</v>
          </cell>
          <cell r="U118" t="str">
            <v>495091</v>
          </cell>
          <cell r="V118" t="str">
            <v>SINDA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</row>
        <row r="119">
          <cell r="A119">
            <v>1</v>
          </cell>
          <cell r="B119" t="str">
            <v>ST/EPU</v>
          </cell>
          <cell r="C119" t="str">
            <v>A1D</v>
          </cell>
          <cell r="D119" t="str">
            <v>U</v>
          </cell>
          <cell r="E119" t="str">
            <v>U</v>
          </cell>
          <cell r="G119">
            <v>25</v>
          </cell>
          <cell r="H119">
            <v>20</v>
          </cell>
          <cell r="I119">
            <v>1</v>
          </cell>
          <cell r="J119">
            <v>49</v>
          </cell>
          <cell r="K119">
            <v>510</v>
          </cell>
          <cell r="L119">
            <v>1</v>
          </cell>
          <cell r="M119">
            <v>24</v>
          </cell>
          <cell r="O119">
            <v>3</v>
          </cell>
          <cell r="Q119">
            <v>24</v>
          </cell>
          <cell r="R119" t="str">
            <v>mois</v>
          </cell>
          <cell r="T119">
            <v>1185.13824</v>
          </cell>
          <cell r="U119" t="str">
            <v>495101</v>
          </cell>
          <cell r="V119" t="str">
            <v>Coordination PASE/ ST- PASE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</row>
        <row r="120">
          <cell r="A120">
            <v>1</v>
          </cell>
          <cell r="B120" t="str">
            <v>ST/EPU</v>
          </cell>
          <cell r="C120" t="str">
            <v>A1D</v>
          </cell>
          <cell r="D120" t="str">
            <v>495101</v>
          </cell>
          <cell r="E120" t="str">
            <v>495111</v>
          </cell>
          <cell r="G120">
            <v>25</v>
          </cell>
          <cell r="H120">
            <v>20</v>
          </cell>
          <cell r="I120">
            <v>1</v>
          </cell>
          <cell r="J120">
            <v>49</v>
          </cell>
          <cell r="K120">
            <v>511</v>
          </cell>
          <cell r="L120">
            <v>1</v>
          </cell>
          <cell r="M120">
            <v>12</v>
          </cell>
          <cell r="O120">
            <v>3</v>
          </cell>
          <cell r="Q120">
            <v>12</v>
          </cell>
          <cell r="R120" t="str">
            <v>mois</v>
          </cell>
          <cell r="T120">
            <v>1185.13824</v>
          </cell>
          <cell r="U120" t="str">
            <v>495111</v>
          </cell>
          <cell r="V120" t="str">
            <v>Cellule d'Audit</v>
          </cell>
          <cell r="W120">
            <v>4150</v>
          </cell>
          <cell r="X120">
            <v>4150</v>
          </cell>
          <cell r="Y120">
            <v>0</v>
          </cell>
          <cell r="Z120">
            <v>0</v>
          </cell>
          <cell r="AA120">
            <v>3190</v>
          </cell>
          <cell r="AB120">
            <v>4150</v>
          </cell>
          <cell r="AC120">
            <v>4150</v>
          </cell>
          <cell r="AD120">
            <v>0</v>
          </cell>
          <cell r="AE120">
            <v>0</v>
          </cell>
        </row>
        <row r="121">
          <cell r="A121">
            <v>1</v>
          </cell>
          <cell r="B121" t="str">
            <v>ST/EPU</v>
          </cell>
          <cell r="C121" t="str">
            <v>A1D</v>
          </cell>
          <cell r="D121" t="str">
            <v>U</v>
          </cell>
          <cell r="E121" t="str">
            <v>U</v>
          </cell>
          <cell r="G121">
            <v>25</v>
          </cell>
          <cell r="H121">
            <v>20</v>
          </cell>
          <cell r="I121">
            <v>1</v>
          </cell>
          <cell r="J121">
            <v>49</v>
          </cell>
          <cell r="K121">
            <v>512</v>
          </cell>
          <cell r="L121">
            <v>1</v>
          </cell>
          <cell r="M121">
            <v>12</v>
          </cell>
          <cell r="O121">
            <v>3</v>
          </cell>
          <cell r="Q121">
            <v>12</v>
          </cell>
          <cell r="R121" t="str">
            <v>mois</v>
          </cell>
          <cell r="T121">
            <v>1185.13824</v>
          </cell>
          <cell r="U121" t="str">
            <v>495121</v>
          </cell>
          <cell r="V121" t="str">
            <v>Service Evaluation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</row>
        <row r="122">
          <cell r="A122">
            <v>1</v>
          </cell>
          <cell r="B122" t="str">
            <v>ST/EPU</v>
          </cell>
          <cell r="C122" t="str">
            <v>A1D</v>
          </cell>
          <cell r="D122" t="str">
            <v>495121</v>
          </cell>
          <cell r="E122" t="str">
            <v>495131</v>
          </cell>
          <cell r="G122">
            <v>25</v>
          </cell>
          <cell r="H122">
            <v>20</v>
          </cell>
          <cell r="I122">
            <v>1</v>
          </cell>
          <cell r="J122">
            <v>49</v>
          </cell>
          <cell r="K122">
            <v>513</v>
          </cell>
          <cell r="L122">
            <v>1</v>
          </cell>
          <cell r="M122">
            <v>24</v>
          </cell>
          <cell r="O122">
            <v>3</v>
          </cell>
          <cell r="Q122">
            <v>24</v>
          </cell>
          <cell r="R122" t="str">
            <v>mois</v>
          </cell>
          <cell r="T122">
            <v>1185.13824</v>
          </cell>
          <cell r="U122" t="str">
            <v>495131</v>
          </cell>
          <cell r="V122" t="str">
            <v>Service Examen Contrôle Scolaire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</row>
        <row r="123">
          <cell r="A123">
            <v>1</v>
          </cell>
          <cell r="B123" t="str">
            <v>ST/EPU</v>
          </cell>
          <cell r="C123" t="str">
            <v>A1D</v>
          </cell>
          <cell r="D123" t="str">
            <v>U</v>
          </cell>
          <cell r="E123" t="str">
            <v>U</v>
          </cell>
          <cell r="G123">
            <v>25</v>
          </cell>
          <cell r="H123">
            <v>20</v>
          </cell>
          <cell r="I123">
            <v>1</v>
          </cell>
          <cell r="J123">
            <v>49</v>
          </cell>
          <cell r="K123">
            <v>514</v>
          </cell>
          <cell r="L123">
            <v>1</v>
          </cell>
          <cell r="M123">
            <v>12</v>
          </cell>
          <cell r="O123">
            <v>3</v>
          </cell>
          <cell r="Q123">
            <v>12</v>
          </cell>
          <cell r="R123" t="str">
            <v>mois</v>
          </cell>
          <cell r="T123">
            <v>1576.3858</v>
          </cell>
          <cell r="U123" t="str">
            <v>495141</v>
          </cell>
          <cell r="V123" t="str">
            <v xml:space="preserve">Imprimerie de l'Education  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</row>
        <row r="124">
          <cell r="A124">
            <v>1</v>
          </cell>
          <cell r="B124" t="str">
            <v>ST/EPU</v>
          </cell>
          <cell r="C124" t="str">
            <v>A1D</v>
          </cell>
          <cell r="D124" t="str">
            <v>495141</v>
          </cell>
          <cell r="E124" t="str">
            <v>495151</v>
          </cell>
          <cell r="G124">
            <v>25</v>
          </cell>
          <cell r="H124">
            <v>20</v>
          </cell>
          <cell r="I124">
            <v>1</v>
          </cell>
          <cell r="J124">
            <v>49</v>
          </cell>
          <cell r="K124">
            <v>515</v>
          </cell>
          <cell r="L124">
            <v>1</v>
          </cell>
          <cell r="M124">
            <v>12</v>
          </cell>
          <cell r="O124">
            <v>3</v>
          </cell>
          <cell r="Q124">
            <v>12</v>
          </cell>
          <cell r="R124" t="str">
            <v>mois</v>
          </cell>
          <cell r="T124">
            <v>1576.3858</v>
          </cell>
          <cell r="U124" t="str">
            <v>495151</v>
          </cell>
          <cell r="V124" t="str">
            <v>Comité d'Equité  CE / NFQE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</row>
        <row r="125">
          <cell r="A125">
            <v>1</v>
          </cell>
          <cell r="B125" t="str">
            <v>ST/EPU</v>
          </cell>
          <cell r="C125" t="str">
            <v>A1D</v>
          </cell>
          <cell r="D125" t="str">
            <v>U</v>
          </cell>
          <cell r="E125" t="str">
            <v>U</v>
          </cell>
          <cell r="G125">
            <v>25</v>
          </cell>
          <cell r="H125">
            <v>20</v>
          </cell>
          <cell r="I125">
            <v>1</v>
          </cell>
          <cell r="J125">
            <v>49</v>
          </cell>
          <cell r="K125">
            <v>516</v>
          </cell>
          <cell r="L125">
            <v>1</v>
          </cell>
          <cell r="M125">
            <v>12</v>
          </cell>
          <cell r="O125">
            <v>3</v>
          </cell>
          <cell r="Q125">
            <v>12</v>
          </cell>
          <cell r="R125" t="str">
            <v>mois</v>
          </cell>
          <cell r="T125">
            <v>398.84460000000001</v>
          </cell>
          <cell r="U125" t="str">
            <v>495161</v>
          </cell>
          <cell r="V125" t="str">
            <v>ISESCO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</row>
        <row r="126">
          <cell r="A126">
            <v>1</v>
          </cell>
          <cell r="B126" t="str">
            <v>ST/EPU</v>
          </cell>
          <cell r="C126" t="str">
            <v>A1D</v>
          </cell>
          <cell r="D126" t="str">
            <v>495161</v>
          </cell>
          <cell r="E126" t="str">
            <v>495181</v>
          </cell>
          <cell r="G126">
            <v>15</v>
          </cell>
          <cell r="H126">
            <v>20</v>
          </cell>
          <cell r="I126">
            <v>1</v>
          </cell>
          <cell r="J126">
            <v>49</v>
          </cell>
          <cell r="K126">
            <v>518</v>
          </cell>
          <cell r="L126">
            <v>1</v>
          </cell>
          <cell r="M126">
            <v>12</v>
          </cell>
          <cell r="O126">
            <v>3</v>
          </cell>
          <cell r="Q126">
            <v>12</v>
          </cell>
          <cell r="R126" t="str">
            <v>mois</v>
          </cell>
          <cell r="T126">
            <v>1519.4079999999999</v>
          </cell>
          <cell r="U126" t="str">
            <v>495181</v>
          </cell>
          <cell r="V126" t="str">
            <v>Service  Coopération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</row>
        <row r="127">
          <cell r="A127">
            <v>1</v>
          </cell>
          <cell r="B127" t="str">
            <v>ST/EPU</v>
          </cell>
          <cell r="C127" t="str">
            <v>A1D</v>
          </cell>
          <cell r="D127" t="str">
            <v>U</v>
          </cell>
          <cell r="E127" t="str">
            <v>U</v>
          </cell>
          <cell r="G127">
            <v>25</v>
          </cell>
          <cell r="H127">
            <v>20</v>
          </cell>
          <cell r="I127">
            <v>1</v>
          </cell>
          <cell r="J127">
            <v>49</v>
          </cell>
          <cell r="K127">
            <v>519</v>
          </cell>
          <cell r="L127">
            <v>1</v>
          </cell>
          <cell r="M127">
            <v>1.5</v>
          </cell>
          <cell r="O127">
            <v>3</v>
          </cell>
          <cell r="Q127">
            <v>1.5</v>
          </cell>
          <cell r="R127" t="str">
            <v>mois</v>
          </cell>
          <cell r="T127">
            <v>113955.59999999999</v>
          </cell>
          <cell r="U127" t="str">
            <v>495191</v>
          </cell>
          <cell r="V127" t="str">
            <v xml:space="preserve">Bureau Africain des services de l'Education 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</row>
        <row r="128">
          <cell r="A128">
            <v>1</v>
          </cell>
          <cell r="B128" t="str">
            <v>ST/EPU</v>
          </cell>
          <cell r="C128" t="str">
            <v>A1D</v>
          </cell>
          <cell r="D128" t="str">
            <v>495191</v>
          </cell>
          <cell r="E128" t="str">
            <v>495201</v>
          </cell>
          <cell r="G128">
            <v>25</v>
          </cell>
          <cell r="H128">
            <v>20</v>
          </cell>
          <cell r="I128">
            <v>1</v>
          </cell>
          <cell r="J128">
            <v>49</v>
          </cell>
          <cell r="K128">
            <v>520</v>
          </cell>
          <cell r="L128">
            <v>1</v>
          </cell>
          <cell r="M128">
            <v>1</v>
          </cell>
          <cell r="O128">
            <v>3</v>
          </cell>
          <cell r="Q128">
            <v>1</v>
          </cell>
          <cell r="R128" t="str">
            <v>forfait</v>
          </cell>
          <cell r="T128">
            <v>26589.64</v>
          </cell>
          <cell r="U128" t="str">
            <v>495201</v>
          </cell>
          <cell r="V128" t="str">
            <v>Cellule CDMT</v>
          </cell>
          <cell r="W128">
            <v>4150</v>
          </cell>
          <cell r="X128">
            <v>48500</v>
          </cell>
          <cell r="Y128">
            <v>0</v>
          </cell>
          <cell r="Z128">
            <v>0</v>
          </cell>
          <cell r="AA128">
            <v>3190</v>
          </cell>
          <cell r="AB128">
            <v>4150</v>
          </cell>
          <cell r="AC128">
            <v>48500</v>
          </cell>
          <cell r="AD128">
            <v>44350</v>
          </cell>
          <cell r="AE128">
            <v>0</v>
          </cell>
        </row>
        <row r="129">
          <cell r="A129">
            <v>1</v>
          </cell>
          <cell r="B129" t="str">
            <v>ST/EPU</v>
          </cell>
          <cell r="C129" t="str">
            <v>A1D</v>
          </cell>
          <cell r="D129" t="str">
            <v>U</v>
          </cell>
          <cell r="E129" t="str">
            <v>U</v>
          </cell>
          <cell r="G129">
            <v>25</v>
          </cell>
          <cell r="H129">
            <v>20</v>
          </cell>
          <cell r="I129">
            <v>1</v>
          </cell>
          <cell r="J129">
            <v>49</v>
          </cell>
          <cell r="K129">
            <v>521</v>
          </cell>
          <cell r="L129">
            <v>1</v>
          </cell>
          <cell r="M129">
            <v>1</v>
          </cell>
          <cell r="O129">
            <v>3</v>
          </cell>
          <cell r="Q129">
            <v>1</v>
          </cell>
          <cell r="R129" t="str">
            <v>forfait</v>
          </cell>
          <cell r="T129">
            <v>56977.799999999996</v>
          </cell>
          <cell r="U129" t="str">
            <v>495211</v>
          </cell>
          <cell r="V129" t="str">
            <v>Serv.nat. Enseignement à distance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</row>
        <row r="130">
          <cell r="A130">
            <v>1</v>
          </cell>
          <cell r="B130" t="str">
            <v>ST/EPU</v>
          </cell>
          <cell r="C130" t="str">
            <v>A1B</v>
          </cell>
          <cell r="D130" t="str">
            <v>495211</v>
          </cell>
          <cell r="E130" t="str">
            <v>495221</v>
          </cell>
          <cell r="G130">
            <v>25</v>
          </cell>
          <cell r="H130">
            <v>20</v>
          </cell>
          <cell r="I130">
            <v>1</v>
          </cell>
          <cell r="J130">
            <v>49</v>
          </cell>
          <cell r="K130">
            <v>522</v>
          </cell>
          <cell r="L130">
            <v>1</v>
          </cell>
          <cell r="M130">
            <v>0.17142857142857146</v>
          </cell>
          <cell r="O130">
            <v>3</v>
          </cell>
          <cell r="Q130">
            <v>0.17142857142857146</v>
          </cell>
          <cell r="R130" t="str">
            <v>contrat</v>
          </cell>
          <cell r="T130">
            <v>821834.27399999998</v>
          </cell>
          <cell r="U130" t="str">
            <v>495221</v>
          </cell>
          <cell r="V130" t="str">
            <v>Office des sports universitaires &amp; scolaires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</row>
        <row r="131">
          <cell r="A131">
            <v>1</v>
          </cell>
          <cell r="B131" t="str">
            <v>ST/EPU</v>
          </cell>
          <cell r="C131">
            <v>0</v>
          </cell>
          <cell r="D131" t="str">
            <v>U</v>
          </cell>
          <cell r="E131" t="str">
            <v>U</v>
          </cell>
          <cell r="G131">
            <v>22</v>
          </cell>
          <cell r="H131">
            <v>20</v>
          </cell>
          <cell r="I131">
            <v>1</v>
          </cell>
          <cell r="J131">
            <v>49</v>
          </cell>
          <cell r="K131">
            <v>900</v>
          </cell>
          <cell r="L131">
            <v>1</v>
          </cell>
          <cell r="M131">
            <v>3</v>
          </cell>
          <cell r="O131">
            <v>3</v>
          </cell>
          <cell r="Q131">
            <v>3</v>
          </cell>
          <cell r="R131" t="str">
            <v>collèges</v>
          </cell>
          <cell r="T131">
            <v>1519408</v>
          </cell>
          <cell r="U131" t="str">
            <v>499001</v>
          </cell>
          <cell r="V131" t="str">
            <v>Autres services centraux Ens PréU</v>
          </cell>
          <cell r="W131">
            <v>2289190</v>
          </cell>
          <cell r="X131">
            <v>8772831.9699999988</v>
          </cell>
          <cell r="Y131">
            <v>0</v>
          </cell>
          <cell r="Z131">
            <v>1174751</v>
          </cell>
          <cell r="AA131">
            <v>1760900</v>
          </cell>
          <cell r="AB131">
            <v>2289190</v>
          </cell>
          <cell r="AC131">
            <v>8772831.9699999988</v>
          </cell>
          <cell r="AD131">
            <v>6483641.9699999997</v>
          </cell>
          <cell r="AE131">
            <v>0</v>
          </cell>
        </row>
        <row r="132">
          <cell r="A132">
            <v>1</v>
          </cell>
          <cell r="B132" t="str">
            <v>ST/EPU</v>
          </cell>
          <cell r="C132" t="str">
            <v>A1B</v>
          </cell>
          <cell r="D132" t="str">
            <v>499001</v>
          </cell>
          <cell r="E132">
            <v>0</v>
          </cell>
          <cell r="G132">
            <v>23</v>
          </cell>
          <cell r="H132">
            <v>20</v>
          </cell>
          <cell r="I132">
            <v>1</v>
          </cell>
          <cell r="K132" t="str">
            <v>IDA</v>
          </cell>
          <cell r="L132">
            <v>2</v>
          </cell>
          <cell r="M132">
            <v>3</v>
          </cell>
          <cell r="O132">
            <v>3</v>
          </cell>
          <cell r="Q132">
            <v>3</v>
          </cell>
          <cell r="R132" t="str">
            <v>lot</v>
          </cell>
          <cell r="T132">
            <v>303881.59999999998</v>
          </cell>
          <cell r="U132">
            <v>1</v>
          </cell>
          <cell r="V132" t="str">
            <v>Conakry Services déconcentrés</v>
          </cell>
          <cell r="W132">
            <v>0</v>
          </cell>
          <cell r="X132">
            <v>0</v>
          </cell>
          <cell r="Y132">
            <v>0</v>
          </cell>
          <cell r="Z132">
            <v>3256576</v>
          </cell>
          <cell r="AA132">
            <v>4493630</v>
          </cell>
          <cell r="AB132">
            <v>6360470</v>
          </cell>
          <cell r="AC132">
            <v>27360854</v>
          </cell>
          <cell r="AD132">
            <v>21000384</v>
          </cell>
          <cell r="AE132">
            <v>0</v>
          </cell>
        </row>
        <row r="133">
          <cell r="A133">
            <v>1</v>
          </cell>
          <cell r="B133" t="str">
            <v>ST/EPU</v>
          </cell>
          <cell r="C133" t="str">
            <v>A1B</v>
          </cell>
          <cell r="D133" t="str">
            <v>U</v>
          </cell>
          <cell r="E133" t="str">
            <v>U</v>
          </cell>
          <cell r="G133">
            <v>23</v>
          </cell>
          <cell r="H133">
            <v>20</v>
          </cell>
          <cell r="I133">
            <v>1</v>
          </cell>
          <cell r="J133">
            <v>42</v>
          </cell>
          <cell r="K133" t="str">
            <v>000</v>
          </cell>
          <cell r="L133">
            <v>2</v>
          </cell>
          <cell r="M133">
            <v>3</v>
          </cell>
          <cell r="O133">
            <v>3</v>
          </cell>
          <cell r="Q133">
            <v>3</v>
          </cell>
          <cell r="R133" t="str">
            <v>lot</v>
          </cell>
          <cell r="T133">
            <v>75970.399999999994</v>
          </cell>
          <cell r="U133" t="str">
            <v>420002</v>
          </cell>
          <cell r="V133" t="str">
            <v>PRIMAIRE SERVICES DECONCENTRES CONAKRY</v>
          </cell>
          <cell r="W133">
            <v>3027230</v>
          </cell>
          <cell r="X133">
            <v>10682999</v>
          </cell>
          <cell r="Y133">
            <v>0</v>
          </cell>
          <cell r="Z133">
            <v>1376062</v>
          </cell>
          <cell r="AA133">
            <v>2138950</v>
          </cell>
          <cell r="AB133">
            <v>3027230</v>
          </cell>
          <cell r="AC133">
            <v>10682999</v>
          </cell>
          <cell r="AD133">
            <v>7655769</v>
          </cell>
          <cell r="AE133">
            <v>0</v>
          </cell>
        </row>
        <row r="134">
          <cell r="A134">
            <v>1</v>
          </cell>
          <cell r="B134" t="str">
            <v>ST/EPU</v>
          </cell>
          <cell r="C134" t="str">
            <v>A1B</v>
          </cell>
          <cell r="D134" t="str">
            <v>420002</v>
          </cell>
          <cell r="E134" t="str">
            <v>430002</v>
          </cell>
          <cell r="G134">
            <v>25</v>
          </cell>
          <cell r="H134">
            <v>20</v>
          </cell>
          <cell r="I134">
            <v>1</v>
          </cell>
          <cell r="J134">
            <v>43</v>
          </cell>
          <cell r="K134" t="str">
            <v>000</v>
          </cell>
          <cell r="L134">
            <v>2</v>
          </cell>
          <cell r="M134">
            <v>0.1142857142857143</v>
          </cell>
          <cell r="O134">
            <v>3</v>
          </cell>
          <cell r="Q134">
            <v>0.1142857142857143</v>
          </cell>
          <cell r="R134" t="str">
            <v>contrat</v>
          </cell>
          <cell r="T134">
            <v>821834.27399999998</v>
          </cell>
          <cell r="U134" t="str">
            <v>430002</v>
          </cell>
          <cell r="V134" t="str">
            <v>SECONDAIRE SERVICES DECONCENTRES CONAKRY</v>
          </cell>
          <cell r="W134">
            <v>1686530</v>
          </cell>
          <cell r="X134">
            <v>9211145</v>
          </cell>
          <cell r="Y134">
            <v>0</v>
          </cell>
          <cell r="Z134">
            <v>1026008</v>
          </cell>
          <cell r="AA134">
            <v>1088000</v>
          </cell>
          <cell r="AB134">
            <v>1686530</v>
          </cell>
          <cell r="AC134">
            <v>9211145</v>
          </cell>
          <cell r="AD134">
            <v>7524615</v>
          </cell>
          <cell r="AE134">
            <v>0</v>
          </cell>
        </row>
        <row r="135">
          <cell r="A135">
            <v>1</v>
          </cell>
          <cell r="B135" t="str">
            <v>ST/EPU</v>
          </cell>
          <cell r="C135" t="str">
            <v>A1B</v>
          </cell>
          <cell r="D135" t="str">
            <v>U</v>
          </cell>
          <cell r="E135" t="str">
            <v>U</v>
          </cell>
          <cell r="G135">
            <v>22</v>
          </cell>
          <cell r="H135">
            <v>20</v>
          </cell>
          <cell r="I135">
            <v>1</v>
          </cell>
          <cell r="J135">
            <v>44</v>
          </cell>
          <cell r="K135" t="str">
            <v>000</v>
          </cell>
          <cell r="L135">
            <v>2</v>
          </cell>
          <cell r="M135">
            <v>2</v>
          </cell>
          <cell r="O135">
            <v>3</v>
          </cell>
          <cell r="Q135">
            <v>2</v>
          </cell>
          <cell r="R135" t="str">
            <v>collèges</v>
          </cell>
          <cell r="T135">
            <v>1519408</v>
          </cell>
          <cell r="U135" t="str">
            <v>440002</v>
          </cell>
          <cell r="V135" t="str">
            <v>Ens.services déconcentrés Conakry Ens tech</v>
          </cell>
          <cell r="W135">
            <v>1597280</v>
          </cell>
          <cell r="X135">
            <v>7347280</v>
          </cell>
          <cell r="Y135">
            <v>0</v>
          </cell>
          <cell r="Z135">
            <v>814237</v>
          </cell>
          <cell r="AA135">
            <v>1228660</v>
          </cell>
          <cell r="AB135">
            <v>1597280</v>
          </cell>
          <cell r="AC135">
            <v>7347280</v>
          </cell>
          <cell r="AD135">
            <v>5750000</v>
          </cell>
          <cell r="AE135">
            <v>0</v>
          </cell>
        </row>
        <row r="136">
          <cell r="A136">
            <v>1</v>
          </cell>
          <cell r="B136" t="str">
            <v>ST/EPU</v>
          </cell>
          <cell r="C136" t="str">
            <v>A1B</v>
          </cell>
          <cell r="D136" t="str">
            <v>440002</v>
          </cell>
          <cell r="E136" t="str">
            <v>443002</v>
          </cell>
          <cell r="G136">
            <v>23</v>
          </cell>
          <cell r="H136">
            <v>20</v>
          </cell>
          <cell r="I136">
            <v>1</v>
          </cell>
          <cell r="J136">
            <v>44</v>
          </cell>
          <cell r="K136">
            <v>300</v>
          </cell>
          <cell r="L136">
            <v>2</v>
          </cell>
          <cell r="M136">
            <v>2</v>
          </cell>
          <cell r="O136">
            <v>3</v>
          </cell>
          <cell r="Q136">
            <v>2</v>
          </cell>
          <cell r="R136" t="str">
            <v>lot</v>
          </cell>
          <cell r="T136">
            <v>303881.59999999998</v>
          </cell>
          <cell r="U136" t="str">
            <v>443002</v>
          </cell>
          <cell r="V136" t="str">
            <v>Inspect région. Ens tech</v>
          </cell>
          <cell r="W136">
            <v>0</v>
          </cell>
          <cell r="X136">
            <v>0</v>
          </cell>
          <cell r="Y136">
            <v>0</v>
          </cell>
          <cell r="Z136">
            <v>5640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</row>
        <row r="137">
          <cell r="A137">
            <v>1</v>
          </cell>
          <cell r="B137" t="str">
            <v>ST/EPU</v>
          </cell>
          <cell r="C137" t="str">
            <v>A1B</v>
          </cell>
          <cell r="D137" t="str">
            <v>U</v>
          </cell>
          <cell r="E137" t="str">
            <v>U</v>
          </cell>
          <cell r="G137">
            <v>23</v>
          </cell>
          <cell r="H137">
            <v>20</v>
          </cell>
          <cell r="I137">
            <v>1</v>
          </cell>
          <cell r="J137">
            <v>49</v>
          </cell>
          <cell r="K137" t="str">
            <v>000</v>
          </cell>
          <cell r="L137">
            <v>2</v>
          </cell>
          <cell r="M137">
            <v>2</v>
          </cell>
          <cell r="O137">
            <v>3</v>
          </cell>
          <cell r="Q137">
            <v>2</v>
          </cell>
          <cell r="R137" t="str">
            <v>lot</v>
          </cell>
          <cell r="T137">
            <v>75970.399999999994</v>
          </cell>
          <cell r="U137" t="str">
            <v>490002</v>
          </cell>
          <cell r="V137" t="str">
            <v>SERVICES ADMINISTRATIFS DECONCENTRES CONAKRY</v>
          </cell>
          <cell r="W137">
            <v>49430</v>
          </cell>
          <cell r="X137">
            <v>119430</v>
          </cell>
          <cell r="Y137">
            <v>0</v>
          </cell>
          <cell r="Z137">
            <v>34629</v>
          </cell>
          <cell r="AA137">
            <v>38020</v>
          </cell>
          <cell r="AB137">
            <v>49430</v>
          </cell>
          <cell r="AC137">
            <v>119430</v>
          </cell>
          <cell r="AD137">
            <v>70000</v>
          </cell>
          <cell r="AE137">
            <v>0</v>
          </cell>
        </row>
        <row r="138">
          <cell r="A138">
            <v>1</v>
          </cell>
          <cell r="B138" t="str">
            <v>ST/EPU</v>
          </cell>
          <cell r="C138" t="str">
            <v>A1B</v>
          </cell>
          <cell r="D138" t="str">
            <v>490002</v>
          </cell>
          <cell r="E138">
            <v>0</v>
          </cell>
          <cell r="G138">
            <v>25</v>
          </cell>
          <cell r="H138">
            <v>20</v>
          </cell>
          <cell r="I138">
            <v>1</v>
          </cell>
          <cell r="K138" t="str">
            <v>IDA</v>
          </cell>
          <cell r="L138">
            <v>3</v>
          </cell>
          <cell r="M138">
            <v>5.7142857142857148E-2</v>
          </cell>
          <cell r="O138">
            <v>3</v>
          </cell>
          <cell r="Q138">
            <v>5.7142857142857148E-2</v>
          </cell>
          <cell r="R138" t="str">
            <v>contrat</v>
          </cell>
          <cell r="T138">
            <v>821834.27399999998</v>
          </cell>
          <cell r="U138">
            <v>1</v>
          </cell>
          <cell r="V138" t="str">
            <v>Intérieur Services déconcentrés</v>
          </cell>
          <cell r="W138">
            <v>0</v>
          </cell>
          <cell r="X138">
            <v>0</v>
          </cell>
          <cell r="Y138">
            <v>0</v>
          </cell>
          <cell r="Z138">
            <v>16369398</v>
          </cell>
          <cell r="AA138">
            <v>14047790</v>
          </cell>
          <cell r="AB138">
            <v>20436430</v>
          </cell>
          <cell r="AC138">
            <v>92424506</v>
          </cell>
          <cell r="AD138">
            <v>71988076</v>
          </cell>
          <cell r="AE138">
            <v>0</v>
          </cell>
        </row>
        <row r="139">
          <cell r="A139">
            <v>1</v>
          </cell>
          <cell r="B139" t="str">
            <v>ST/EPU</v>
          </cell>
          <cell r="C139" t="str">
            <v>A1B</v>
          </cell>
          <cell r="D139" t="str">
            <v>U</v>
          </cell>
          <cell r="E139" t="str">
            <v>U</v>
          </cell>
          <cell r="G139">
            <v>22</v>
          </cell>
          <cell r="H139">
            <v>20</v>
          </cell>
          <cell r="I139">
            <v>1</v>
          </cell>
          <cell r="J139">
            <v>42</v>
          </cell>
          <cell r="K139" t="str">
            <v>000</v>
          </cell>
          <cell r="L139">
            <v>3</v>
          </cell>
          <cell r="M139">
            <v>1</v>
          </cell>
          <cell r="O139">
            <v>3</v>
          </cell>
          <cell r="Q139">
            <v>1</v>
          </cell>
          <cell r="R139" t="str">
            <v>collèges</v>
          </cell>
          <cell r="T139">
            <v>1519408</v>
          </cell>
          <cell r="U139" t="str">
            <v>420003</v>
          </cell>
          <cell r="V139" t="str">
            <v>PRIMAIRE SERVICES DECONCENTRES INTERIEUR</v>
          </cell>
          <cell r="W139">
            <v>11568590</v>
          </cell>
          <cell r="X139">
            <v>57676243</v>
          </cell>
          <cell r="Y139">
            <v>0</v>
          </cell>
          <cell r="Z139">
            <v>8609524</v>
          </cell>
          <cell r="AA139">
            <v>7662720</v>
          </cell>
          <cell r="AB139">
            <v>11568590</v>
          </cell>
          <cell r="AC139">
            <v>57676243</v>
          </cell>
          <cell r="AD139">
            <v>46107653</v>
          </cell>
          <cell r="AE139">
            <v>0</v>
          </cell>
        </row>
        <row r="140">
          <cell r="A140">
            <v>1</v>
          </cell>
          <cell r="B140" t="str">
            <v>ST/EPU</v>
          </cell>
          <cell r="C140" t="str">
            <v>A1B</v>
          </cell>
          <cell r="D140" t="str">
            <v>420003</v>
          </cell>
          <cell r="E140" t="str">
            <v>430003</v>
          </cell>
          <cell r="G140">
            <v>23</v>
          </cell>
          <cell r="H140">
            <v>20</v>
          </cell>
          <cell r="I140">
            <v>1</v>
          </cell>
          <cell r="J140">
            <v>43</v>
          </cell>
          <cell r="K140" t="str">
            <v>000</v>
          </cell>
          <cell r="L140">
            <v>3</v>
          </cell>
          <cell r="M140">
            <v>1</v>
          </cell>
          <cell r="O140">
            <v>3</v>
          </cell>
          <cell r="Q140">
            <v>1</v>
          </cell>
          <cell r="R140" t="str">
            <v>lot</v>
          </cell>
          <cell r="T140">
            <v>303881.59999999998</v>
          </cell>
          <cell r="U140" t="str">
            <v>430003</v>
          </cell>
          <cell r="V140" t="str">
            <v>SECONDAIRE SERVICES DECONCENTRES INTERIEUR</v>
          </cell>
          <cell r="W140">
            <v>3369550</v>
          </cell>
          <cell r="X140">
            <v>20569973.000000004</v>
          </cell>
          <cell r="Y140">
            <v>0</v>
          </cell>
          <cell r="Z140">
            <v>2066566</v>
          </cell>
          <cell r="AA140">
            <v>2155630</v>
          </cell>
          <cell r="AB140">
            <v>3369550</v>
          </cell>
          <cell r="AC140">
            <v>20569973</v>
          </cell>
          <cell r="AD140">
            <v>17200423</v>
          </cell>
          <cell r="AE140">
            <v>0</v>
          </cell>
        </row>
        <row r="141">
          <cell r="A141">
            <v>1</v>
          </cell>
          <cell r="B141" t="str">
            <v>ST/EPU</v>
          </cell>
          <cell r="C141" t="str">
            <v>A1B</v>
          </cell>
          <cell r="D141" t="str">
            <v>U</v>
          </cell>
          <cell r="E141" t="str">
            <v>U</v>
          </cell>
          <cell r="G141">
            <v>23</v>
          </cell>
          <cell r="H141">
            <v>20</v>
          </cell>
          <cell r="I141">
            <v>1</v>
          </cell>
          <cell r="J141">
            <v>44</v>
          </cell>
          <cell r="K141" t="str">
            <v>000</v>
          </cell>
          <cell r="L141">
            <v>3</v>
          </cell>
          <cell r="M141">
            <v>1</v>
          </cell>
          <cell r="O141">
            <v>3</v>
          </cell>
          <cell r="Q141">
            <v>1</v>
          </cell>
          <cell r="R141" t="str">
            <v>lot</v>
          </cell>
          <cell r="T141">
            <v>75970.399999999994</v>
          </cell>
          <cell r="U141" t="str">
            <v>440003</v>
          </cell>
          <cell r="V141" t="str">
            <v>Ens.services déconcentrés Intérieur Ens tech</v>
          </cell>
          <cell r="W141">
            <v>3161910</v>
          </cell>
          <cell r="X141">
            <v>11841910</v>
          </cell>
          <cell r="Y141">
            <v>0</v>
          </cell>
          <cell r="Z141">
            <v>3122131</v>
          </cell>
          <cell r="AA141">
            <v>2432220</v>
          </cell>
          <cell r="AB141">
            <v>3161910</v>
          </cell>
          <cell r="AC141">
            <v>11841910</v>
          </cell>
          <cell r="AD141">
            <v>8680000</v>
          </cell>
          <cell r="AE141">
            <v>0</v>
          </cell>
        </row>
        <row r="142">
          <cell r="A142">
            <v>1</v>
          </cell>
          <cell r="B142" t="str">
            <v>ST/EPU</v>
          </cell>
          <cell r="C142" t="str">
            <v>A1B</v>
          </cell>
          <cell r="D142" t="str">
            <v>440003</v>
          </cell>
          <cell r="E142" t="str">
            <v>442343</v>
          </cell>
          <cell r="G142">
            <v>25</v>
          </cell>
          <cell r="H142">
            <v>20</v>
          </cell>
          <cell r="I142">
            <v>1</v>
          </cell>
          <cell r="J142">
            <v>44</v>
          </cell>
          <cell r="K142">
            <v>234</v>
          </cell>
          <cell r="L142">
            <v>3</v>
          </cell>
          <cell r="M142">
            <v>5.7142857142857148E-2</v>
          </cell>
          <cell r="O142">
            <v>3</v>
          </cell>
          <cell r="Q142">
            <v>5.7142857142857148E-2</v>
          </cell>
          <cell r="R142" t="str">
            <v>contrat</v>
          </cell>
          <cell r="T142">
            <v>821834.27399999998</v>
          </cell>
          <cell r="U142" t="str">
            <v>442343</v>
          </cell>
          <cell r="V142" t="str">
            <v>ENATEF Contrib coop helvétique</v>
          </cell>
          <cell r="W142">
            <v>869800</v>
          </cell>
          <cell r="X142">
            <v>869800</v>
          </cell>
          <cell r="Y142">
            <v>0</v>
          </cell>
          <cell r="Z142">
            <v>1023415</v>
          </cell>
          <cell r="AA142">
            <v>669080</v>
          </cell>
          <cell r="AB142">
            <v>869800</v>
          </cell>
          <cell r="AC142">
            <v>869800</v>
          </cell>
          <cell r="AD142">
            <v>0</v>
          </cell>
          <cell r="AE142">
            <v>0</v>
          </cell>
        </row>
        <row r="143">
          <cell r="A143">
            <v>1</v>
          </cell>
          <cell r="B143" t="str">
            <v>ST/EPU</v>
          </cell>
          <cell r="C143" t="str">
            <v>A1B</v>
          </cell>
          <cell r="D143" t="str">
            <v>U</v>
          </cell>
          <cell r="E143" t="str">
            <v>U</v>
          </cell>
          <cell r="G143">
            <v>22</v>
          </cell>
          <cell r="H143">
            <v>20</v>
          </cell>
          <cell r="I143">
            <v>1</v>
          </cell>
          <cell r="J143">
            <v>49</v>
          </cell>
          <cell r="K143" t="str">
            <v>000</v>
          </cell>
          <cell r="L143">
            <v>3</v>
          </cell>
          <cell r="M143">
            <v>1</v>
          </cell>
          <cell r="O143">
            <v>3</v>
          </cell>
          <cell r="Q143">
            <v>1</v>
          </cell>
          <cell r="R143" t="str">
            <v>collèges</v>
          </cell>
          <cell r="T143">
            <v>1519408</v>
          </cell>
          <cell r="U143" t="str">
            <v>490003</v>
          </cell>
          <cell r="V143" t="str">
            <v>SERVICES ADMINISTRATIFS DECONCENTRES INTERIEUR</v>
          </cell>
          <cell r="W143">
            <v>1466580</v>
          </cell>
          <cell r="X143">
            <v>1466580</v>
          </cell>
          <cell r="Y143">
            <v>0</v>
          </cell>
          <cell r="Z143">
            <v>1547762</v>
          </cell>
          <cell r="AA143">
            <v>1128140</v>
          </cell>
          <cell r="AB143">
            <v>1466580</v>
          </cell>
          <cell r="AC143">
            <v>1466580</v>
          </cell>
          <cell r="AD143">
            <v>0</v>
          </cell>
          <cell r="AE143">
            <v>0</v>
          </cell>
        </row>
        <row r="144">
          <cell r="A144">
            <v>1</v>
          </cell>
          <cell r="B144" t="str">
            <v>ST/EPU</v>
          </cell>
          <cell r="C144" t="str">
            <v>A1B</v>
          </cell>
          <cell r="D144" t="str">
            <v>490003</v>
          </cell>
          <cell r="E144">
            <v>0</v>
          </cell>
          <cell r="G144">
            <v>23</v>
          </cell>
          <cell r="H144">
            <v>20</v>
          </cell>
          <cell r="I144">
            <v>1</v>
          </cell>
          <cell r="K144" t="str">
            <v>IDA</v>
          </cell>
          <cell r="L144">
            <v>9</v>
          </cell>
          <cell r="M144">
            <v>1</v>
          </cell>
          <cell r="O144">
            <v>3</v>
          </cell>
          <cell r="Q144">
            <v>1</v>
          </cell>
          <cell r="R144" t="str">
            <v>lot</v>
          </cell>
          <cell r="T144">
            <v>303881.59999999998</v>
          </cell>
          <cell r="U144">
            <v>1</v>
          </cell>
          <cell r="V144" t="str">
            <v>Ensemble Non ventilé</v>
          </cell>
          <cell r="W144">
            <v>0</v>
          </cell>
          <cell r="X144">
            <v>0</v>
          </cell>
          <cell r="Y144">
            <v>0</v>
          </cell>
          <cell r="Z144">
            <v>485978</v>
          </cell>
          <cell r="AA144">
            <v>6193187.6979999999</v>
          </cell>
          <cell r="AB144">
            <v>8051150</v>
          </cell>
          <cell r="AC144">
            <v>6984640</v>
          </cell>
          <cell r="AD144">
            <v>-1066510</v>
          </cell>
          <cell r="AE144">
            <v>0</v>
          </cell>
        </row>
        <row r="145">
          <cell r="A145">
            <v>1</v>
          </cell>
          <cell r="B145" t="str">
            <v>ST/EPU</v>
          </cell>
          <cell r="C145" t="str">
            <v>A1B</v>
          </cell>
          <cell r="D145" t="str">
            <v>U</v>
          </cell>
          <cell r="E145" t="str">
            <v>U</v>
          </cell>
          <cell r="G145">
            <v>23</v>
          </cell>
          <cell r="H145">
            <v>20</v>
          </cell>
          <cell r="I145">
            <v>1</v>
          </cell>
          <cell r="J145">
            <v>42</v>
          </cell>
          <cell r="K145" t="str">
            <v>000</v>
          </cell>
          <cell r="L145">
            <v>9</v>
          </cell>
          <cell r="M145">
            <v>1</v>
          </cell>
          <cell r="O145">
            <v>3</v>
          </cell>
          <cell r="Q145">
            <v>1</v>
          </cell>
          <cell r="R145" t="str">
            <v>lot</v>
          </cell>
          <cell r="T145">
            <v>75970.399999999994</v>
          </cell>
          <cell r="U145" t="str">
            <v>420009</v>
          </cell>
          <cell r="V145" t="str">
            <v>PRIMAIRE NON VENTILE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</row>
        <row r="146">
          <cell r="A146">
            <v>1</v>
          </cell>
          <cell r="B146" t="str">
            <v>ST/EPU</v>
          </cell>
          <cell r="C146" t="str">
            <v>B4A</v>
          </cell>
          <cell r="D146" t="str">
            <v>420009</v>
          </cell>
          <cell r="E146" t="str">
            <v>430009</v>
          </cell>
          <cell r="G146">
            <v>25</v>
          </cell>
          <cell r="H146">
            <v>20</v>
          </cell>
          <cell r="I146">
            <v>1</v>
          </cell>
          <cell r="J146">
            <v>43</v>
          </cell>
          <cell r="K146" t="str">
            <v>000</v>
          </cell>
          <cell r="L146">
            <v>9</v>
          </cell>
          <cell r="M146">
            <v>1</v>
          </cell>
          <cell r="O146">
            <v>3</v>
          </cell>
          <cell r="Q146">
            <v>1</v>
          </cell>
          <cell r="R146" t="str">
            <v>forfait</v>
          </cell>
          <cell r="T146">
            <v>345363.89932605601</v>
          </cell>
          <cell r="U146" t="str">
            <v>430009</v>
          </cell>
          <cell r="V146" t="str">
            <v>SECONDAIRE NON VENTILE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</row>
        <row r="147">
          <cell r="A147">
            <v>1</v>
          </cell>
          <cell r="B147" t="str">
            <v>ST/EPU</v>
          </cell>
          <cell r="C147" t="str">
            <v>B4A</v>
          </cell>
          <cell r="D147" t="str">
            <v>U</v>
          </cell>
          <cell r="E147" t="str">
            <v>U</v>
          </cell>
          <cell r="G147">
            <v>23</v>
          </cell>
          <cell r="H147">
            <v>20</v>
          </cell>
          <cell r="I147">
            <v>1</v>
          </cell>
          <cell r="J147">
            <v>44</v>
          </cell>
          <cell r="K147" t="str">
            <v>000</v>
          </cell>
          <cell r="L147">
            <v>9</v>
          </cell>
          <cell r="M147">
            <v>1</v>
          </cell>
          <cell r="O147">
            <v>3</v>
          </cell>
          <cell r="Q147">
            <v>1</v>
          </cell>
          <cell r="R147" t="str">
            <v>lot</v>
          </cell>
          <cell r="T147">
            <v>64360.305647840527</v>
          </cell>
          <cell r="U147" t="str">
            <v>440009</v>
          </cell>
          <cell r="V147" t="str">
            <v>Ens.services NV Ens tech</v>
          </cell>
          <cell r="W147">
            <v>166270</v>
          </cell>
          <cell r="X147">
            <v>166270</v>
          </cell>
          <cell r="Y147">
            <v>0</v>
          </cell>
          <cell r="Z147">
            <v>0</v>
          </cell>
          <cell r="AA147">
            <v>127900</v>
          </cell>
          <cell r="AB147">
            <v>166270</v>
          </cell>
          <cell r="AC147">
            <v>166270</v>
          </cell>
          <cell r="AD147">
            <v>0</v>
          </cell>
          <cell r="AE147">
            <v>0</v>
          </cell>
        </row>
        <row r="148">
          <cell r="A148">
            <v>1</v>
          </cell>
          <cell r="B148" t="str">
            <v>20</v>
          </cell>
          <cell r="C148">
            <v>46000900600</v>
          </cell>
          <cell r="D148" t="str">
            <v>440009</v>
          </cell>
          <cell r="E148" t="str">
            <v>460009</v>
          </cell>
          <cell r="G148">
            <v>25</v>
          </cell>
          <cell r="H148">
            <v>20</v>
          </cell>
          <cell r="I148">
            <v>1</v>
          </cell>
          <cell r="J148">
            <v>46</v>
          </cell>
          <cell r="K148" t="str">
            <v>000</v>
          </cell>
          <cell r="L148">
            <v>9</v>
          </cell>
          <cell r="M148" t="str">
            <v>00</v>
          </cell>
          <cell r="N148">
            <v>6</v>
          </cell>
          <cell r="O148">
            <v>3</v>
          </cell>
          <cell r="P148">
            <v>3</v>
          </cell>
          <cell r="Q148">
            <v>5</v>
          </cell>
          <cell r="R148">
            <v>35</v>
          </cell>
          <cell r="S148">
            <v>20</v>
          </cell>
          <cell r="T148">
            <v>1</v>
          </cell>
          <cell r="U148" t="str">
            <v>460009</v>
          </cell>
          <cell r="V148" t="str">
            <v>Enseig. Supérieur  Ens. NV</v>
          </cell>
          <cell r="W148">
            <v>2433020</v>
          </cell>
          <cell r="X148">
            <v>1216510</v>
          </cell>
          <cell r="Y148">
            <v>0</v>
          </cell>
          <cell r="Z148">
            <v>71837</v>
          </cell>
          <cell r="AA148">
            <v>1871547.6979999999</v>
          </cell>
          <cell r="AB148">
            <v>2433020</v>
          </cell>
          <cell r="AC148">
            <v>1216510</v>
          </cell>
          <cell r="AD148">
            <v>-1216510</v>
          </cell>
          <cell r="AE148">
            <v>0</v>
          </cell>
        </row>
        <row r="149">
          <cell r="A149">
            <v>1</v>
          </cell>
          <cell r="B149" t="str">
            <v>ST/EPU</v>
          </cell>
          <cell r="C149" t="str">
            <v>B4A</v>
          </cell>
          <cell r="D149" t="str">
            <v>U</v>
          </cell>
          <cell r="E149" t="str">
            <v>U</v>
          </cell>
          <cell r="G149">
            <v>15</v>
          </cell>
          <cell r="H149">
            <v>20</v>
          </cell>
          <cell r="I149">
            <v>1</v>
          </cell>
          <cell r="J149">
            <v>49</v>
          </cell>
          <cell r="K149" t="str">
            <v>000</v>
          </cell>
          <cell r="L149">
            <v>9</v>
          </cell>
          <cell r="M149">
            <v>144</v>
          </cell>
          <cell r="O149">
            <v>3</v>
          </cell>
          <cell r="Q149">
            <v>144</v>
          </cell>
          <cell r="R149" t="str">
            <v>pxmois</v>
          </cell>
          <cell r="T149">
            <v>50</v>
          </cell>
          <cell r="U149" t="str">
            <v>490009</v>
          </cell>
          <cell r="V149" t="str">
            <v>SERVICES ADMINISTRATIFS NON VENTILE</v>
          </cell>
          <cell r="W149">
            <v>1429340</v>
          </cell>
          <cell r="X149">
            <v>1579340</v>
          </cell>
          <cell r="Y149">
            <v>0</v>
          </cell>
          <cell r="Z149">
            <v>288590</v>
          </cell>
          <cell r="AA149">
            <v>1099490</v>
          </cell>
          <cell r="AB149">
            <v>1429340</v>
          </cell>
          <cell r="AC149">
            <v>1579340</v>
          </cell>
          <cell r="AD149">
            <v>150000</v>
          </cell>
          <cell r="AE149">
            <v>0</v>
          </cell>
        </row>
        <row r="150">
          <cell r="B150" t="str">
            <v>ST/EPU</v>
          </cell>
          <cell r="C150" t="str">
            <v>B4A</v>
          </cell>
          <cell r="D150" t="str">
            <v>490009</v>
          </cell>
          <cell r="E150" t="str">
            <v>460001</v>
          </cell>
          <cell r="G150">
            <v>15</v>
          </cell>
          <cell r="H150">
            <v>20</v>
          </cell>
          <cell r="I150">
            <v>1</v>
          </cell>
          <cell r="J150">
            <v>46</v>
          </cell>
          <cell r="K150" t="str">
            <v>000</v>
          </cell>
          <cell r="L150">
            <v>1</v>
          </cell>
          <cell r="M150">
            <v>20</v>
          </cell>
          <cell r="O150">
            <v>3</v>
          </cell>
          <cell r="Q150">
            <v>20</v>
          </cell>
          <cell r="R150" t="str">
            <v>pxj</v>
          </cell>
          <cell r="T150">
            <v>94.962999999999994</v>
          </cell>
          <cell r="U150" t="str">
            <v>460001</v>
          </cell>
          <cell r="V150" t="str">
            <v>Sces admn centraux Esup</v>
          </cell>
          <cell r="W150">
            <v>22970</v>
          </cell>
          <cell r="X150">
            <v>22970</v>
          </cell>
          <cell r="Y150">
            <v>0</v>
          </cell>
          <cell r="Z150">
            <v>27500</v>
          </cell>
          <cell r="AA150">
            <v>17670</v>
          </cell>
          <cell r="AB150">
            <v>22970</v>
          </cell>
          <cell r="AC150">
            <v>22970</v>
          </cell>
          <cell r="AD150">
            <v>0</v>
          </cell>
          <cell r="AE150">
            <v>0</v>
          </cell>
        </row>
        <row r="151">
          <cell r="B151" t="str">
            <v>ST/EPU</v>
          </cell>
          <cell r="C151" t="str">
            <v>B4A</v>
          </cell>
          <cell r="D151" t="str">
            <v>U</v>
          </cell>
          <cell r="E151" t="str">
            <v>U</v>
          </cell>
          <cell r="G151">
            <v>25</v>
          </cell>
          <cell r="H151">
            <v>20</v>
          </cell>
          <cell r="I151">
            <v>1</v>
          </cell>
          <cell r="J151">
            <v>46</v>
          </cell>
          <cell r="K151" t="str">
            <v>000</v>
          </cell>
          <cell r="L151">
            <v>4</v>
          </cell>
          <cell r="M151">
            <v>1</v>
          </cell>
          <cell r="O151">
            <v>3</v>
          </cell>
          <cell r="Q151">
            <v>1</v>
          </cell>
          <cell r="R151" t="str">
            <v>forfait</v>
          </cell>
          <cell r="T151">
            <v>18000</v>
          </cell>
          <cell r="U151" t="str">
            <v>460004</v>
          </cell>
          <cell r="V151" t="str">
            <v>Sces admn centraux Esup</v>
          </cell>
          <cell r="W151">
            <v>3999550</v>
          </cell>
          <cell r="X151">
            <v>3999550</v>
          </cell>
          <cell r="Y151">
            <v>0</v>
          </cell>
          <cell r="Z151">
            <v>0</v>
          </cell>
          <cell r="AA151">
            <v>3076580</v>
          </cell>
          <cell r="AB151">
            <v>3999550</v>
          </cell>
          <cell r="AC151">
            <v>3999550</v>
          </cell>
          <cell r="AD151">
            <v>0</v>
          </cell>
          <cell r="AE151">
            <v>0</v>
          </cell>
        </row>
        <row r="152">
          <cell r="B152" t="str">
            <v>ST/EPU</v>
          </cell>
          <cell r="C152" t="str">
            <v>B4A</v>
          </cell>
          <cell r="D152" t="str">
            <v>460004</v>
          </cell>
          <cell r="E152" t="str">
            <v>490001</v>
          </cell>
          <cell r="G152">
            <v>25</v>
          </cell>
          <cell r="H152">
            <v>20</v>
          </cell>
          <cell r="I152">
            <v>1</v>
          </cell>
          <cell r="J152">
            <v>49</v>
          </cell>
          <cell r="K152" t="str">
            <v>000</v>
          </cell>
          <cell r="L152">
            <v>1</v>
          </cell>
          <cell r="M152">
            <v>1</v>
          </cell>
          <cell r="O152">
            <v>3</v>
          </cell>
          <cell r="Q152">
            <v>1</v>
          </cell>
          <cell r="R152" t="str">
            <v>forfait</v>
          </cell>
          <cell r="T152">
            <v>75970.399999999994</v>
          </cell>
          <cell r="U152" t="str">
            <v>490001</v>
          </cell>
          <cell r="V152" t="str">
            <v>Ens serv administratifs</v>
          </cell>
          <cell r="W152">
            <v>0</v>
          </cell>
          <cell r="X152">
            <v>0</v>
          </cell>
          <cell r="Y152">
            <v>0</v>
          </cell>
          <cell r="Z152">
            <v>98051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</row>
        <row r="153">
          <cell r="A153">
            <v>1</v>
          </cell>
          <cell r="B153" t="str">
            <v>ST/EPU</v>
          </cell>
          <cell r="C153" t="str">
            <v>B1A</v>
          </cell>
          <cell r="D153" t="str">
            <v>B1AF</v>
          </cell>
          <cell r="E153" t="str">
            <v>DNEE</v>
          </cell>
          <cell r="G153">
            <v>15</v>
          </cell>
          <cell r="H153">
            <v>20</v>
          </cell>
          <cell r="I153">
            <v>1</v>
          </cell>
          <cell r="K153" t="str">
            <v>IDA</v>
          </cell>
          <cell r="L153" t="str">
            <v>AUT</v>
          </cell>
          <cell r="M153">
            <v>480</v>
          </cell>
          <cell r="O153">
            <v>3</v>
          </cell>
          <cell r="P153">
            <v>3</v>
          </cell>
          <cell r="Q153">
            <v>1</v>
          </cell>
          <cell r="R153" t="str">
            <v>pxj</v>
          </cell>
          <cell r="T153">
            <v>94.962999999999994</v>
          </cell>
          <cell r="U153">
            <v>0.9</v>
          </cell>
          <cell r="V153" t="str">
            <v xml:space="preserve">Fournitures et biens courants </v>
          </cell>
          <cell r="W153">
            <v>0</v>
          </cell>
          <cell r="X153">
            <v>0</v>
          </cell>
          <cell r="Y153">
            <v>0</v>
          </cell>
          <cell r="Z153">
            <v>2454601</v>
          </cell>
          <cell r="AA153">
            <v>3095060</v>
          </cell>
          <cell r="AB153">
            <v>4023650</v>
          </cell>
          <cell r="AC153">
            <v>4268000</v>
          </cell>
          <cell r="AD153">
            <v>244350</v>
          </cell>
          <cell r="AE153">
            <v>0</v>
          </cell>
        </row>
        <row r="154">
          <cell r="A154">
            <v>1</v>
          </cell>
          <cell r="B154" t="str">
            <v>ST/EPU</v>
          </cell>
          <cell r="C154" t="str">
            <v>B1A</v>
          </cell>
          <cell r="D154" t="str">
            <v>B1AF</v>
          </cell>
          <cell r="E154" t="str">
            <v>DNEE</v>
          </cell>
          <cell r="G154">
            <v>25</v>
          </cell>
          <cell r="H154">
            <v>20</v>
          </cell>
          <cell r="I154">
            <v>1</v>
          </cell>
          <cell r="K154" t="str">
            <v>IDA</v>
          </cell>
          <cell r="L154">
            <v>1</v>
          </cell>
          <cell r="M154">
            <v>10647.57</v>
          </cell>
          <cell r="O154">
            <v>3</v>
          </cell>
          <cell r="P154">
            <v>3</v>
          </cell>
          <cell r="Q154">
            <v>1</v>
          </cell>
          <cell r="R154" t="str">
            <v>pxj</v>
          </cell>
          <cell r="T154">
            <v>15.19408</v>
          </cell>
          <cell r="U154" t="str">
            <v>U</v>
          </cell>
          <cell r="V154" t="str">
            <v>Services centraux</v>
          </cell>
          <cell r="W154">
            <v>0</v>
          </cell>
          <cell r="X154">
            <v>0</v>
          </cell>
          <cell r="Y154">
            <v>0</v>
          </cell>
          <cell r="Z154">
            <v>585300</v>
          </cell>
          <cell r="AA154">
            <v>967820</v>
          </cell>
          <cell r="AB154">
            <v>1258210</v>
          </cell>
          <cell r="AC154">
            <v>1272560</v>
          </cell>
          <cell r="AD154">
            <v>14350</v>
          </cell>
          <cell r="AE154">
            <v>0</v>
          </cell>
        </row>
        <row r="155">
          <cell r="A155">
            <v>1</v>
          </cell>
          <cell r="B155" t="str">
            <v>20</v>
          </cell>
          <cell r="C155">
            <v>35120100700</v>
          </cell>
          <cell r="D155">
            <v>3</v>
          </cell>
          <cell r="E155" t="str">
            <v>31</v>
          </cell>
          <cell r="F155">
            <v>31</v>
          </cell>
          <cell r="G155">
            <v>15</v>
          </cell>
          <cell r="H155">
            <v>20</v>
          </cell>
          <cell r="I155">
            <v>1</v>
          </cell>
          <cell r="J155">
            <v>35</v>
          </cell>
          <cell r="K155">
            <v>120</v>
          </cell>
          <cell r="L155">
            <v>1</v>
          </cell>
          <cell r="M155" t="str">
            <v>00</v>
          </cell>
          <cell r="N155">
            <v>7</v>
          </cell>
          <cell r="O155">
            <v>3</v>
          </cell>
          <cell r="P155">
            <v>3</v>
          </cell>
          <cell r="Q155">
            <v>1</v>
          </cell>
          <cell r="R155">
            <v>31</v>
          </cell>
          <cell r="S155">
            <v>93</v>
          </cell>
          <cell r="T155">
            <v>1</v>
          </cell>
          <cell r="U155" t="str">
            <v>351201</v>
          </cell>
          <cell r="V155" t="str">
            <v>Cabinet du ex MEPU</v>
          </cell>
          <cell r="W155" t="str">
            <v>Serv.centr.</v>
          </cell>
          <cell r="X155" t="str">
            <v>Carburant véhicule</v>
          </cell>
          <cell r="Y155" t="str">
            <v>P5C</v>
          </cell>
          <cell r="Z155">
            <v>128990</v>
          </cell>
          <cell r="AA155">
            <v>129250</v>
          </cell>
          <cell r="AB155">
            <v>168030</v>
          </cell>
          <cell r="AC155">
            <v>168030</v>
          </cell>
          <cell r="AD155">
            <v>0</v>
          </cell>
          <cell r="AE155">
            <v>97541.81533586116</v>
          </cell>
        </row>
        <row r="156">
          <cell r="A156">
            <v>1</v>
          </cell>
          <cell r="B156" t="str">
            <v>20</v>
          </cell>
          <cell r="C156">
            <v>35121100700</v>
          </cell>
          <cell r="D156">
            <v>3</v>
          </cell>
          <cell r="E156" t="str">
            <v>31</v>
          </cell>
          <cell r="F156">
            <v>31</v>
          </cell>
          <cell r="G156">
            <v>15</v>
          </cell>
          <cell r="H156">
            <v>20</v>
          </cell>
          <cell r="I156">
            <v>1</v>
          </cell>
          <cell r="J156">
            <v>35</v>
          </cell>
          <cell r="K156">
            <v>121</v>
          </cell>
          <cell r="L156">
            <v>1</v>
          </cell>
          <cell r="M156" t="str">
            <v>00</v>
          </cell>
          <cell r="N156">
            <v>7</v>
          </cell>
          <cell r="O156">
            <v>3</v>
          </cell>
          <cell r="P156">
            <v>3</v>
          </cell>
          <cell r="Q156">
            <v>1</v>
          </cell>
          <cell r="R156">
            <v>31</v>
          </cell>
          <cell r="S156">
            <v>96</v>
          </cell>
          <cell r="T156">
            <v>1</v>
          </cell>
          <cell r="U156" t="str">
            <v>351211</v>
          </cell>
          <cell r="V156" t="str">
            <v>Cabinet ex METFP</v>
          </cell>
          <cell r="W156" t="str">
            <v>Serv.cent.</v>
          </cell>
          <cell r="X156" t="str">
            <v>Carburant</v>
          </cell>
          <cell r="Y156" t="str">
            <v>P5C</v>
          </cell>
          <cell r="Z156">
            <v>21060</v>
          </cell>
          <cell r="AA156">
            <v>57370</v>
          </cell>
          <cell r="AB156">
            <v>74580</v>
          </cell>
          <cell r="AC156">
            <v>74580</v>
          </cell>
          <cell r="AD156">
            <v>0</v>
          </cell>
          <cell r="AE156">
            <v>241573.05562123162</v>
          </cell>
        </row>
        <row r="157">
          <cell r="A157">
            <v>1</v>
          </cell>
          <cell r="B157" t="str">
            <v>20</v>
          </cell>
          <cell r="C157">
            <v>35121100700</v>
          </cell>
          <cell r="D157">
            <v>3</v>
          </cell>
          <cell r="E157" t="str">
            <v>31</v>
          </cell>
          <cell r="F157">
            <v>31</v>
          </cell>
          <cell r="G157">
            <v>15</v>
          </cell>
          <cell r="H157">
            <v>20</v>
          </cell>
          <cell r="I157">
            <v>1</v>
          </cell>
          <cell r="J157">
            <v>35</v>
          </cell>
          <cell r="K157">
            <v>121</v>
          </cell>
          <cell r="L157">
            <v>1</v>
          </cell>
          <cell r="M157" t="str">
            <v>00</v>
          </cell>
          <cell r="N157">
            <v>7</v>
          </cell>
          <cell r="O157">
            <v>3</v>
          </cell>
          <cell r="P157">
            <v>3</v>
          </cell>
          <cell r="Q157">
            <v>1</v>
          </cell>
          <cell r="R157">
            <v>31</v>
          </cell>
          <cell r="S157">
            <v>96</v>
          </cell>
          <cell r="T157">
            <v>1</v>
          </cell>
          <cell r="U157" t="str">
            <v>351211</v>
          </cell>
          <cell r="V157" t="str">
            <v>Cabinet ex METFP DAAF &amp; Secrétariat central</v>
          </cell>
          <cell r="W157" t="str">
            <v>Serv.cent.</v>
          </cell>
          <cell r="X157" t="str">
            <v>Carburant</v>
          </cell>
          <cell r="Y157" t="str">
            <v>P5C</v>
          </cell>
          <cell r="Z157">
            <v>24440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122615.64757624686</v>
          </cell>
        </row>
        <row r="158">
          <cell r="A158">
            <v>1</v>
          </cell>
          <cell r="B158" t="str">
            <v>20</v>
          </cell>
          <cell r="C158">
            <v>35121100700</v>
          </cell>
          <cell r="D158">
            <v>3</v>
          </cell>
          <cell r="E158" t="str">
            <v>31</v>
          </cell>
          <cell r="F158">
            <v>33</v>
          </cell>
          <cell r="G158">
            <v>15</v>
          </cell>
          <cell r="H158">
            <v>20</v>
          </cell>
          <cell r="I158">
            <v>1</v>
          </cell>
          <cell r="J158">
            <v>35</v>
          </cell>
          <cell r="K158">
            <v>121</v>
          </cell>
          <cell r="L158">
            <v>1</v>
          </cell>
          <cell r="M158" t="str">
            <v>00</v>
          </cell>
          <cell r="N158">
            <v>7</v>
          </cell>
          <cell r="O158">
            <v>3</v>
          </cell>
          <cell r="P158">
            <v>3</v>
          </cell>
          <cell r="Q158">
            <v>1</v>
          </cell>
          <cell r="R158">
            <v>33</v>
          </cell>
          <cell r="S158">
            <v>96</v>
          </cell>
          <cell r="T158">
            <v>1</v>
          </cell>
          <cell r="U158" t="str">
            <v>351211</v>
          </cell>
          <cell r="V158" t="str">
            <v>Cabinet ex METFP DAAF &amp; Secrétariat central</v>
          </cell>
          <cell r="W158" t="str">
            <v>Serv.cent.</v>
          </cell>
          <cell r="X158" t="str">
            <v>Combustible groupe électrogène</v>
          </cell>
          <cell r="Y158" t="str">
            <v>P5C</v>
          </cell>
          <cell r="Z158">
            <v>1800</v>
          </cell>
          <cell r="AA158">
            <v>11960</v>
          </cell>
          <cell r="AB158">
            <v>15550</v>
          </cell>
          <cell r="AC158">
            <v>15550</v>
          </cell>
          <cell r="AD158">
            <v>0</v>
          </cell>
          <cell r="AE158">
            <v>116316.28273055627</v>
          </cell>
        </row>
        <row r="159">
          <cell r="A159">
            <v>1</v>
          </cell>
          <cell r="B159" t="str">
            <v>20</v>
          </cell>
          <cell r="C159">
            <v>35134100600</v>
          </cell>
          <cell r="D159">
            <v>3</v>
          </cell>
          <cell r="E159" t="str">
            <v>31</v>
          </cell>
          <cell r="F159">
            <v>31</v>
          </cell>
          <cell r="G159">
            <v>15</v>
          </cell>
          <cell r="H159">
            <v>20</v>
          </cell>
          <cell r="I159">
            <v>1</v>
          </cell>
          <cell r="J159">
            <v>35</v>
          </cell>
          <cell r="K159">
            <v>134</v>
          </cell>
          <cell r="L159">
            <v>1</v>
          </cell>
          <cell r="M159" t="str">
            <v>00</v>
          </cell>
          <cell r="N159">
            <v>6</v>
          </cell>
          <cell r="O159">
            <v>3</v>
          </cell>
          <cell r="P159">
            <v>3</v>
          </cell>
          <cell r="Q159">
            <v>1</v>
          </cell>
          <cell r="R159">
            <v>31</v>
          </cell>
          <cell r="S159">
            <v>98</v>
          </cell>
          <cell r="T159">
            <v>1</v>
          </cell>
          <cell r="U159" t="str">
            <v>351341</v>
          </cell>
          <cell r="V159" t="str">
            <v>Cabinet ex MESRS</v>
          </cell>
          <cell r="W159" t="str">
            <v>Serv.cent.</v>
          </cell>
          <cell r="X159" t="str">
            <v>Carburant</v>
          </cell>
          <cell r="Y159" t="str">
            <v>P5C</v>
          </cell>
          <cell r="Z159">
            <v>33780</v>
          </cell>
          <cell r="AA159">
            <v>76500</v>
          </cell>
          <cell r="AB159">
            <v>99450</v>
          </cell>
          <cell r="AC159">
            <v>99450</v>
          </cell>
          <cell r="AD159">
            <v>0</v>
          </cell>
          <cell r="AE159">
            <v>93816.142817847649</v>
          </cell>
        </row>
        <row r="160">
          <cell r="A160">
            <v>1</v>
          </cell>
          <cell r="B160" t="str">
            <v>20</v>
          </cell>
          <cell r="C160">
            <v>42101100700</v>
          </cell>
          <cell r="D160">
            <v>3</v>
          </cell>
          <cell r="E160" t="str">
            <v>31</v>
          </cell>
          <cell r="F160">
            <v>31</v>
          </cell>
          <cell r="G160">
            <v>15</v>
          </cell>
          <cell r="H160">
            <v>20</v>
          </cell>
          <cell r="I160">
            <v>1</v>
          </cell>
          <cell r="J160">
            <v>42</v>
          </cell>
          <cell r="K160">
            <v>101</v>
          </cell>
          <cell r="L160">
            <v>1</v>
          </cell>
          <cell r="M160" t="str">
            <v>00</v>
          </cell>
          <cell r="N160">
            <v>7</v>
          </cell>
          <cell r="O160">
            <v>3</v>
          </cell>
          <cell r="P160">
            <v>3</v>
          </cell>
          <cell r="Q160">
            <v>1</v>
          </cell>
          <cell r="R160">
            <v>31</v>
          </cell>
          <cell r="S160">
            <v>93</v>
          </cell>
          <cell r="T160">
            <v>1</v>
          </cell>
          <cell r="U160" t="str">
            <v>421011</v>
          </cell>
          <cell r="V160" t="str">
            <v xml:space="preserve">Direction Nationale Enseignement Elémentaire </v>
          </cell>
          <cell r="W160" t="str">
            <v>Serv.centr.</v>
          </cell>
          <cell r="X160" t="str">
            <v>Carburant véhicule</v>
          </cell>
          <cell r="Y160" t="str">
            <v>P5C</v>
          </cell>
          <cell r="Z160">
            <v>0</v>
          </cell>
          <cell r="AA160">
            <v>13720</v>
          </cell>
          <cell r="AB160">
            <v>17840</v>
          </cell>
          <cell r="AC160">
            <v>17840</v>
          </cell>
          <cell r="AD160">
            <v>0</v>
          </cell>
          <cell r="AE160">
            <v>102014.87012370212</v>
          </cell>
        </row>
        <row r="161">
          <cell r="A161">
            <v>1</v>
          </cell>
          <cell r="B161" t="str">
            <v>20</v>
          </cell>
          <cell r="C161">
            <v>43101100700</v>
          </cell>
          <cell r="D161">
            <v>3</v>
          </cell>
          <cell r="E161" t="str">
            <v>31</v>
          </cell>
          <cell r="F161">
            <v>31</v>
          </cell>
          <cell r="G161">
            <v>15</v>
          </cell>
          <cell r="H161">
            <v>20</v>
          </cell>
          <cell r="I161">
            <v>1</v>
          </cell>
          <cell r="J161">
            <v>43</v>
          </cell>
          <cell r="K161">
            <v>101</v>
          </cell>
          <cell r="L161">
            <v>1</v>
          </cell>
          <cell r="M161" t="str">
            <v>00</v>
          </cell>
          <cell r="N161">
            <v>7</v>
          </cell>
          <cell r="O161">
            <v>3</v>
          </cell>
          <cell r="P161">
            <v>3</v>
          </cell>
          <cell r="Q161">
            <v>1</v>
          </cell>
          <cell r="R161">
            <v>31</v>
          </cell>
          <cell r="S161">
            <v>93</v>
          </cell>
          <cell r="T161">
            <v>1</v>
          </cell>
          <cell r="U161" t="str">
            <v>431011</v>
          </cell>
          <cell r="V161" t="str">
            <v xml:space="preserve">Direction Nationale Enseignement Secondaire </v>
          </cell>
          <cell r="W161" t="str">
            <v>Serv.centr.</v>
          </cell>
          <cell r="X161" t="str">
            <v>Carburant véhicule</v>
          </cell>
          <cell r="Y161" t="str">
            <v>P5C</v>
          </cell>
          <cell r="Z161">
            <v>2480</v>
          </cell>
          <cell r="AA161">
            <v>4770</v>
          </cell>
          <cell r="AB161">
            <v>6200</v>
          </cell>
          <cell r="AC161">
            <v>6200</v>
          </cell>
          <cell r="AD161">
            <v>0</v>
          </cell>
          <cell r="AE161">
            <v>72659.043224604611</v>
          </cell>
        </row>
        <row r="162">
          <cell r="A162">
            <v>1</v>
          </cell>
          <cell r="B162" t="str">
            <v>20</v>
          </cell>
          <cell r="C162">
            <v>44101100700</v>
          </cell>
          <cell r="D162">
            <v>3</v>
          </cell>
          <cell r="E162" t="str">
            <v>31</v>
          </cell>
          <cell r="F162">
            <v>21</v>
          </cell>
          <cell r="G162">
            <v>15</v>
          </cell>
          <cell r="H162">
            <v>20</v>
          </cell>
          <cell r="I162">
            <v>1</v>
          </cell>
          <cell r="J162">
            <v>44</v>
          </cell>
          <cell r="K162">
            <v>101</v>
          </cell>
          <cell r="L162">
            <v>1</v>
          </cell>
          <cell r="M162" t="str">
            <v>00</v>
          </cell>
          <cell r="N162">
            <v>7</v>
          </cell>
          <cell r="O162">
            <v>3</v>
          </cell>
          <cell r="P162">
            <v>3</v>
          </cell>
          <cell r="Q162">
            <v>1</v>
          </cell>
          <cell r="R162">
            <v>21</v>
          </cell>
          <cell r="S162">
            <v>96</v>
          </cell>
          <cell r="T162">
            <v>1</v>
          </cell>
          <cell r="U162" t="str">
            <v>441011</v>
          </cell>
          <cell r="V162" t="str">
            <v>DNDPPE Dir nat dévelop pédagogique &amp; programmes d'enseignement</v>
          </cell>
          <cell r="W162" t="str">
            <v>Serv.cent.</v>
          </cell>
          <cell r="X162" t="str">
            <v>Fournitures &amp; petit matériel bureau</v>
          </cell>
          <cell r="Y162" t="str">
            <v>P5C</v>
          </cell>
          <cell r="Z162">
            <v>3760</v>
          </cell>
          <cell r="AA162">
            <v>1910</v>
          </cell>
          <cell r="AB162">
            <v>2480</v>
          </cell>
          <cell r="AC162">
            <v>2480</v>
          </cell>
          <cell r="AD162">
            <v>0</v>
          </cell>
          <cell r="AE162">
            <v>94979.361839309277</v>
          </cell>
        </row>
        <row r="163">
          <cell r="A163">
            <v>1</v>
          </cell>
          <cell r="B163" t="str">
            <v>20</v>
          </cell>
          <cell r="C163">
            <v>44101100700</v>
          </cell>
          <cell r="D163">
            <v>3</v>
          </cell>
          <cell r="E163" t="str">
            <v>31</v>
          </cell>
          <cell r="F163">
            <v>31</v>
          </cell>
          <cell r="G163">
            <v>15</v>
          </cell>
          <cell r="H163">
            <v>20</v>
          </cell>
          <cell r="I163">
            <v>1</v>
          </cell>
          <cell r="J163">
            <v>44</v>
          </cell>
          <cell r="K163">
            <v>101</v>
          </cell>
          <cell r="L163">
            <v>1</v>
          </cell>
          <cell r="M163" t="str">
            <v>00</v>
          </cell>
          <cell r="N163">
            <v>7</v>
          </cell>
          <cell r="O163">
            <v>3</v>
          </cell>
          <cell r="P163">
            <v>3</v>
          </cell>
          <cell r="Q163">
            <v>1</v>
          </cell>
          <cell r="R163">
            <v>31</v>
          </cell>
          <cell r="S163">
            <v>96</v>
          </cell>
          <cell r="T163">
            <v>1</v>
          </cell>
          <cell r="U163" t="str">
            <v>441011</v>
          </cell>
          <cell r="V163" t="str">
            <v>DNDPPE Dir nat dévelop pédagogique &amp; programmes d'enseignement</v>
          </cell>
          <cell r="W163" t="str">
            <v>Serv.cent.</v>
          </cell>
          <cell r="X163" t="str">
            <v>Carburant</v>
          </cell>
          <cell r="Y163" t="str">
            <v>P5C</v>
          </cell>
          <cell r="Z163">
            <v>2260</v>
          </cell>
          <cell r="AA163">
            <v>3190</v>
          </cell>
          <cell r="AB163">
            <v>4150</v>
          </cell>
          <cell r="AC163">
            <v>4150</v>
          </cell>
          <cell r="AD163">
            <v>0</v>
          </cell>
          <cell r="AE163">
            <v>113697.63507837757</v>
          </cell>
        </row>
        <row r="164">
          <cell r="A164">
            <v>1</v>
          </cell>
          <cell r="B164" t="str">
            <v>20</v>
          </cell>
          <cell r="C164">
            <v>44102100700</v>
          </cell>
          <cell r="D164">
            <v>3</v>
          </cell>
          <cell r="E164" t="str">
            <v>31</v>
          </cell>
          <cell r="F164">
            <v>21</v>
          </cell>
          <cell r="G164">
            <v>15</v>
          </cell>
          <cell r="H164">
            <v>20</v>
          </cell>
          <cell r="I164">
            <v>1</v>
          </cell>
          <cell r="J164">
            <v>44</v>
          </cell>
          <cell r="K164">
            <v>102</v>
          </cell>
          <cell r="L164">
            <v>1</v>
          </cell>
          <cell r="M164" t="str">
            <v>00</v>
          </cell>
          <cell r="N164">
            <v>7</v>
          </cell>
          <cell r="O164">
            <v>3</v>
          </cell>
          <cell r="P164">
            <v>3</v>
          </cell>
          <cell r="Q164">
            <v>1</v>
          </cell>
          <cell r="R164">
            <v>21</v>
          </cell>
          <cell r="S164">
            <v>96</v>
          </cell>
          <cell r="T164">
            <v>1</v>
          </cell>
          <cell r="U164" t="str">
            <v>441021</v>
          </cell>
          <cell r="V164" t="str">
            <v>DNFPP Dir Nat Formation &amp; perfectionnement des presonnels</v>
          </cell>
          <cell r="W164" t="str">
            <v>Serv.cent.</v>
          </cell>
          <cell r="X164" t="str">
            <v>Fournitures &amp; petit matériel bureau</v>
          </cell>
          <cell r="Y164" t="str">
            <v>P5C</v>
          </cell>
          <cell r="Z164">
            <v>2740</v>
          </cell>
          <cell r="AA164">
            <v>2170</v>
          </cell>
          <cell r="AB164">
            <v>2820</v>
          </cell>
          <cell r="AC164">
            <v>2820</v>
          </cell>
          <cell r="AD164">
            <v>0</v>
          </cell>
          <cell r="AE164">
            <v>138142.0927757507</v>
          </cell>
        </row>
        <row r="165">
          <cell r="A165">
            <v>1</v>
          </cell>
          <cell r="B165" t="str">
            <v>20</v>
          </cell>
          <cell r="C165">
            <v>44102100700</v>
          </cell>
          <cell r="D165">
            <v>3</v>
          </cell>
          <cell r="E165" t="str">
            <v>31</v>
          </cell>
          <cell r="F165">
            <v>31</v>
          </cell>
          <cell r="G165">
            <v>15</v>
          </cell>
          <cell r="H165">
            <v>20</v>
          </cell>
          <cell r="I165">
            <v>1</v>
          </cell>
          <cell r="J165">
            <v>44</v>
          </cell>
          <cell r="K165">
            <v>102</v>
          </cell>
          <cell r="L165">
            <v>1</v>
          </cell>
          <cell r="M165" t="str">
            <v>00</v>
          </cell>
          <cell r="N165">
            <v>7</v>
          </cell>
          <cell r="O165">
            <v>3</v>
          </cell>
          <cell r="P165">
            <v>3</v>
          </cell>
          <cell r="Q165">
            <v>1</v>
          </cell>
          <cell r="R165">
            <v>31</v>
          </cell>
          <cell r="S165">
            <v>96</v>
          </cell>
          <cell r="T165">
            <v>1</v>
          </cell>
          <cell r="U165" t="str">
            <v>441021</v>
          </cell>
          <cell r="V165" t="str">
            <v>DNFPP Dir Nat Formation &amp; perfectionnement des presonnels</v>
          </cell>
          <cell r="W165" t="str">
            <v>Serv.cent.</v>
          </cell>
          <cell r="X165" t="str">
            <v>Carburant</v>
          </cell>
          <cell r="Y165" t="str">
            <v>P5C</v>
          </cell>
          <cell r="Z165">
            <v>2260</v>
          </cell>
          <cell r="AA165">
            <v>1650</v>
          </cell>
          <cell r="AB165">
            <v>2150</v>
          </cell>
          <cell r="AC165">
            <v>2150</v>
          </cell>
          <cell r="AD165">
            <v>0</v>
          </cell>
          <cell r="AE165">
            <v>120086.9105730704</v>
          </cell>
        </row>
        <row r="166">
          <cell r="A166">
            <v>1</v>
          </cell>
          <cell r="B166" t="str">
            <v>20</v>
          </cell>
          <cell r="C166">
            <v>44103100700</v>
          </cell>
          <cell r="D166">
            <v>3</v>
          </cell>
          <cell r="E166" t="str">
            <v>31</v>
          </cell>
          <cell r="F166">
            <v>21</v>
          </cell>
          <cell r="G166">
            <v>15</v>
          </cell>
          <cell r="H166">
            <v>20</v>
          </cell>
          <cell r="I166">
            <v>1</v>
          </cell>
          <cell r="J166">
            <v>44</v>
          </cell>
          <cell r="K166">
            <v>103</v>
          </cell>
          <cell r="L166">
            <v>1</v>
          </cell>
          <cell r="M166" t="str">
            <v>00</v>
          </cell>
          <cell r="N166">
            <v>7</v>
          </cell>
          <cell r="O166">
            <v>3</v>
          </cell>
          <cell r="P166">
            <v>3</v>
          </cell>
          <cell r="Q166">
            <v>1</v>
          </cell>
          <cell r="R166">
            <v>21</v>
          </cell>
          <cell r="S166">
            <v>96</v>
          </cell>
          <cell r="T166">
            <v>1</v>
          </cell>
          <cell r="U166" t="str">
            <v>441031</v>
          </cell>
          <cell r="V166" t="str">
            <v>DNEPFS DN Ens privé &amp; formation spécialisées</v>
          </cell>
          <cell r="W166" t="str">
            <v>Serv.cent.</v>
          </cell>
          <cell r="X166" t="str">
            <v>Fournitures &amp; petit matériel bureau</v>
          </cell>
          <cell r="Y166" t="str">
            <v>P5C</v>
          </cell>
          <cell r="Z166">
            <v>1890</v>
          </cell>
          <cell r="AA166">
            <v>1910</v>
          </cell>
          <cell r="AB166">
            <v>2480</v>
          </cell>
          <cell r="AC166">
            <v>2480</v>
          </cell>
          <cell r="AD166">
            <v>0</v>
          </cell>
          <cell r="AE166">
            <v>82391.870979052735</v>
          </cell>
        </row>
        <row r="167">
          <cell r="A167">
            <v>1</v>
          </cell>
          <cell r="B167" t="str">
            <v>20</v>
          </cell>
          <cell r="C167">
            <v>44103100700</v>
          </cell>
          <cell r="D167">
            <v>3</v>
          </cell>
          <cell r="E167" t="str">
            <v>31</v>
          </cell>
          <cell r="F167">
            <v>31</v>
          </cell>
          <cell r="G167">
            <v>15</v>
          </cell>
          <cell r="H167">
            <v>20</v>
          </cell>
          <cell r="I167">
            <v>1</v>
          </cell>
          <cell r="J167">
            <v>44</v>
          </cell>
          <cell r="K167">
            <v>103</v>
          </cell>
          <cell r="L167">
            <v>1</v>
          </cell>
          <cell r="M167" t="str">
            <v>00</v>
          </cell>
          <cell r="N167">
            <v>7</v>
          </cell>
          <cell r="O167">
            <v>3</v>
          </cell>
          <cell r="P167">
            <v>3</v>
          </cell>
          <cell r="Q167">
            <v>1</v>
          </cell>
          <cell r="R167">
            <v>31</v>
          </cell>
          <cell r="S167">
            <v>96</v>
          </cell>
          <cell r="T167">
            <v>1</v>
          </cell>
          <cell r="U167" t="str">
            <v>441031</v>
          </cell>
          <cell r="V167" t="str">
            <v>DNEPFS DN Ens privé &amp; formation spécialisées</v>
          </cell>
          <cell r="W167" t="str">
            <v>Serv.cent.</v>
          </cell>
          <cell r="X167" t="str">
            <v>Carburant</v>
          </cell>
          <cell r="Y167" t="str">
            <v>P5C</v>
          </cell>
          <cell r="Z167">
            <v>2260</v>
          </cell>
          <cell r="AA167">
            <v>1910</v>
          </cell>
          <cell r="AB167">
            <v>2480</v>
          </cell>
          <cell r="AC167">
            <v>2480</v>
          </cell>
          <cell r="AD167">
            <v>0</v>
          </cell>
          <cell r="AE167">
            <v>68225.324345701956</v>
          </cell>
        </row>
        <row r="168">
          <cell r="A168">
            <v>1</v>
          </cell>
          <cell r="B168" t="str">
            <v>20</v>
          </cell>
          <cell r="C168">
            <v>44501100700</v>
          </cell>
          <cell r="D168">
            <v>3</v>
          </cell>
          <cell r="E168" t="str">
            <v>31</v>
          </cell>
          <cell r="F168">
            <v>11</v>
          </cell>
          <cell r="G168">
            <v>15</v>
          </cell>
          <cell r="H168">
            <v>20</v>
          </cell>
          <cell r="I168">
            <v>1</v>
          </cell>
          <cell r="J168">
            <v>44</v>
          </cell>
          <cell r="K168">
            <v>501</v>
          </cell>
          <cell r="L168">
            <v>1</v>
          </cell>
          <cell r="M168" t="str">
            <v>00</v>
          </cell>
          <cell r="N168">
            <v>7</v>
          </cell>
          <cell r="O168">
            <v>3</v>
          </cell>
          <cell r="P168">
            <v>3</v>
          </cell>
          <cell r="Q168">
            <v>1</v>
          </cell>
          <cell r="R168">
            <v>11</v>
          </cell>
          <cell r="S168">
            <v>96</v>
          </cell>
          <cell r="T168">
            <v>1</v>
          </cell>
          <cell r="U168" t="str">
            <v>445011</v>
          </cell>
          <cell r="V168" t="str">
            <v>SECS Serv examens &amp; concours scolaires</v>
          </cell>
          <cell r="W168" t="str">
            <v>Serv.cent.</v>
          </cell>
          <cell r="X168" t="str">
            <v>Pré imprimés</v>
          </cell>
          <cell r="Y168" t="str">
            <v>P5C</v>
          </cell>
          <cell r="Z168">
            <v>185740</v>
          </cell>
          <cell r="AA168">
            <v>156190</v>
          </cell>
          <cell r="AB168">
            <v>203050</v>
          </cell>
          <cell r="AC168">
            <v>203050</v>
          </cell>
          <cell r="AD168">
            <v>0</v>
          </cell>
          <cell r="AE168">
            <v>215229.23546369513</v>
          </cell>
        </row>
        <row r="169">
          <cell r="A169">
            <v>1</v>
          </cell>
          <cell r="B169" t="str">
            <v>20</v>
          </cell>
          <cell r="C169">
            <v>44501100700</v>
          </cell>
          <cell r="D169">
            <v>3</v>
          </cell>
          <cell r="E169" t="str">
            <v>31</v>
          </cell>
          <cell r="F169">
            <v>31</v>
          </cell>
          <cell r="G169">
            <v>15</v>
          </cell>
          <cell r="H169">
            <v>20</v>
          </cell>
          <cell r="I169">
            <v>1</v>
          </cell>
          <cell r="J169">
            <v>44</v>
          </cell>
          <cell r="K169">
            <v>501</v>
          </cell>
          <cell r="L169">
            <v>1</v>
          </cell>
          <cell r="M169" t="str">
            <v>00</v>
          </cell>
          <cell r="N169">
            <v>7</v>
          </cell>
          <cell r="O169">
            <v>3</v>
          </cell>
          <cell r="P169">
            <v>3</v>
          </cell>
          <cell r="Q169">
            <v>1</v>
          </cell>
          <cell r="R169">
            <v>31</v>
          </cell>
          <cell r="S169">
            <v>96</v>
          </cell>
          <cell r="T169">
            <v>1</v>
          </cell>
          <cell r="U169" t="str">
            <v>445011</v>
          </cell>
          <cell r="V169" t="str">
            <v>SECS Serv examens &amp; concours scolaires</v>
          </cell>
          <cell r="W169" t="str">
            <v>Serv.cent.</v>
          </cell>
          <cell r="X169" t="str">
            <v>Carburant</v>
          </cell>
          <cell r="Y169" t="str">
            <v>P5C</v>
          </cell>
          <cell r="Z169">
            <v>14750</v>
          </cell>
          <cell r="AA169">
            <v>9560</v>
          </cell>
          <cell r="AB169">
            <v>12430</v>
          </cell>
          <cell r="AC169">
            <v>12430</v>
          </cell>
          <cell r="AD169">
            <v>0</v>
          </cell>
          <cell r="AE169">
            <v>77261.344570385554</v>
          </cell>
        </row>
        <row r="170">
          <cell r="A170">
            <v>1</v>
          </cell>
          <cell r="B170" t="str">
            <v>20</v>
          </cell>
          <cell r="C170">
            <v>44501100700</v>
          </cell>
          <cell r="D170">
            <v>3</v>
          </cell>
          <cell r="E170" t="str">
            <v>31</v>
          </cell>
          <cell r="F170">
            <v>33</v>
          </cell>
          <cell r="G170">
            <v>15</v>
          </cell>
          <cell r="H170">
            <v>20</v>
          </cell>
          <cell r="I170">
            <v>1</v>
          </cell>
          <cell r="J170">
            <v>44</v>
          </cell>
          <cell r="K170">
            <v>501</v>
          </cell>
          <cell r="L170">
            <v>1</v>
          </cell>
          <cell r="M170" t="str">
            <v>00</v>
          </cell>
          <cell r="N170">
            <v>7</v>
          </cell>
          <cell r="O170">
            <v>3</v>
          </cell>
          <cell r="P170">
            <v>3</v>
          </cell>
          <cell r="Q170">
            <v>1</v>
          </cell>
          <cell r="R170">
            <v>33</v>
          </cell>
          <cell r="S170">
            <v>96</v>
          </cell>
          <cell r="T170">
            <v>1</v>
          </cell>
          <cell r="U170" t="str">
            <v>445011</v>
          </cell>
          <cell r="V170" t="str">
            <v>SECS Serv examens &amp; concours scolaires</v>
          </cell>
          <cell r="W170" t="str">
            <v>Serv.cent.</v>
          </cell>
          <cell r="X170" t="str">
            <v>Combustible groupe électrogène</v>
          </cell>
          <cell r="Y170" t="str">
            <v>P5C</v>
          </cell>
          <cell r="Z170">
            <v>2260</v>
          </cell>
          <cell r="AA170">
            <v>2550</v>
          </cell>
          <cell r="AB170">
            <v>3320</v>
          </cell>
          <cell r="AC170">
            <v>3320</v>
          </cell>
          <cell r="AD170">
            <v>0</v>
          </cell>
          <cell r="AE170">
            <v>216015.95364246136</v>
          </cell>
        </row>
        <row r="171">
          <cell r="A171">
            <v>1</v>
          </cell>
          <cell r="B171" t="str">
            <v>20</v>
          </cell>
          <cell r="C171">
            <v>44502100700</v>
          </cell>
          <cell r="D171">
            <v>3</v>
          </cell>
          <cell r="E171" t="str">
            <v>31</v>
          </cell>
          <cell r="F171">
            <v>31</v>
          </cell>
          <cell r="G171">
            <v>15</v>
          </cell>
          <cell r="H171">
            <v>20</v>
          </cell>
          <cell r="I171">
            <v>1</v>
          </cell>
          <cell r="J171">
            <v>44</v>
          </cell>
          <cell r="K171">
            <v>502</v>
          </cell>
          <cell r="L171">
            <v>1</v>
          </cell>
          <cell r="M171" t="str">
            <v>00</v>
          </cell>
          <cell r="N171">
            <v>7</v>
          </cell>
          <cell r="O171">
            <v>3</v>
          </cell>
          <cell r="P171">
            <v>3</v>
          </cell>
          <cell r="Q171">
            <v>1</v>
          </cell>
          <cell r="R171">
            <v>31</v>
          </cell>
          <cell r="S171">
            <v>96</v>
          </cell>
          <cell r="T171">
            <v>1</v>
          </cell>
          <cell r="U171" t="str">
            <v>445021</v>
          </cell>
          <cell r="V171" t="str">
            <v>SESCS Serv études stat &amp; cartes scolaires</v>
          </cell>
          <cell r="W171" t="str">
            <v>Serv.cent.</v>
          </cell>
          <cell r="X171" t="str">
            <v>Carburant</v>
          </cell>
          <cell r="Y171" t="str">
            <v>P5C</v>
          </cell>
          <cell r="Z171">
            <v>1040</v>
          </cell>
          <cell r="AA171">
            <v>1590</v>
          </cell>
          <cell r="AB171">
            <v>2070</v>
          </cell>
          <cell r="AC171">
            <v>2070</v>
          </cell>
          <cell r="AD171">
            <v>0</v>
          </cell>
          <cell r="AE171">
            <v>79087.65462823573</v>
          </cell>
        </row>
        <row r="172">
          <cell r="A172">
            <v>1</v>
          </cell>
          <cell r="B172" t="str">
            <v>20</v>
          </cell>
          <cell r="C172">
            <v>44503100700</v>
          </cell>
          <cell r="D172">
            <v>3</v>
          </cell>
          <cell r="E172" t="str">
            <v>31</v>
          </cell>
          <cell r="F172">
            <v>31</v>
          </cell>
          <cell r="G172">
            <v>15</v>
          </cell>
          <cell r="H172">
            <v>20</v>
          </cell>
          <cell r="I172">
            <v>1</v>
          </cell>
          <cell r="J172">
            <v>44</v>
          </cell>
          <cell r="K172">
            <v>503</v>
          </cell>
          <cell r="L172">
            <v>1</v>
          </cell>
          <cell r="M172" t="str">
            <v>00</v>
          </cell>
          <cell r="N172">
            <v>7</v>
          </cell>
          <cell r="O172">
            <v>3</v>
          </cell>
          <cell r="P172">
            <v>3</v>
          </cell>
          <cell r="Q172">
            <v>1</v>
          </cell>
          <cell r="R172">
            <v>31</v>
          </cell>
          <cell r="S172">
            <v>96</v>
          </cell>
          <cell r="T172">
            <v>1</v>
          </cell>
          <cell r="U172" t="str">
            <v>445031</v>
          </cell>
          <cell r="V172" t="str">
            <v>SINDA Serv information &amp; documentation</v>
          </cell>
          <cell r="W172" t="str">
            <v>Serv.cent.</v>
          </cell>
          <cell r="X172" t="str">
            <v>Carburant</v>
          </cell>
          <cell r="Y172" t="str">
            <v>P5C</v>
          </cell>
          <cell r="Z172">
            <v>1130</v>
          </cell>
          <cell r="AA172">
            <v>1590</v>
          </cell>
          <cell r="AB172">
            <v>2070</v>
          </cell>
          <cell r="AC172">
            <v>2070</v>
          </cell>
          <cell r="AD172">
            <v>0</v>
          </cell>
          <cell r="AE172">
            <v>263471.91806874028</v>
          </cell>
        </row>
        <row r="173">
          <cell r="A173">
            <v>1</v>
          </cell>
          <cell r="B173" t="str">
            <v>20</v>
          </cell>
          <cell r="C173">
            <v>44504100700</v>
          </cell>
          <cell r="D173">
            <v>3</v>
          </cell>
          <cell r="E173" t="str">
            <v>31</v>
          </cell>
          <cell r="F173">
            <v>31</v>
          </cell>
          <cell r="G173">
            <v>15</v>
          </cell>
          <cell r="H173">
            <v>20</v>
          </cell>
          <cell r="I173">
            <v>1</v>
          </cell>
          <cell r="J173">
            <v>44</v>
          </cell>
          <cell r="K173">
            <v>504</v>
          </cell>
          <cell r="L173">
            <v>1</v>
          </cell>
          <cell r="M173" t="str">
            <v>00</v>
          </cell>
          <cell r="N173">
            <v>7</v>
          </cell>
          <cell r="O173">
            <v>3</v>
          </cell>
          <cell r="P173">
            <v>3</v>
          </cell>
          <cell r="Q173">
            <v>1</v>
          </cell>
          <cell r="R173">
            <v>31</v>
          </cell>
          <cell r="S173">
            <v>96</v>
          </cell>
          <cell r="T173">
            <v>1</v>
          </cell>
          <cell r="U173" t="str">
            <v>445041</v>
          </cell>
          <cell r="V173" t="str">
            <v>SNEP Serv nat enseignement privé</v>
          </cell>
          <cell r="W173" t="str">
            <v>Serv.cent.</v>
          </cell>
          <cell r="X173" t="str">
            <v>Carburant</v>
          </cell>
          <cell r="Y173" t="str">
            <v>P5C</v>
          </cell>
          <cell r="Z173">
            <v>1130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216218.2526027156</v>
          </cell>
        </row>
        <row r="174">
          <cell r="A174">
            <v>1</v>
          </cell>
          <cell r="B174" t="str">
            <v>20</v>
          </cell>
          <cell r="C174">
            <v>44505100700</v>
          </cell>
          <cell r="D174">
            <v>3</v>
          </cell>
          <cell r="E174" t="str">
            <v>31</v>
          </cell>
          <cell r="F174">
            <v>31</v>
          </cell>
          <cell r="G174">
            <v>15</v>
          </cell>
          <cell r="H174">
            <v>20</v>
          </cell>
          <cell r="I174">
            <v>1</v>
          </cell>
          <cell r="J174">
            <v>44</v>
          </cell>
          <cell r="K174">
            <v>505</v>
          </cell>
          <cell r="L174">
            <v>1</v>
          </cell>
          <cell r="M174" t="str">
            <v>00</v>
          </cell>
          <cell r="N174">
            <v>7</v>
          </cell>
          <cell r="O174">
            <v>3</v>
          </cell>
          <cell r="P174">
            <v>3</v>
          </cell>
          <cell r="Q174">
            <v>1</v>
          </cell>
          <cell r="R174">
            <v>31</v>
          </cell>
          <cell r="S174">
            <v>96</v>
          </cell>
          <cell r="T174">
            <v>1</v>
          </cell>
          <cell r="U174" t="str">
            <v>445051</v>
          </cell>
          <cell r="V174" t="str">
            <v>SNIEM Serv nat Infrastructures Equipement &amp; Maintenance</v>
          </cell>
          <cell r="W174" t="str">
            <v>Serv.cent.</v>
          </cell>
          <cell r="X174" t="str">
            <v>Carburant</v>
          </cell>
          <cell r="Y174" t="str">
            <v>P5C</v>
          </cell>
          <cell r="Z174">
            <v>1130</v>
          </cell>
          <cell r="AA174">
            <v>3190</v>
          </cell>
          <cell r="AB174">
            <v>4150</v>
          </cell>
          <cell r="AC174">
            <v>4150</v>
          </cell>
          <cell r="AD174">
            <v>0</v>
          </cell>
          <cell r="AE174">
            <v>52091.982265435741</v>
          </cell>
        </row>
        <row r="175">
          <cell r="A175">
            <v>1</v>
          </cell>
          <cell r="B175" t="str">
            <v>20</v>
          </cell>
          <cell r="C175">
            <v>44506100700</v>
          </cell>
          <cell r="D175">
            <v>3</v>
          </cell>
          <cell r="E175" t="str">
            <v>31</v>
          </cell>
          <cell r="F175">
            <v>31</v>
          </cell>
          <cell r="G175">
            <v>15</v>
          </cell>
          <cell r="H175">
            <v>20</v>
          </cell>
          <cell r="I175">
            <v>1</v>
          </cell>
          <cell r="J175">
            <v>44</v>
          </cell>
          <cell r="K175">
            <v>506</v>
          </cell>
          <cell r="L175">
            <v>1</v>
          </cell>
          <cell r="M175" t="str">
            <v>00</v>
          </cell>
          <cell r="N175">
            <v>7</v>
          </cell>
          <cell r="O175">
            <v>3</v>
          </cell>
          <cell r="P175">
            <v>3</v>
          </cell>
          <cell r="Q175">
            <v>1</v>
          </cell>
          <cell r="R175">
            <v>31</v>
          </cell>
          <cell r="S175">
            <v>96</v>
          </cell>
          <cell r="T175">
            <v>1</v>
          </cell>
          <cell r="U175" t="str">
            <v>445061</v>
          </cell>
          <cell r="V175" t="str">
            <v>Serv Audit Evaluation</v>
          </cell>
          <cell r="W175" t="str">
            <v>Serv.cent.</v>
          </cell>
          <cell r="X175" t="str">
            <v>Carburant</v>
          </cell>
          <cell r="Y175" t="str">
            <v>P5C</v>
          </cell>
          <cell r="Z175">
            <v>1130</v>
          </cell>
          <cell r="AA175">
            <v>1590</v>
          </cell>
          <cell r="AB175">
            <v>2070</v>
          </cell>
          <cell r="AC175">
            <v>2070</v>
          </cell>
          <cell r="AD175">
            <v>0</v>
          </cell>
          <cell r="AE175">
            <v>59891.731066344633</v>
          </cell>
        </row>
        <row r="176">
          <cell r="A176">
            <v>1</v>
          </cell>
          <cell r="B176" t="str">
            <v>20</v>
          </cell>
          <cell r="C176">
            <v>44900100700</v>
          </cell>
          <cell r="D176">
            <v>3</v>
          </cell>
          <cell r="E176" t="str">
            <v>31</v>
          </cell>
          <cell r="F176">
            <v>12</v>
          </cell>
          <cell r="G176">
            <v>15</v>
          </cell>
          <cell r="H176">
            <v>20</v>
          </cell>
          <cell r="I176">
            <v>1</v>
          </cell>
          <cell r="J176">
            <v>44</v>
          </cell>
          <cell r="K176">
            <v>900</v>
          </cell>
          <cell r="L176">
            <v>1</v>
          </cell>
          <cell r="M176" t="str">
            <v>00</v>
          </cell>
          <cell r="N176">
            <v>7</v>
          </cell>
          <cell r="O176">
            <v>3</v>
          </cell>
          <cell r="P176">
            <v>3</v>
          </cell>
          <cell r="Q176">
            <v>1</v>
          </cell>
          <cell r="R176">
            <v>12</v>
          </cell>
          <cell r="S176">
            <v>96</v>
          </cell>
          <cell r="T176">
            <v>1</v>
          </cell>
          <cell r="U176" t="str">
            <v>449001</v>
          </cell>
          <cell r="V176" t="str">
            <v>Enseign. Technique Autres serv centraux</v>
          </cell>
          <cell r="W176" t="str">
            <v>Serv.cent.</v>
          </cell>
          <cell r="X176" t="str">
            <v>Documentat.</v>
          </cell>
          <cell r="Y176" t="str">
            <v>P5C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114107.85241444841</v>
          </cell>
        </row>
        <row r="177">
          <cell r="A177">
            <v>1</v>
          </cell>
          <cell r="B177" t="str">
            <v>20</v>
          </cell>
          <cell r="C177">
            <v>44900100900</v>
          </cell>
          <cell r="D177">
            <v>3</v>
          </cell>
          <cell r="E177" t="str">
            <v>31</v>
          </cell>
          <cell r="F177">
            <v>90</v>
          </cell>
          <cell r="G177">
            <v>15</v>
          </cell>
          <cell r="H177">
            <v>20</v>
          </cell>
          <cell r="I177">
            <v>1</v>
          </cell>
          <cell r="J177">
            <v>44</v>
          </cell>
          <cell r="K177">
            <v>900</v>
          </cell>
          <cell r="L177">
            <v>1</v>
          </cell>
          <cell r="M177" t="str">
            <v>00</v>
          </cell>
          <cell r="N177">
            <v>9</v>
          </cell>
          <cell r="O177">
            <v>3</v>
          </cell>
          <cell r="P177">
            <v>3</v>
          </cell>
          <cell r="Q177">
            <v>1</v>
          </cell>
          <cell r="R177">
            <v>90</v>
          </cell>
          <cell r="S177">
            <v>97</v>
          </cell>
          <cell r="T177">
            <v>1</v>
          </cell>
          <cell r="U177" t="str">
            <v>449001</v>
          </cell>
          <cell r="V177" t="str">
            <v>Enseign. Technique Autres serv centraux</v>
          </cell>
          <cell r="W177" t="str">
            <v>Serv.cent.</v>
          </cell>
          <cell r="X177" t="str">
            <v>Autres produits et fournitures PPTE</v>
          </cell>
          <cell r="Y177" t="str">
            <v>P5C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196111.98371968113</v>
          </cell>
        </row>
        <row r="178">
          <cell r="A178">
            <v>1</v>
          </cell>
          <cell r="B178" t="str">
            <v>20</v>
          </cell>
          <cell r="C178">
            <v>46101100600</v>
          </cell>
          <cell r="D178">
            <v>3</v>
          </cell>
          <cell r="E178" t="str">
            <v>31</v>
          </cell>
          <cell r="F178">
            <v>21</v>
          </cell>
          <cell r="G178">
            <v>15</v>
          </cell>
          <cell r="H178">
            <v>20</v>
          </cell>
          <cell r="I178">
            <v>1</v>
          </cell>
          <cell r="J178">
            <v>46</v>
          </cell>
          <cell r="K178">
            <v>101</v>
          </cell>
          <cell r="L178">
            <v>1</v>
          </cell>
          <cell r="M178" t="str">
            <v>00</v>
          </cell>
          <cell r="N178">
            <v>6</v>
          </cell>
          <cell r="O178">
            <v>3</v>
          </cell>
          <cell r="P178">
            <v>3</v>
          </cell>
          <cell r="Q178">
            <v>1</v>
          </cell>
          <cell r="R178">
            <v>21</v>
          </cell>
          <cell r="S178">
            <v>98</v>
          </cell>
          <cell r="T178">
            <v>1</v>
          </cell>
          <cell r="U178" t="str">
            <v>461011</v>
          </cell>
          <cell r="V178" t="str">
            <v>DN Enseig Superieur</v>
          </cell>
          <cell r="W178" t="str">
            <v>Serv.cent.</v>
          </cell>
          <cell r="X178" t="str">
            <v>Fournitures petits matériels bureau</v>
          </cell>
          <cell r="Y178" t="str">
            <v>P5C</v>
          </cell>
          <cell r="Z178">
            <v>730</v>
          </cell>
          <cell r="AA178">
            <v>16250</v>
          </cell>
          <cell r="AB178">
            <v>21130</v>
          </cell>
          <cell r="AC178">
            <v>21130</v>
          </cell>
          <cell r="AD178">
            <v>0</v>
          </cell>
          <cell r="AE178">
            <v>83611.284156140115</v>
          </cell>
        </row>
        <row r="179">
          <cell r="A179">
            <v>1</v>
          </cell>
          <cell r="B179" t="str">
            <v>20</v>
          </cell>
          <cell r="C179">
            <v>46101100600</v>
          </cell>
          <cell r="D179">
            <v>3</v>
          </cell>
          <cell r="E179" t="str">
            <v>31</v>
          </cell>
          <cell r="F179">
            <v>31</v>
          </cell>
          <cell r="G179">
            <v>15</v>
          </cell>
          <cell r="H179">
            <v>20</v>
          </cell>
          <cell r="I179">
            <v>1</v>
          </cell>
          <cell r="J179">
            <v>46</v>
          </cell>
          <cell r="K179">
            <v>101</v>
          </cell>
          <cell r="L179">
            <v>1</v>
          </cell>
          <cell r="M179" t="str">
            <v>00</v>
          </cell>
          <cell r="N179">
            <v>6</v>
          </cell>
          <cell r="O179">
            <v>3</v>
          </cell>
          <cell r="P179">
            <v>3</v>
          </cell>
          <cell r="Q179">
            <v>1</v>
          </cell>
          <cell r="R179">
            <v>31</v>
          </cell>
          <cell r="S179">
            <v>98</v>
          </cell>
          <cell r="T179">
            <v>1</v>
          </cell>
          <cell r="U179" t="str">
            <v>461011</v>
          </cell>
          <cell r="V179" t="str">
            <v>DN Enseig Superieur</v>
          </cell>
          <cell r="W179" t="str">
            <v>Serv.cent.</v>
          </cell>
          <cell r="X179" t="str">
            <v>Carburant automobile</v>
          </cell>
          <cell r="Y179" t="str">
            <v>P5C</v>
          </cell>
          <cell r="Z179">
            <v>9310</v>
          </cell>
          <cell r="AA179">
            <v>8290</v>
          </cell>
          <cell r="AB179">
            <v>10780</v>
          </cell>
          <cell r="AC179">
            <v>10780</v>
          </cell>
          <cell r="AD179">
            <v>0</v>
          </cell>
          <cell r="AE179">
            <v>133764.56805247377</v>
          </cell>
        </row>
        <row r="180">
          <cell r="A180">
            <v>1</v>
          </cell>
          <cell r="B180" t="str">
            <v>20</v>
          </cell>
          <cell r="C180">
            <v>46102100600</v>
          </cell>
          <cell r="D180">
            <v>3</v>
          </cell>
          <cell r="E180" t="str">
            <v>31</v>
          </cell>
          <cell r="F180">
            <v>21</v>
          </cell>
          <cell r="G180">
            <v>15</v>
          </cell>
          <cell r="H180">
            <v>20</v>
          </cell>
          <cell r="I180">
            <v>1</v>
          </cell>
          <cell r="J180">
            <v>46</v>
          </cell>
          <cell r="K180">
            <v>102</v>
          </cell>
          <cell r="L180">
            <v>1</v>
          </cell>
          <cell r="M180" t="str">
            <v>00</v>
          </cell>
          <cell r="N180">
            <v>6</v>
          </cell>
          <cell r="O180">
            <v>3</v>
          </cell>
          <cell r="P180">
            <v>3</v>
          </cell>
          <cell r="Q180">
            <v>1</v>
          </cell>
          <cell r="R180">
            <v>21</v>
          </cell>
          <cell r="S180">
            <v>98</v>
          </cell>
          <cell r="T180">
            <v>1</v>
          </cell>
          <cell r="U180" t="str">
            <v>461021</v>
          </cell>
          <cell r="V180" t="str">
            <v>DN Recherche Scientfq</v>
          </cell>
          <cell r="W180" t="str">
            <v>Serv.cent.</v>
          </cell>
          <cell r="X180" t="str">
            <v>Fournitures petits matériels bureau</v>
          </cell>
          <cell r="Y180" t="str">
            <v>P5C</v>
          </cell>
          <cell r="Z180">
            <v>730</v>
          </cell>
          <cell r="AA180">
            <v>31370</v>
          </cell>
          <cell r="AB180">
            <v>40780</v>
          </cell>
          <cell r="AC180">
            <v>40780</v>
          </cell>
          <cell r="AD180">
            <v>0</v>
          </cell>
          <cell r="AE180">
            <v>191689.50367190363</v>
          </cell>
        </row>
        <row r="181">
          <cell r="A181">
            <v>1</v>
          </cell>
          <cell r="B181" t="str">
            <v>20</v>
          </cell>
          <cell r="C181">
            <v>46102100600</v>
          </cell>
          <cell r="D181">
            <v>3</v>
          </cell>
          <cell r="E181" t="str">
            <v>31</v>
          </cell>
          <cell r="F181">
            <v>31</v>
          </cell>
          <cell r="G181">
            <v>15</v>
          </cell>
          <cell r="H181">
            <v>20</v>
          </cell>
          <cell r="I181">
            <v>1</v>
          </cell>
          <cell r="J181">
            <v>46</v>
          </cell>
          <cell r="K181">
            <v>102</v>
          </cell>
          <cell r="L181">
            <v>1</v>
          </cell>
          <cell r="M181" t="str">
            <v>00</v>
          </cell>
          <cell r="N181">
            <v>6</v>
          </cell>
          <cell r="O181">
            <v>3</v>
          </cell>
          <cell r="P181">
            <v>3</v>
          </cell>
          <cell r="Q181">
            <v>1</v>
          </cell>
          <cell r="R181">
            <v>31</v>
          </cell>
          <cell r="S181">
            <v>98</v>
          </cell>
          <cell r="T181">
            <v>1</v>
          </cell>
          <cell r="U181" t="str">
            <v>461021</v>
          </cell>
          <cell r="V181" t="str">
            <v>DN Recherche Scientfq</v>
          </cell>
          <cell r="W181" t="str">
            <v>Serv.cent.</v>
          </cell>
          <cell r="X181" t="str">
            <v>Carburant automobile</v>
          </cell>
          <cell r="Y181" t="str">
            <v>P5C</v>
          </cell>
          <cell r="Z181">
            <v>9310</v>
          </cell>
          <cell r="AA181">
            <v>18170</v>
          </cell>
          <cell r="AB181">
            <v>23620</v>
          </cell>
          <cell r="AC181">
            <v>23620</v>
          </cell>
          <cell r="AD181">
            <v>0</v>
          </cell>
          <cell r="AE181">
            <v>112393.93066785132</v>
          </cell>
        </row>
        <row r="182">
          <cell r="A182">
            <v>1</v>
          </cell>
          <cell r="B182" t="str">
            <v>20</v>
          </cell>
          <cell r="C182">
            <v>46501100600</v>
          </cell>
          <cell r="D182">
            <v>3</v>
          </cell>
          <cell r="E182" t="str">
            <v>31</v>
          </cell>
          <cell r="F182">
            <v>21</v>
          </cell>
          <cell r="G182">
            <v>15</v>
          </cell>
          <cell r="H182">
            <v>20</v>
          </cell>
          <cell r="I182">
            <v>1</v>
          </cell>
          <cell r="J182">
            <v>46</v>
          </cell>
          <cell r="K182">
            <v>501</v>
          </cell>
          <cell r="L182">
            <v>1</v>
          </cell>
          <cell r="M182" t="str">
            <v>00</v>
          </cell>
          <cell r="N182">
            <v>6</v>
          </cell>
          <cell r="O182">
            <v>3</v>
          </cell>
          <cell r="P182">
            <v>3</v>
          </cell>
          <cell r="Q182">
            <v>1</v>
          </cell>
          <cell r="R182">
            <v>21</v>
          </cell>
          <cell r="S182">
            <v>98</v>
          </cell>
          <cell r="T182">
            <v>1</v>
          </cell>
          <cell r="U182" t="str">
            <v>465011</v>
          </cell>
          <cell r="V182" t="str">
            <v>Commission UNESCO</v>
          </cell>
          <cell r="W182" t="str">
            <v>Serv.cent.</v>
          </cell>
          <cell r="X182" t="str">
            <v>Fournitures petits matériels bureau</v>
          </cell>
          <cell r="Y182" t="str">
            <v>P5C</v>
          </cell>
          <cell r="Z182">
            <v>360</v>
          </cell>
          <cell r="AA182">
            <v>11790</v>
          </cell>
          <cell r="AB182">
            <v>15330</v>
          </cell>
          <cell r="AC182">
            <v>15330</v>
          </cell>
          <cell r="AD182">
            <v>0</v>
          </cell>
          <cell r="AE182">
            <v>231615.4512442789</v>
          </cell>
        </row>
        <row r="183">
          <cell r="A183">
            <v>1</v>
          </cell>
          <cell r="B183" t="str">
            <v>20</v>
          </cell>
          <cell r="C183">
            <v>46501100600</v>
          </cell>
          <cell r="D183">
            <v>3</v>
          </cell>
          <cell r="E183" t="str">
            <v>31</v>
          </cell>
          <cell r="F183">
            <v>31</v>
          </cell>
          <cell r="G183">
            <v>15</v>
          </cell>
          <cell r="H183">
            <v>20</v>
          </cell>
          <cell r="I183">
            <v>1</v>
          </cell>
          <cell r="J183">
            <v>46</v>
          </cell>
          <cell r="K183">
            <v>501</v>
          </cell>
          <cell r="L183">
            <v>1</v>
          </cell>
          <cell r="M183" t="str">
            <v>00</v>
          </cell>
          <cell r="N183">
            <v>6</v>
          </cell>
          <cell r="O183">
            <v>3</v>
          </cell>
          <cell r="P183">
            <v>3</v>
          </cell>
          <cell r="Q183">
            <v>1</v>
          </cell>
          <cell r="R183">
            <v>31</v>
          </cell>
          <cell r="S183">
            <v>98</v>
          </cell>
          <cell r="T183">
            <v>1</v>
          </cell>
          <cell r="U183" t="str">
            <v>465011</v>
          </cell>
          <cell r="V183" t="str">
            <v>Commission UNESCO</v>
          </cell>
          <cell r="W183" t="str">
            <v>Serv.cent.</v>
          </cell>
          <cell r="X183" t="str">
            <v>Carburant automobile</v>
          </cell>
          <cell r="Y183" t="str">
            <v>P5C</v>
          </cell>
          <cell r="Z183">
            <v>2660</v>
          </cell>
          <cell r="AA183">
            <v>7780</v>
          </cell>
          <cell r="AB183">
            <v>10110</v>
          </cell>
          <cell r="AC183">
            <v>10110</v>
          </cell>
          <cell r="AD183">
            <v>0</v>
          </cell>
          <cell r="AE183">
            <v>74918.048280775372</v>
          </cell>
        </row>
        <row r="184">
          <cell r="A184">
            <v>1</v>
          </cell>
          <cell r="B184" t="str">
            <v>20</v>
          </cell>
          <cell r="C184">
            <v>46502100600</v>
          </cell>
          <cell r="D184">
            <v>3</v>
          </cell>
          <cell r="E184" t="str">
            <v>31</v>
          </cell>
          <cell r="F184">
            <v>21</v>
          </cell>
          <cell r="G184">
            <v>15</v>
          </cell>
          <cell r="H184">
            <v>20</v>
          </cell>
          <cell r="I184">
            <v>1</v>
          </cell>
          <cell r="J184">
            <v>46</v>
          </cell>
          <cell r="K184">
            <v>502</v>
          </cell>
          <cell r="L184">
            <v>1</v>
          </cell>
          <cell r="M184" t="str">
            <v>00</v>
          </cell>
          <cell r="N184">
            <v>6</v>
          </cell>
          <cell r="O184">
            <v>3</v>
          </cell>
          <cell r="P184">
            <v>3</v>
          </cell>
          <cell r="Q184">
            <v>1</v>
          </cell>
          <cell r="R184">
            <v>21</v>
          </cell>
          <cell r="S184">
            <v>98</v>
          </cell>
          <cell r="T184">
            <v>1</v>
          </cell>
          <cell r="U184" t="str">
            <v>465021</v>
          </cell>
          <cell r="V184" t="str">
            <v>Service Planification &amp; Statistq</v>
          </cell>
          <cell r="W184" t="str">
            <v>Serv.cent.</v>
          </cell>
          <cell r="X184" t="str">
            <v>Fournitures petits matériels bureau</v>
          </cell>
          <cell r="Y184" t="str">
            <v>P5C</v>
          </cell>
          <cell r="Z184">
            <v>360</v>
          </cell>
          <cell r="AA184">
            <v>11790</v>
          </cell>
          <cell r="AB184">
            <v>15330</v>
          </cell>
          <cell r="AC184">
            <v>15330</v>
          </cell>
          <cell r="AD184">
            <v>0</v>
          </cell>
          <cell r="AE184">
            <v>131646.04838536817</v>
          </cell>
        </row>
        <row r="185">
          <cell r="A185">
            <v>1</v>
          </cell>
          <cell r="B185" t="str">
            <v>20</v>
          </cell>
          <cell r="C185">
            <v>46502100600</v>
          </cell>
          <cell r="D185">
            <v>3</v>
          </cell>
          <cell r="E185" t="str">
            <v>31</v>
          </cell>
          <cell r="F185">
            <v>31</v>
          </cell>
          <cell r="G185">
            <v>15</v>
          </cell>
          <cell r="H185">
            <v>20</v>
          </cell>
          <cell r="I185">
            <v>1</v>
          </cell>
          <cell r="J185">
            <v>46</v>
          </cell>
          <cell r="K185">
            <v>502</v>
          </cell>
          <cell r="L185">
            <v>1</v>
          </cell>
          <cell r="M185" t="str">
            <v>00</v>
          </cell>
          <cell r="N185">
            <v>6</v>
          </cell>
          <cell r="O185">
            <v>3</v>
          </cell>
          <cell r="P185">
            <v>3</v>
          </cell>
          <cell r="Q185">
            <v>1</v>
          </cell>
          <cell r="R185">
            <v>31</v>
          </cell>
          <cell r="S185">
            <v>98</v>
          </cell>
          <cell r="T185">
            <v>1</v>
          </cell>
          <cell r="U185" t="str">
            <v>465021</v>
          </cell>
          <cell r="V185" t="str">
            <v>Service Planification &amp; Statistq</v>
          </cell>
          <cell r="W185" t="str">
            <v>Serv.cent.</v>
          </cell>
          <cell r="X185" t="str">
            <v>Carburant automobile</v>
          </cell>
          <cell r="Y185" t="str">
            <v>P5C</v>
          </cell>
          <cell r="Z185">
            <v>2660</v>
          </cell>
          <cell r="AA185">
            <v>7780</v>
          </cell>
          <cell r="AB185">
            <v>10110</v>
          </cell>
          <cell r="AC185">
            <v>10110</v>
          </cell>
          <cell r="AD185">
            <v>0</v>
          </cell>
          <cell r="AE185">
            <v>268855.31817772461</v>
          </cell>
        </row>
        <row r="186">
          <cell r="A186">
            <v>1</v>
          </cell>
          <cell r="B186" t="str">
            <v>20</v>
          </cell>
          <cell r="C186">
            <v>46503100600</v>
          </cell>
          <cell r="D186">
            <v>3</v>
          </cell>
          <cell r="E186" t="str">
            <v>31</v>
          </cell>
          <cell r="F186">
            <v>21</v>
          </cell>
          <cell r="G186">
            <v>15</v>
          </cell>
          <cell r="H186">
            <v>20</v>
          </cell>
          <cell r="I186">
            <v>1</v>
          </cell>
          <cell r="J186">
            <v>46</v>
          </cell>
          <cell r="K186">
            <v>503</v>
          </cell>
          <cell r="L186">
            <v>1</v>
          </cell>
          <cell r="M186" t="str">
            <v>00</v>
          </cell>
          <cell r="N186">
            <v>6</v>
          </cell>
          <cell r="O186">
            <v>3</v>
          </cell>
          <cell r="P186">
            <v>3</v>
          </cell>
          <cell r="Q186">
            <v>1</v>
          </cell>
          <cell r="R186">
            <v>21</v>
          </cell>
          <cell r="S186">
            <v>98</v>
          </cell>
          <cell r="T186">
            <v>1</v>
          </cell>
          <cell r="U186" t="str">
            <v>465031</v>
          </cell>
          <cell r="V186" t="str">
            <v>SNABE</v>
          </cell>
          <cell r="W186" t="str">
            <v>Serv.cent.</v>
          </cell>
          <cell r="X186" t="str">
            <v>Fournitures petits matériels bureau</v>
          </cell>
          <cell r="Y186" t="str">
            <v>P5C</v>
          </cell>
          <cell r="Z186">
            <v>3200</v>
          </cell>
          <cell r="AA186">
            <v>12770</v>
          </cell>
          <cell r="AB186">
            <v>16600</v>
          </cell>
          <cell r="AC186">
            <v>16600</v>
          </cell>
          <cell r="AD186">
            <v>0</v>
          </cell>
          <cell r="AE186">
            <v>308123.7941292742</v>
          </cell>
        </row>
        <row r="187">
          <cell r="A187">
            <v>1</v>
          </cell>
          <cell r="B187" t="str">
            <v>20</v>
          </cell>
          <cell r="C187">
            <v>46503100600</v>
          </cell>
          <cell r="D187">
            <v>3</v>
          </cell>
          <cell r="E187" t="str">
            <v>31</v>
          </cell>
          <cell r="F187">
            <v>31</v>
          </cell>
          <cell r="G187">
            <v>15</v>
          </cell>
          <cell r="H187">
            <v>20</v>
          </cell>
          <cell r="I187">
            <v>1</v>
          </cell>
          <cell r="J187">
            <v>46</v>
          </cell>
          <cell r="K187">
            <v>503</v>
          </cell>
          <cell r="L187">
            <v>1</v>
          </cell>
          <cell r="M187" t="str">
            <v>00</v>
          </cell>
          <cell r="N187">
            <v>6</v>
          </cell>
          <cell r="O187">
            <v>3</v>
          </cell>
          <cell r="P187">
            <v>3</v>
          </cell>
          <cell r="Q187">
            <v>1</v>
          </cell>
          <cell r="R187">
            <v>31</v>
          </cell>
          <cell r="S187">
            <v>98</v>
          </cell>
          <cell r="T187">
            <v>1</v>
          </cell>
          <cell r="U187" t="str">
            <v>465031</v>
          </cell>
          <cell r="V187" t="str">
            <v>SNABE</v>
          </cell>
          <cell r="W187" t="str">
            <v>Serv.cent.</v>
          </cell>
          <cell r="X187" t="str">
            <v>Carburant automobile</v>
          </cell>
          <cell r="Y187" t="str">
            <v>P5C</v>
          </cell>
          <cell r="Z187">
            <v>2970</v>
          </cell>
          <cell r="AA187">
            <v>9560</v>
          </cell>
          <cell r="AB187">
            <v>12430</v>
          </cell>
          <cell r="AC187">
            <v>12430</v>
          </cell>
          <cell r="AD187">
            <v>0</v>
          </cell>
          <cell r="AE187">
            <v>150976.83792076207</v>
          </cell>
        </row>
        <row r="188">
          <cell r="A188">
            <v>1</v>
          </cell>
          <cell r="B188" t="str">
            <v>20</v>
          </cell>
          <cell r="C188">
            <v>46504100600</v>
          </cell>
          <cell r="D188">
            <v>3</v>
          </cell>
          <cell r="E188" t="str">
            <v>31</v>
          </cell>
          <cell r="F188">
            <v>21</v>
          </cell>
          <cell r="G188">
            <v>15</v>
          </cell>
          <cell r="H188">
            <v>20</v>
          </cell>
          <cell r="I188">
            <v>1</v>
          </cell>
          <cell r="J188">
            <v>46</v>
          </cell>
          <cell r="K188">
            <v>504</v>
          </cell>
          <cell r="L188">
            <v>1</v>
          </cell>
          <cell r="M188" t="str">
            <v>00</v>
          </cell>
          <cell r="N188">
            <v>6</v>
          </cell>
          <cell r="O188">
            <v>3</v>
          </cell>
          <cell r="P188">
            <v>3</v>
          </cell>
          <cell r="Q188">
            <v>1</v>
          </cell>
          <cell r="R188">
            <v>21</v>
          </cell>
          <cell r="S188">
            <v>98</v>
          </cell>
          <cell r="T188">
            <v>1</v>
          </cell>
          <cell r="U188" t="str">
            <v>465041</v>
          </cell>
          <cell r="V188" t="str">
            <v>Service Nl Enseignmt Priv</v>
          </cell>
          <cell r="W188" t="str">
            <v>Serv.cent.</v>
          </cell>
          <cell r="X188" t="str">
            <v>Fournitures petits matériels bureau</v>
          </cell>
          <cell r="Y188" t="str">
            <v>P5C</v>
          </cell>
          <cell r="Z188">
            <v>360</v>
          </cell>
          <cell r="AA188">
            <v>11790</v>
          </cell>
          <cell r="AB188">
            <v>15330</v>
          </cell>
          <cell r="AC188">
            <v>15330</v>
          </cell>
          <cell r="AD188">
            <v>0</v>
          </cell>
          <cell r="AE188">
            <v>155736.48290229618</v>
          </cell>
        </row>
        <row r="189">
          <cell r="A189">
            <v>1</v>
          </cell>
          <cell r="B189" t="str">
            <v>20</v>
          </cell>
          <cell r="C189">
            <v>46504100600</v>
          </cell>
          <cell r="D189">
            <v>3</v>
          </cell>
          <cell r="E189" t="str">
            <v>31</v>
          </cell>
          <cell r="F189">
            <v>31</v>
          </cell>
          <cell r="G189">
            <v>15</v>
          </cell>
          <cell r="H189">
            <v>20</v>
          </cell>
          <cell r="I189">
            <v>1</v>
          </cell>
          <cell r="J189">
            <v>46</v>
          </cell>
          <cell r="K189">
            <v>504</v>
          </cell>
          <cell r="L189">
            <v>1</v>
          </cell>
          <cell r="M189" t="str">
            <v>00</v>
          </cell>
          <cell r="N189">
            <v>6</v>
          </cell>
          <cell r="O189">
            <v>3</v>
          </cell>
          <cell r="P189">
            <v>3</v>
          </cell>
          <cell r="Q189">
            <v>1</v>
          </cell>
          <cell r="R189">
            <v>31</v>
          </cell>
          <cell r="S189">
            <v>98</v>
          </cell>
          <cell r="T189">
            <v>1</v>
          </cell>
          <cell r="U189" t="str">
            <v>465041</v>
          </cell>
          <cell r="V189" t="str">
            <v>Service Nl Enseignmt Priv</v>
          </cell>
          <cell r="W189" t="str">
            <v>Serv.cent.</v>
          </cell>
          <cell r="X189" t="str">
            <v>Carburant automobile</v>
          </cell>
          <cell r="Y189" t="str">
            <v>P5C</v>
          </cell>
          <cell r="Z189">
            <v>2660</v>
          </cell>
          <cell r="AA189">
            <v>8600</v>
          </cell>
          <cell r="AB189">
            <v>11180</v>
          </cell>
          <cell r="AC189">
            <v>11180</v>
          </cell>
          <cell r="AD189">
            <v>0</v>
          </cell>
          <cell r="AE189">
            <v>175516.82568269924</v>
          </cell>
        </row>
        <row r="190">
          <cell r="A190">
            <v>1</v>
          </cell>
          <cell r="B190" t="str">
            <v>20</v>
          </cell>
          <cell r="C190">
            <v>46505100600</v>
          </cell>
          <cell r="D190">
            <v>3</v>
          </cell>
          <cell r="E190" t="str">
            <v>31</v>
          </cell>
          <cell r="F190">
            <v>21</v>
          </cell>
          <cell r="G190">
            <v>15</v>
          </cell>
          <cell r="H190">
            <v>20</v>
          </cell>
          <cell r="I190">
            <v>1</v>
          </cell>
          <cell r="J190">
            <v>46</v>
          </cell>
          <cell r="K190">
            <v>505</v>
          </cell>
          <cell r="L190">
            <v>1</v>
          </cell>
          <cell r="M190" t="str">
            <v>00</v>
          </cell>
          <cell r="N190">
            <v>6</v>
          </cell>
          <cell r="O190">
            <v>3</v>
          </cell>
          <cell r="P190">
            <v>3</v>
          </cell>
          <cell r="Q190">
            <v>1</v>
          </cell>
          <cell r="R190">
            <v>21</v>
          </cell>
          <cell r="S190">
            <v>98</v>
          </cell>
          <cell r="T190">
            <v>1</v>
          </cell>
          <cell r="U190" t="str">
            <v>465051</v>
          </cell>
          <cell r="V190" t="str">
            <v>Service Nl Lutte Anti drogue</v>
          </cell>
          <cell r="W190" t="str">
            <v>Serv.cent.</v>
          </cell>
          <cell r="X190" t="str">
            <v>Fournitures petits matériels bureau</v>
          </cell>
          <cell r="Y190" t="str">
            <v>P5C</v>
          </cell>
          <cell r="Z190">
            <v>360</v>
          </cell>
          <cell r="AA190">
            <v>9880</v>
          </cell>
          <cell r="AB190">
            <v>12840</v>
          </cell>
          <cell r="AC190">
            <v>12840</v>
          </cell>
          <cell r="AD190">
            <v>0</v>
          </cell>
          <cell r="AE190">
            <v>113394.18663799643</v>
          </cell>
        </row>
        <row r="191">
          <cell r="A191">
            <v>1</v>
          </cell>
          <cell r="B191" t="str">
            <v>20</v>
          </cell>
          <cell r="C191">
            <v>46505100600</v>
          </cell>
          <cell r="D191">
            <v>3</v>
          </cell>
          <cell r="E191" t="str">
            <v>31</v>
          </cell>
          <cell r="F191">
            <v>31</v>
          </cell>
          <cell r="G191">
            <v>15</v>
          </cell>
          <cell r="H191">
            <v>20</v>
          </cell>
          <cell r="I191">
            <v>1</v>
          </cell>
          <cell r="J191">
            <v>46</v>
          </cell>
          <cell r="K191">
            <v>505</v>
          </cell>
          <cell r="L191">
            <v>1</v>
          </cell>
          <cell r="M191" t="str">
            <v>00</v>
          </cell>
          <cell r="N191">
            <v>6</v>
          </cell>
          <cell r="O191">
            <v>3</v>
          </cell>
          <cell r="P191">
            <v>3</v>
          </cell>
          <cell r="Q191">
            <v>1</v>
          </cell>
          <cell r="R191">
            <v>31</v>
          </cell>
          <cell r="S191">
            <v>98</v>
          </cell>
          <cell r="T191">
            <v>1</v>
          </cell>
          <cell r="U191" t="str">
            <v>465051</v>
          </cell>
          <cell r="V191" t="str">
            <v>Service Nl Lutte Anti drogue</v>
          </cell>
          <cell r="W191" t="str">
            <v>Serv.cent.</v>
          </cell>
          <cell r="X191" t="str">
            <v>Carburant automobile</v>
          </cell>
          <cell r="Y191" t="str">
            <v>P5C</v>
          </cell>
          <cell r="Z191">
            <v>2660</v>
          </cell>
          <cell r="AA191">
            <v>6500</v>
          </cell>
          <cell r="AB191">
            <v>8450</v>
          </cell>
          <cell r="AC191">
            <v>8450</v>
          </cell>
          <cell r="AD191">
            <v>0</v>
          </cell>
          <cell r="AE191">
            <v>98794.945006324517</v>
          </cell>
        </row>
        <row r="192">
          <cell r="A192">
            <v>1</v>
          </cell>
          <cell r="B192" t="str">
            <v>20</v>
          </cell>
          <cell r="C192">
            <v>46506100600</v>
          </cell>
          <cell r="D192">
            <v>3</v>
          </cell>
          <cell r="E192" t="str">
            <v>31</v>
          </cell>
          <cell r="F192">
            <v>21</v>
          </cell>
          <cell r="G192">
            <v>15</v>
          </cell>
          <cell r="H192">
            <v>20</v>
          </cell>
          <cell r="I192">
            <v>1</v>
          </cell>
          <cell r="J192">
            <v>46</v>
          </cell>
          <cell r="K192">
            <v>506</v>
          </cell>
          <cell r="L192">
            <v>1</v>
          </cell>
          <cell r="M192" t="str">
            <v>00</v>
          </cell>
          <cell r="N192">
            <v>6</v>
          </cell>
          <cell r="O192">
            <v>3</v>
          </cell>
          <cell r="P192">
            <v>3</v>
          </cell>
          <cell r="Q192">
            <v>1</v>
          </cell>
          <cell r="R192">
            <v>21</v>
          </cell>
          <cell r="S192">
            <v>98</v>
          </cell>
          <cell r="T192">
            <v>1</v>
          </cell>
          <cell r="U192" t="str">
            <v>465061</v>
          </cell>
          <cell r="V192" t="str">
            <v>Service Recher. Un. For. SPE Doctorale</v>
          </cell>
          <cell r="W192" t="str">
            <v>Serv.cent.</v>
          </cell>
          <cell r="X192" t="str">
            <v>Fournitures petits matériels bureau</v>
          </cell>
          <cell r="Y192" t="str">
            <v>P5C</v>
          </cell>
          <cell r="Z192">
            <v>660</v>
          </cell>
          <cell r="AA192">
            <v>18170</v>
          </cell>
          <cell r="AB192">
            <v>23620</v>
          </cell>
          <cell r="AC192">
            <v>23620</v>
          </cell>
          <cell r="AD192">
            <v>0</v>
          </cell>
          <cell r="AE192">
            <v>119064.17694067446</v>
          </cell>
        </row>
        <row r="193">
          <cell r="A193">
            <v>1</v>
          </cell>
          <cell r="B193" t="str">
            <v>20</v>
          </cell>
          <cell r="C193">
            <v>46506100600</v>
          </cell>
          <cell r="D193">
            <v>3</v>
          </cell>
          <cell r="E193" t="str">
            <v>31</v>
          </cell>
          <cell r="F193">
            <v>31</v>
          </cell>
          <cell r="G193">
            <v>15</v>
          </cell>
          <cell r="H193">
            <v>20</v>
          </cell>
          <cell r="I193">
            <v>1</v>
          </cell>
          <cell r="J193">
            <v>46</v>
          </cell>
          <cell r="K193">
            <v>506</v>
          </cell>
          <cell r="L193">
            <v>1</v>
          </cell>
          <cell r="M193" t="str">
            <v>00</v>
          </cell>
          <cell r="N193">
            <v>6</v>
          </cell>
          <cell r="O193">
            <v>3</v>
          </cell>
          <cell r="P193">
            <v>3</v>
          </cell>
          <cell r="Q193">
            <v>1</v>
          </cell>
          <cell r="R193">
            <v>31</v>
          </cell>
          <cell r="S193">
            <v>98</v>
          </cell>
          <cell r="T193">
            <v>1</v>
          </cell>
          <cell r="U193" t="str">
            <v>465061</v>
          </cell>
          <cell r="V193" t="str">
            <v>Service Recher. Un. For. SPE Doctorale</v>
          </cell>
          <cell r="W193" t="str">
            <v>Serv.cent.</v>
          </cell>
          <cell r="X193" t="str">
            <v>Carburant automobile</v>
          </cell>
          <cell r="Y193" t="str">
            <v>P5C</v>
          </cell>
          <cell r="Z193">
            <v>19600</v>
          </cell>
          <cell r="AA193">
            <v>16480</v>
          </cell>
          <cell r="AB193">
            <v>21420</v>
          </cell>
          <cell r="AC193">
            <v>21420</v>
          </cell>
          <cell r="AD193">
            <v>0</v>
          </cell>
          <cell r="AE193">
            <v>24690.38</v>
          </cell>
        </row>
        <row r="194">
          <cell r="A194">
            <v>1</v>
          </cell>
          <cell r="B194" t="str">
            <v>20</v>
          </cell>
          <cell r="C194">
            <v>46507100600</v>
          </cell>
          <cell r="D194">
            <v>3</v>
          </cell>
          <cell r="E194" t="str">
            <v>31</v>
          </cell>
          <cell r="F194">
            <v>21</v>
          </cell>
          <cell r="G194">
            <v>15</v>
          </cell>
          <cell r="H194">
            <v>20</v>
          </cell>
          <cell r="I194">
            <v>1</v>
          </cell>
          <cell r="J194">
            <v>46</v>
          </cell>
          <cell r="K194">
            <v>507</v>
          </cell>
          <cell r="L194">
            <v>1</v>
          </cell>
          <cell r="M194" t="str">
            <v>00</v>
          </cell>
          <cell r="N194">
            <v>6</v>
          </cell>
          <cell r="O194">
            <v>3</v>
          </cell>
          <cell r="P194">
            <v>3</v>
          </cell>
          <cell r="Q194">
            <v>1</v>
          </cell>
          <cell r="R194">
            <v>21</v>
          </cell>
          <cell r="S194">
            <v>98</v>
          </cell>
          <cell r="T194">
            <v>1</v>
          </cell>
          <cell r="U194" t="str">
            <v>465071</v>
          </cell>
          <cell r="V194" t="str">
            <v>Division des Ressources humaines</v>
          </cell>
          <cell r="W194" t="str">
            <v>Serv.cent.</v>
          </cell>
          <cell r="X194" t="str">
            <v>Fournitures petits matériels bureau</v>
          </cell>
          <cell r="Y194" t="str">
            <v>P5C</v>
          </cell>
          <cell r="Z194">
            <v>520</v>
          </cell>
          <cell r="AA194">
            <v>8950</v>
          </cell>
          <cell r="AB194">
            <v>11640</v>
          </cell>
          <cell r="AC194">
            <v>11640</v>
          </cell>
          <cell r="AD194">
            <v>0</v>
          </cell>
          <cell r="AE194">
            <v>15194.08</v>
          </cell>
        </row>
        <row r="195">
          <cell r="A195">
            <v>1</v>
          </cell>
          <cell r="B195" t="str">
            <v>20</v>
          </cell>
          <cell r="C195">
            <v>46507100600</v>
          </cell>
          <cell r="D195">
            <v>3</v>
          </cell>
          <cell r="E195" t="str">
            <v>31</v>
          </cell>
          <cell r="F195">
            <v>31</v>
          </cell>
          <cell r="G195">
            <v>15</v>
          </cell>
          <cell r="H195">
            <v>20</v>
          </cell>
          <cell r="I195">
            <v>1</v>
          </cell>
          <cell r="J195">
            <v>46</v>
          </cell>
          <cell r="K195">
            <v>507</v>
          </cell>
          <cell r="L195">
            <v>1</v>
          </cell>
          <cell r="M195" t="str">
            <v>00</v>
          </cell>
          <cell r="N195">
            <v>6</v>
          </cell>
          <cell r="O195">
            <v>3</v>
          </cell>
          <cell r="P195">
            <v>3</v>
          </cell>
          <cell r="Q195">
            <v>1</v>
          </cell>
          <cell r="R195">
            <v>31</v>
          </cell>
          <cell r="S195">
            <v>98</v>
          </cell>
          <cell r="T195">
            <v>1</v>
          </cell>
          <cell r="U195" t="str">
            <v>465071</v>
          </cell>
          <cell r="V195" t="str">
            <v>Division des Ressources humaines</v>
          </cell>
          <cell r="W195" t="str">
            <v>Serv.cent.</v>
          </cell>
          <cell r="X195" t="str">
            <v>Carburant automobile</v>
          </cell>
          <cell r="Y195" t="str">
            <v>P5C</v>
          </cell>
          <cell r="Z195">
            <v>5020</v>
          </cell>
          <cell r="AA195">
            <v>9880</v>
          </cell>
          <cell r="AB195">
            <v>12840</v>
          </cell>
          <cell r="AC195">
            <v>12840</v>
          </cell>
          <cell r="AD195">
            <v>0</v>
          </cell>
          <cell r="AE195">
            <v>7597.04</v>
          </cell>
        </row>
        <row r="196">
          <cell r="A196">
            <v>1</v>
          </cell>
          <cell r="B196" t="str">
            <v>20</v>
          </cell>
          <cell r="C196">
            <v>46508100600</v>
          </cell>
          <cell r="D196">
            <v>3</v>
          </cell>
          <cell r="E196" t="str">
            <v>31</v>
          </cell>
          <cell r="F196">
            <v>21</v>
          </cell>
          <cell r="G196">
            <v>15</v>
          </cell>
          <cell r="H196">
            <v>20</v>
          </cell>
          <cell r="I196">
            <v>1</v>
          </cell>
          <cell r="J196">
            <v>46</v>
          </cell>
          <cell r="K196">
            <v>508</v>
          </cell>
          <cell r="L196">
            <v>1</v>
          </cell>
          <cell r="M196" t="str">
            <v>00</v>
          </cell>
          <cell r="N196">
            <v>6</v>
          </cell>
          <cell r="O196">
            <v>3</v>
          </cell>
          <cell r="P196">
            <v>3</v>
          </cell>
          <cell r="Q196">
            <v>1</v>
          </cell>
          <cell r="R196">
            <v>21</v>
          </cell>
          <cell r="S196">
            <v>98</v>
          </cell>
          <cell r="T196">
            <v>1</v>
          </cell>
          <cell r="U196" t="str">
            <v>465081</v>
          </cell>
          <cell r="V196" t="str">
            <v>Service Archive &amp; Documentatio</v>
          </cell>
          <cell r="W196" t="str">
            <v>Serv.cent.</v>
          </cell>
          <cell r="X196" t="str">
            <v>Fournitures petits matériels bureau</v>
          </cell>
          <cell r="Y196" t="str">
            <v>P5C</v>
          </cell>
          <cell r="Z196">
            <v>360</v>
          </cell>
          <cell r="AA196">
            <v>9880</v>
          </cell>
          <cell r="AB196">
            <v>12840</v>
          </cell>
          <cell r="AC196">
            <v>12840</v>
          </cell>
          <cell r="AD196">
            <v>0</v>
          </cell>
          <cell r="AE196">
            <v>15194.08</v>
          </cell>
        </row>
        <row r="197">
          <cell r="A197">
            <v>1</v>
          </cell>
          <cell r="B197" t="str">
            <v>20</v>
          </cell>
          <cell r="C197">
            <v>46508100600</v>
          </cell>
          <cell r="D197">
            <v>3</v>
          </cell>
          <cell r="E197" t="str">
            <v>31</v>
          </cell>
          <cell r="F197">
            <v>31</v>
          </cell>
          <cell r="G197">
            <v>15</v>
          </cell>
          <cell r="H197">
            <v>20</v>
          </cell>
          <cell r="I197">
            <v>1</v>
          </cell>
          <cell r="J197">
            <v>46</v>
          </cell>
          <cell r="K197">
            <v>508</v>
          </cell>
          <cell r="L197">
            <v>1</v>
          </cell>
          <cell r="M197" t="str">
            <v>00</v>
          </cell>
          <cell r="N197">
            <v>6</v>
          </cell>
          <cell r="O197">
            <v>3</v>
          </cell>
          <cell r="P197">
            <v>3</v>
          </cell>
          <cell r="Q197">
            <v>1</v>
          </cell>
          <cell r="R197">
            <v>31</v>
          </cell>
          <cell r="S197">
            <v>98</v>
          </cell>
          <cell r="T197">
            <v>1</v>
          </cell>
          <cell r="U197" t="str">
            <v>465081</v>
          </cell>
          <cell r="V197" t="str">
            <v>Service Archive &amp; Documentatio</v>
          </cell>
          <cell r="W197" t="str">
            <v>Serv.cent.</v>
          </cell>
          <cell r="X197" t="str">
            <v>Carburant automobile</v>
          </cell>
          <cell r="Y197" t="str">
            <v>P5C</v>
          </cell>
          <cell r="Z197">
            <v>3390</v>
          </cell>
          <cell r="AA197">
            <v>5420</v>
          </cell>
          <cell r="AB197">
            <v>7050</v>
          </cell>
          <cell r="AC197">
            <v>7050</v>
          </cell>
          <cell r="AD197">
            <v>0</v>
          </cell>
          <cell r="AE197">
            <v>13294.82</v>
          </cell>
        </row>
        <row r="198">
          <cell r="A198">
            <v>1</v>
          </cell>
          <cell r="B198" t="str">
            <v>20</v>
          </cell>
          <cell r="C198">
            <v>46509100600</v>
          </cell>
          <cell r="D198">
            <v>3</v>
          </cell>
          <cell r="E198" t="str">
            <v>31</v>
          </cell>
          <cell r="F198">
            <v>21</v>
          </cell>
          <cell r="G198">
            <v>15</v>
          </cell>
          <cell r="H198">
            <v>20</v>
          </cell>
          <cell r="I198">
            <v>1</v>
          </cell>
          <cell r="J198">
            <v>46</v>
          </cell>
          <cell r="K198">
            <v>509</v>
          </cell>
          <cell r="L198">
            <v>1</v>
          </cell>
          <cell r="M198" t="str">
            <v>00</v>
          </cell>
          <cell r="N198">
            <v>6</v>
          </cell>
          <cell r="O198">
            <v>3</v>
          </cell>
          <cell r="P198">
            <v>3</v>
          </cell>
          <cell r="Q198">
            <v>1</v>
          </cell>
          <cell r="R198">
            <v>21</v>
          </cell>
          <cell r="S198">
            <v>98</v>
          </cell>
          <cell r="T198">
            <v>1</v>
          </cell>
          <cell r="U198" t="str">
            <v>465091</v>
          </cell>
          <cell r="V198" t="str">
            <v>Comité Genre &amp; Equité Ens. Sup.</v>
          </cell>
          <cell r="W198" t="str">
            <v>Serv.cent.</v>
          </cell>
          <cell r="X198" t="str">
            <v>Fournitures petits matériels bureau</v>
          </cell>
          <cell r="Y198" t="str">
            <v>P5C</v>
          </cell>
          <cell r="Z198">
            <v>410</v>
          </cell>
          <cell r="AA198">
            <v>11350</v>
          </cell>
          <cell r="AB198">
            <v>14760</v>
          </cell>
          <cell r="AC198">
            <v>14760</v>
          </cell>
          <cell r="AD198">
            <v>0</v>
          </cell>
          <cell r="AE198">
            <v>7597.04</v>
          </cell>
        </row>
        <row r="199">
          <cell r="A199">
            <v>1</v>
          </cell>
          <cell r="B199" t="str">
            <v>20</v>
          </cell>
          <cell r="C199">
            <v>46509100600</v>
          </cell>
          <cell r="D199">
            <v>3</v>
          </cell>
          <cell r="E199" t="str">
            <v>31</v>
          </cell>
          <cell r="F199">
            <v>31</v>
          </cell>
          <cell r="G199">
            <v>15</v>
          </cell>
          <cell r="H199">
            <v>20</v>
          </cell>
          <cell r="I199">
            <v>1</v>
          </cell>
          <cell r="J199">
            <v>46</v>
          </cell>
          <cell r="K199">
            <v>509</v>
          </cell>
          <cell r="L199">
            <v>1</v>
          </cell>
          <cell r="M199" t="str">
            <v>00</v>
          </cell>
          <cell r="N199">
            <v>6</v>
          </cell>
          <cell r="O199">
            <v>3</v>
          </cell>
          <cell r="P199">
            <v>3</v>
          </cell>
          <cell r="Q199">
            <v>1</v>
          </cell>
          <cell r="R199">
            <v>31</v>
          </cell>
          <cell r="S199">
            <v>98</v>
          </cell>
          <cell r="T199">
            <v>1</v>
          </cell>
          <cell r="U199" t="str">
            <v>465091</v>
          </cell>
          <cell r="V199" t="str">
            <v>Comité Genre &amp; Equité Ens. Sup.</v>
          </cell>
          <cell r="W199" t="str">
            <v>Serv.cent.</v>
          </cell>
          <cell r="X199" t="str">
            <v>Carburant automobile</v>
          </cell>
          <cell r="Y199" t="str">
            <v>P5C</v>
          </cell>
          <cell r="Z199">
            <v>3810</v>
          </cell>
          <cell r="AA199">
            <v>9880</v>
          </cell>
          <cell r="AB199">
            <v>12840</v>
          </cell>
          <cell r="AC199">
            <v>12840</v>
          </cell>
          <cell r="AD199">
            <v>0</v>
          </cell>
          <cell r="AE199">
            <v>7597.04</v>
          </cell>
        </row>
        <row r="200">
          <cell r="A200">
            <v>1</v>
          </cell>
          <cell r="B200" t="str">
            <v>20</v>
          </cell>
          <cell r="C200">
            <v>46510100600</v>
          </cell>
          <cell r="D200">
            <v>3</v>
          </cell>
          <cell r="E200" t="str">
            <v>31</v>
          </cell>
          <cell r="F200">
            <v>21</v>
          </cell>
          <cell r="G200">
            <v>15</v>
          </cell>
          <cell r="H200">
            <v>20</v>
          </cell>
          <cell r="I200">
            <v>1</v>
          </cell>
          <cell r="J200">
            <v>46</v>
          </cell>
          <cell r="K200">
            <v>510</v>
          </cell>
          <cell r="L200">
            <v>1</v>
          </cell>
          <cell r="M200" t="str">
            <v>00</v>
          </cell>
          <cell r="N200">
            <v>6</v>
          </cell>
          <cell r="O200">
            <v>3</v>
          </cell>
          <cell r="P200">
            <v>3</v>
          </cell>
          <cell r="Q200">
            <v>1</v>
          </cell>
          <cell r="R200">
            <v>21</v>
          </cell>
          <cell r="S200">
            <v>98</v>
          </cell>
          <cell r="T200">
            <v>1</v>
          </cell>
          <cell r="U200" t="str">
            <v>465101</v>
          </cell>
          <cell r="V200" t="str">
            <v>Contrôle et suivi projets</v>
          </cell>
          <cell r="W200" t="str">
            <v>Serv.cent.</v>
          </cell>
          <cell r="X200" t="str">
            <v>Fournitures petits matériels bureau</v>
          </cell>
          <cell r="Y200" t="str">
            <v>P5C</v>
          </cell>
          <cell r="Z200">
            <v>770</v>
          </cell>
          <cell r="AA200">
            <v>11790</v>
          </cell>
          <cell r="AB200">
            <v>15330</v>
          </cell>
          <cell r="AC200">
            <v>15330</v>
          </cell>
          <cell r="AD200">
            <v>0</v>
          </cell>
          <cell r="AE200">
            <v>9496.2999999999993</v>
          </cell>
        </row>
        <row r="201">
          <cell r="A201">
            <v>1</v>
          </cell>
          <cell r="B201" t="str">
            <v>20</v>
          </cell>
          <cell r="C201">
            <v>46510100600</v>
          </cell>
          <cell r="D201">
            <v>3</v>
          </cell>
          <cell r="E201" t="str">
            <v>31</v>
          </cell>
          <cell r="F201">
            <v>31</v>
          </cell>
          <cell r="G201">
            <v>15</v>
          </cell>
          <cell r="H201">
            <v>20</v>
          </cell>
          <cell r="I201">
            <v>1</v>
          </cell>
          <cell r="J201">
            <v>46</v>
          </cell>
          <cell r="K201">
            <v>510</v>
          </cell>
          <cell r="L201">
            <v>1</v>
          </cell>
          <cell r="M201" t="str">
            <v>00</v>
          </cell>
          <cell r="N201">
            <v>6</v>
          </cell>
          <cell r="O201">
            <v>3</v>
          </cell>
          <cell r="P201">
            <v>3</v>
          </cell>
          <cell r="Q201">
            <v>1</v>
          </cell>
          <cell r="R201">
            <v>31</v>
          </cell>
          <cell r="S201">
            <v>98</v>
          </cell>
          <cell r="T201">
            <v>1</v>
          </cell>
          <cell r="U201" t="str">
            <v>465101</v>
          </cell>
          <cell r="V201" t="str">
            <v>Contrôle et suivi projets</v>
          </cell>
          <cell r="W201" t="str">
            <v>Serv.cent.</v>
          </cell>
          <cell r="X201" t="str">
            <v>Carburant automobile</v>
          </cell>
          <cell r="Y201" t="str">
            <v>P5C</v>
          </cell>
          <cell r="Z201">
            <v>2920</v>
          </cell>
          <cell r="AA201">
            <v>10070</v>
          </cell>
          <cell r="AB201">
            <v>13090</v>
          </cell>
          <cell r="AC201">
            <v>13090</v>
          </cell>
          <cell r="AD201">
            <v>0</v>
          </cell>
          <cell r="AE201">
            <v>30388.16</v>
          </cell>
        </row>
        <row r="202">
          <cell r="A202">
            <v>1</v>
          </cell>
          <cell r="B202" t="str">
            <v>20</v>
          </cell>
          <cell r="C202">
            <v>46900100600</v>
          </cell>
          <cell r="D202">
            <v>3</v>
          </cell>
          <cell r="E202" t="str">
            <v>31</v>
          </cell>
          <cell r="F202">
            <v>21</v>
          </cell>
          <cell r="G202">
            <v>15</v>
          </cell>
          <cell r="H202">
            <v>20</v>
          </cell>
          <cell r="I202">
            <v>1</v>
          </cell>
          <cell r="J202">
            <v>46</v>
          </cell>
          <cell r="K202">
            <v>900</v>
          </cell>
          <cell r="L202">
            <v>1</v>
          </cell>
          <cell r="M202" t="str">
            <v>00</v>
          </cell>
          <cell r="N202">
            <v>6</v>
          </cell>
          <cell r="O202">
            <v>3</v>
          </cell>
          <cell r="P202">
            <v>3</v>
          </cell>
          <cell r="Q202">
            <v>1</v>
          </cell>
          <cell r="R202">
            <v>21</v>
          </cell>
          <cell r="S202">
            <v>98</v>
          </cell>
          <cell r="T202">
            <v>1</v>
          </cell>
          <cell r="U202" t="str">
            <v>469001</v>
          </cell>
          <cell r="V202" t="str">
            <v>Enseig. Supérieur Autres serv centraux</v>
          </cell>
          <cell r="W202" t="str">
            <v>Serv.cent.</v>
          </cell>
          <cell r="X202" t="str">
            <v>Fournitures petits matériels bureau</v>
          </cell>
          <cell r="Y202" t="str">
            <v>P5C</v>
          </cell>
          <cell r="Z202">
            <v>27870</v>
          </cell>
          <cell r="AA202">
            <v>53720</v>
          </cell>
          <cell r="AB202">
            <v>69840</v>
          </cell>
          <cell r="AC202">
            <v>69840</v>
          </cell>
          <cell r="AD202">
            <v>0</v>
          </cell>
          <cell r="AE202">
            <v>20891.86</v>
          </cell>
        </row>
        <row r="203">
          <cell r="A203">
            <v>1</v>
          </cell>
          <cell r="B203" t="str">
            <v>20</v>
          </cell>
          <cell r="C203">
            <v>46900100600</v>
          </cell>
          <cell r="D203">
            <v>3</v>
          </cell>
          <cell r="E203" t="str">
            <v>31</v>
          </cell>
          <cell r="F203">
            <v>31</v>
          </cell>
          <cell r="G203">
            <v>15</v>
          </cell>
          <cell r="H203">
            <v>20</v>
          </cell>
          <cell r="I203">
            <v>1</v>
          </cell>
          <cell r="J203">
            <v>46</v>
          </cell>
          <cell r="K203">
            <v>900</v>
          </cell>
          <cell r="L203">
            <v>1</v>
          </cell>
          <cell r="M203" t="str">
            <v>00</v>
          </cell>
          <cell r="N203">
            <v>6</v>
          </cell>
          <cell r="O203">
            <v>3</v>
          </cell>
          <cell r="P203">
            <v>3</v>
          </cell>
          <cell r="Q203">
            <v>1</v>
          </cell>
          <cell r="R203">
            <v>31</v>
          </cell>
          <cell r="S203">
            <v>98</v>
          </cell>
          <cell r="T203">
            <v>1</v>
          </cell>
          <cell r="U203" t="str">
            <v>469001</v>
          </cell>
          <cell r="V203" t="str">
            <v>Enseig. Supérieur Autres serv centraux</v>
          </cell>
          <cell r="W203" t="str">
            <v>Serv.cent.</v>
          </cell>
          <cell r="X203" t="str">
            <v>Carburant automobile</v>
          </cell>
          <cell r="Y203" t="str">
            <v>P5C</v>
          </cell>
          <cell r="Z203">
            <v>6580</v>
          </cell>
          <cell r="AA203">
            <v>19310</v>
          </cell>
          <cell r="AB203">
            <v>25100</v>
          </cell>
          <cell r="AC203">
            <v>25100</v>
          </cell>
          <cell r="AD203">
            <v>0</v>
          </cell>
          <cell r="AE203">
            <v>17093.34</v>
          </cell>
        </row>
        <row r="204">
          <cell r="A204">
            <v>1</v>
          </cell>
          <cell r="B204" t="str">
            <v>20</v>
          </cell>
          <cell r="C204">
            <v>46900100600</v>
          </cell>
          <cell r="D204">
            <v>3</v>
          </cell>
          <cell r="E204" t="str">
            <v>31</v>
          </cell>
          <cell r="F204">
            <v>33</v>
          </cell>
          <cell r="G204">
            <v>15</v>
          </cell>
          <cell r="H204">
            <v>20</v>
          </cell>
          <cell r="I204">
            <v>1</v>
          </cell>
          <cell r="J204">
            <v>46</v>
          </cell>
          <cell r="K204">
            <v>900</v>
          </cell>
          <cell r="L204">
            <v>1</v>
          </cell>
          <cell r="M204" t="str">
            <v>00</v>
          </cell>
          <cell r="N204">
            <v>6</v>
          </cell>
          <cell r="O204">
            <v>3</v>
          </cell>
          <cell r="P204">
            <v>3</v>
          </cell>
          <cell r="Q204">
            <v>1</v>
          </cell>
          <cell r="R204">
            <v>33</v>
          </cell>
          <cell r="S204">
            <v>98</v>
          </cell>
          <cell r="T204">
            <v>1</v>
          </cell>
          <cell r="U204" t="str">
            <v>469001</v>
          </cell>
          <cell r="V204" t="str">
            <v>Enseig. Supérieur Autres serv centraux</v>
          </cell>
          <cell r="W204" t="str">
            <v>Serv.cent.</v>
          </cell>
          <cell r="X204" t="str">
            <v>Combustible groupe électrogène</v>
          </cell>
          <cell r="Y204" t="str">
            <v>P5C</v>
          </cell>
          <cell r="Z204">
            <v>5650</v>
          </cell>
          <cell r="AA204">
            <v>72910</v>
          </cell>
          <cell r="AB204">
            <v>94780</v>
          </cell>
          <cell r="AC204">
            <v>94780</v>
          </cell>
          <cell r="AD204">
            <v>0</v>
          </cell>
          <cell r="AE204">
            <v>15194.08</v>
          </cell>
        </row>
        <row r="205">
          <cell r="A205">
            <v>1</v>
          </cell>
          <cell r="B205" t="str">
            <v>20</v>
          </cell>
          <cell r="C205">
            <v>49151100700</v>
          </cell>
          <cell r="D205">
            <v>3</v>
          </cell>
          <cell r="E205" t="str">
            <v>31</v>
          </cell>
          <cell r="F205">
            <v>31</v>
          </cell>
          <cell r="G205">
            <v>15</v>
          </cell>
          <cell r="H205">
            <v>20</v>
          </cell>
          <cell r="I205">
            <v>1</v>
          </cell>
          <cell r="J205">
            <v>49</v>
          </cell>
          <cell r="K205">
            <v>151</v>
          </cell>
          <cell r="L205">
            <v>1</v>
          </cell>
          <cell r="M205" t="str">
            <v>00</v>
          </cell>
          <cell r="N205">
            <v>7</v>
          </cell>
          <cell r="O205">
            <v>3</v>
          </cell>
          <cell r="P205">
            <v>3</v>
          </cell>
          <cell r="Q205">
            <v>1</v>
          </cell>
          <cell r="R205">
            <v>31</v>
          </cell>
          <cell r="S205">
            <v>93</v>
          </cell>
          <cell r="T205">
            <v>1</v>
          </cell>
          <cell r="U205" t="str">
            <v>491511</v>
          </cell>
          <cell r="V205" t="str">
            <v>Direction Nationale Education civique</v>
          </cell>
          <cell r="W205" t="str">
            <v>Serv.centr.</v>
          </cell>
          <cell r="X205" t="str">
            <v>Carburant véhicule</v>
          </cell>
          <cell r="Y205" t="str">
            <v>P5C</v>
          </cell>
          <cell r="Z205">
            <v>0</v>
          </cell>
          <cell r="AA205">
            <v>3190</v>
          </cell>
          <cell r="AB205">
            <v>4150</v>
          </cell>
          <cell r="AC205">
            <v>4150</v>
          </cell>
          <cell r="AD205">
            <v>0</v>
          </cell>
          <cell r="AE205">
            <v>20891.86</v>
          </cell>
        </row>
        <row r="206">
          <cell r="A206">
            <v>1</v>
          </cell>
          <cell r="B206" t="str">
            <v>20</v>
          </cell>
          <cell r="C206">
            <v>49152100700</v>
          </cell>
          <cell r="D206">
            <v>3</v>
          </cell>
          <cell r="E206" t="str">
            <v>31</v>
          </cell>
          <cell r="F206">
            <v>31</v>
          </cell>
          <cell r="G206">
            <v>15</v>
          </cell>
          <cell r="H206">
            <v>20</v>
          </cell>
          <cell r="I206">
            <v>1</v>
          </cell>
          <cell r="J206">
            <v>49</v>
          </cell>
          <cell r="K206">
            <v>152</v>
          </cell>
          <cell r="L206">
            <v>1</v>
          </cell>
          <cell r="M206" t="str">
            <v>00</v>
          </cell>
          <cell r="N206">
            <v>7</v>
          </cell>
          <cell r="O206">
            <v>3</v>
          </cell>
          <cell r="P206">
            <v>3</v>
          </cell>
          <cell r="Q206">
            <v>1</v>
          </cell>
          <cell r="R206">
            <v>31</v>
          </cell>
          <cell r="S206">
            <v>93</v>
          </cell>
          <cell r="T206">
            <v>1</v>
          </cell>
          <cell r="U206" t="str">
            <v>491521</v>
          </cell>
          <cell r="V206" t="str">
            <v>Direction Nationale de l'Enseignement Privé</v>
          </cell>
          <cell r="W206" t="str">
            <v>Serv.centr.</v>
          </cell>
          <cell r="X206" t="str">
            <v>Carburant véhicule</v>
          </cell>
          <cell r="Y206" t="str">
            <v>P5C</v>
          </cell>
          <cell r="Z206">
            <v>0</v>
          </cell>
          <cell r="AA206">
            <v>3190</v>
          </cell>
          <cell r="AB206">
            <v>4150</v>
          </cell>
          <cell r="AC206">
            <v>4150</v>
          </cell>
          <cell r="AD206">
            <v>0</v>
          </cell>
          <cell r="AE206">
            <v>24690.38</v>
          </cell>
        </row>
        <row r="207">
          <cell r="A207">
            <v>1</v>
          </cell>
          <cell r="B207" t="str">
            <v>20</v>
          </cell>
          <cell r="C207">
            <v>49301100700</v>
          </cell>
          <cell r="D207">
            <v>3</v>
          </cell>
          <cell r="E207" t="str">
            <v>31</v>
          </cell>
          <cell r="F207">
            <v>31</v>
          </cell>
          <cell r="G207">
            <v>15</v>
          </cell>
          <cell r="H207">
            <v>20</v>
          </cell>
          <cell r="I207">
            <v>1</v>
          </cell>
          <cell r="J207">
            <v>49</v>
          </cell>
          <cell r="K207">
            <v>301</v>
          </cell>
          <cell r="L207">
            <v>1</v>
          </cell>
          <cell r="M207" t="str">
            <v>00</v>
          </cell>
          <cell r="N207">
            <v>7</v>
          </cell>
          <cell r="O207">
            <v>3</v>
          </cell>
          <cell r="P207">
            <v>3</v>
          </cell>
          <cell r="Q207">
            <v>1</v>
          </cell>
          <cell r="R207">
            <v>31</v>
          </cell>
          <cell r="S207">
            <v>93</v>
          </cell>
          <cell r="T207">
            <v>1</v>
          </cell>
          <cell r="U207" t="str">
            <v>493011</v>
          </cell>
          <cell r="V207" t="str">
            <v>Inspection Générale de l'Enseignement</v>
          </cell>
          <cell r="W207" t="str">
            <v>Serv.centr.</v>
          </cell>
          <cell r="X207" t="str">
            <v>Carburant véhicule</v>
          </cell>
          <cell r="Y207" t="str">
            <v>P5C</v>
          </cell>
          <cell r="Z207">
            <v>0</v>
          </cell>
          <cell r="AA207">
            <v>15940</v>
          </cell>
          <cell r="AB207">
            <v>20720</v>
          </cell>
          <cell r="AC207">
            <v>20720</v>
          </cell>
          <cell r="AD207">
            <v>0</v>
          </cell>
          <cell r="AE207">
            <v>30388.16</v>
          </cell>
        </row>
        <row r="208">
          <cell r="A208">
            <v>1</v>
          </cell>
          <cell r="B208" t="str">
            <v>20</v>
          </cell>
          <cell r="C208">
            <v>49501100700</v>
          </cell>
          <cell r="D208">
            <v>3</v>
          </cell>
          <cell r="E208" t="str">
            <v>31</v>
          </cell>
          <cell r="F208">
            <v>31</v>
          </cell>
          <cell r="G208">
            <v>15</v>
          </cell>
          <cell r="H208">
            <v>20</v>
          </cell>
          <cell r="I208">
            <v>1</v>
          </cell>
          <cell r="J208">
            <v>49</v>
          </cell>
          <cell r="K208">
            <v>501</v>
          </cell>
          <cell r="L208">
            <v>1</v>
          </cell>
          <cell r="M208" t="str">
            <v>00</v>
          </cell>
          <cell r="N208">
            <v>7</v>
          </cell>
          <cell r="O208">
            <v>3</v>
          </cell>
          <cell r="P208">
            <v>3</v>
          </cell>
          <cell r="Q208">
            <v>1</v>
          </cell>
          <cell r="R208">
            <v>31</v>
          </cell>
          <cell r="S208">
            <v>93</v>
          </cell>
          <cell r="T208">
            <v>1</v>
          </cell>
          <cell r="U208" t="str">
            <v>495011</v>
          </cell>
          <cell r="V208" t="str">
            <v>CONEBAT (Serv gestion écoles seconde chance)</v>
          </cell>
          <cell r="W208" t="str">
            <v>Serv.centr.</v>
          </cell>
          <cell r="X208" t="str">
            <v>Carburant véhicule</v>
          </cell>
          <cell r="Y208" t="str">
            <v>P5C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15194.08</v>
          </cell>
        </row>
        <row r="209">
          <cell r="A209">
            <v>1</v>
          </cell>
          <cell r="B209" t="str">
            <v>20</v>
          </cell>
          <cell r="C209">
            <v>49502100700</v>
          </cell>
          <cell r="D209">
            <v>3</v>
          </cell>
          <cell r="E209" t="str">
            <v>31</v>
          </cell>
          <cell r="F209">
            <v>31</v>
          </cell>
          <cell r="G209">
            <v>15</v>
          </cell>
          <cell r="H209">
            <v>20</v>
          </cell>
          <cell r="I209">
            <v>1</v>
          </cell>
          <cell r="J209">
            <v>49</v>
          </cell>
          <cell r="K209">
            <v>502</v>
          </cell>
          <cell r="L209">
            <v>1</v>
          </cell>
          <cell r="M209" t="str">
            <v>00</v>
          </cell>
          <cell r="N209">
            <v>7</v>
          </cell>
          <cell r="O209">
            <v>3</v>
          </cell>
          <cell r="P209">
            <v>3</v>
          </cell>
          <cell r="Q209">
            <v>1</v>
          </cell>
          <cell r="R209">
            <v>31</v>
          </cell>
          <cell r="S209">
            <v>93</v>
          </cell>
          <cell r="T209">
            <v>1</v>
          </cell>
          <cell r="U209" t="str">
            <v>495021</v>
          </cell>
          <cell r="V209" t="str">
            <v xml:space="preserve">Institut National Recherche Appliquée </v>
          </cell>
          <cell r="W209" t="str">
            <v>Serv.centr.</v>
          </cell>
          <cell r="X209" t="str">
            <v>Carburant véhicule</v>
          </cell>
          <cell r="Y209" t="str">
            <v>P5C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22791.119999999999</v>
          </cell>
        </row>
        <row r="210">
          <cell r="A210">
            <v>1</v>
          </cell>
          <cell r="B210" t="str">
            <v>20</v>
          </cell>
          <cell r="C210">
            <v>49503100700</v>
          </cell>
          <cell r="D210">
            <v>3</v>
          </cell>
          <cell r="E210" t="str">
            <v>31</v>
          </cell>
          <cell r="F210">
            <v>31</v>
          </cell>
          <cell r="G210">
            <v>15</v>
          </cell>
          <cell r="H210">
            <v>20</v>
          </cell>
          <cell r="I210">
            <v>1</v>
          </cell>
          <cell r="J210">
            <v>49</v>
          </cell>
          <cell r="K210">
            <v>503</v>
          </cell>
          <cell r="L210">
            <v>1</v>
          </cell>
          <cell r="M210" t="str">
            <v>00</v>
          </cell>
          <cell r="N210">
            <v>7</v>
          </cell>
          <cell r="O210">
            <v>3</v>
          </cell>
          <cell r="P210">
            <v>3</v>
          </cell>
          <cell r="Q210">
            <v>1</v>
          </cell>
          <cell r="R210">
            <v>31</v>
          </cell>
          <cell r="S210">
            <v>93</v>
          </cell>
          <cell r="T210">
            <v>1</v>
          </cell>
          <cell r="U210" t="str">
            <v>495031</v>
          </cell>
          <cell r="V210" t="str">
            <v>Service National Alphabétisation</v>
          </cell>
          <cell r="W210" t="str">
            <v>Serv.centr.</v>
          </cell>
          <cell r="X210" t="str">
            <v>Carburant véhicule</v>
          </cell>
          <cell r="Y210" t="str">
            <v>P5C</v>
          </cell>
          <cell r="Z210">
            <v>0</v>
          </cell>
          <cell r="AA210">
            <v>3190</v>
          </cell>
          <cell r="AB210">
            <v>4150</v>
          </cell>
          <cell r="AC210">
            <v>4150</v>
          </cell>
          <cell r="AD210">
            <v>0</v>
          </cell>
          <cell r="AE210">
            <v>22791.119999999999</v>
          </cell>
        </row>
        <row r="211">
          <cell r="A211">
            <v>1</v>
          </cell>
          <cell r="B211" t="str">
            <v>20</v>
          </cell>
          <cell r="C211">
            <v>49504100700</v>
          </cell>
          <cell r="D211">
            <v>3</v>
          </cell>
          <cell r="E211" t="str">
            <v>31</v>
          </cell>
          <cell r="F211">
            <v>31</v>
          </cell>
          <cell r="G211">
            <v>15</v>
          </cell>
          <cell r="H211">
            <v>20</v>
          </cell>
          <cell r="I211">
            <v>1</v>
          </cell>
          <cell r="J211">
            <v>49</v>
          </cell>
          <cell r="K211">
            <v>504</v>
          </cell>
          <cell r="L211">
            <v>1</v>
          </cell>
          <cell r="M211" t="str">
            <v>00</v>
          </cell>
          <cell r="N211">
            <v>7</v>
          </cell>
          <cell r="O211">
            <v>3</v>
          </cell>
          <cell r="P211">
            <v>3</v>
          </cell>
          <cell r="Q211">
            <v>1</v>
          </cell>
          <cell r="R211">
            <v>31</v>
          </cell>
          <cell r="S211">
            <v>93</v>
          </cell>
          <cell r="T211">
            <v>1</v>
          </cell>
          <cell r="U211" t="str">
            <v>495041</v>
          </cell>
          <cell r="V211" t="str">
            <v>Service National Infrastuctures Equipements Scolaires</v>
          </cell>
          <cell r="W211" t="str">
            <v>Serv.centr.</v>
          </cell>
          <cell r="X211" t="str">
            <v>Carburant véhicule</v>
          </cell>
          <cell r="Y211" t="str">
            <v>P5C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28488.9</v>
          </cell>
        </row>
        <row r="212">
          <cell r="A212">
            <v>1</v>
          </cell>
          <cell r="B212" t="str">
            <v>20</v>
          </cell>
          <cell r="C212">
            <v>49505100700</v>
          </cell>
          <cell r="D212">
            <v>3</v>
          </cell>
          <cell r="E212" t="str">
            <v>31</v>
          </cell>
          <cell r="F212">
            <v>31</v>
          </cell>
          <cell r="G212">
            <v>15</v>
          </cell>
          <cell r="H212">
            <v>20</v>
          </cell>
          <cell r="I212">
            <v>1</v>
          </cell>
          <cell r="J212">
            <v>49</v>
          </cell>
          <cell r="K212">
            <v>505</v>
          </cell>
          <cell r="L212">
            <v>1</v>
          </cell>
          <cell r="M212" t="str">
            <v>00</v>
          </cell>
          <cell r="N212">
            <v>7</v>
          </cell>
          <cell r="O212">
            <v>3</v>
          </cell>
          <cell r="P212">
            <v>3</v>
          </cell>
          <cell r="Q212">
            <v>1</v>
          </cell>
          <cell r="R212">
            <v>31</v>
          </cell>
          <cell r="S212">
            <v>93</v>
          </cell>
          <cell r="T212">
            <v>1</v>
          </cell>
          <cell r="U212" t="str">
            <v>495051</v>
          </cell>
          <cell r="V212" t="str">
            <v>Centre Informatique</v>
          </cell>
          <cell r="W212" t="str">
            <v>Serv.centr.</v>
          </cell>
          <cell r="X212" t="str">
            <v>Carburant véhicule</v>
          </cell>
          <cell r="Y212" t="str">
            <v>P5C</v>
          </cell>
          <cell r="Z212">
            <v>0</v>
          </cell>
          <cell r="AA212">
            <v>3190</v>
          </cell>
          <cell r="AB212">
            <v>4150</v>
          </cell>
          <cell r="AC212">
            <v>4150</v>
          </cell>
          <cell r="AD212">
            <v>0</v>
          </cell>
          <cell r="AE212">
            <v>7597.04</v>
          </cell>
        </row>
        <row r="213">
          <cell r="A213">
            <v>1</v>
          </cell>
          <cell r="B213" t="str">
            <v>20</v>
          </cell>
          <cell r="C213">
            <v>49506100700</v>
          </cell>
          <cell r="D213">
            <v>3</v>
          </cell>
          <cell r="E213" t="str">
            <v>31</v>
          </cell>
          <cell r="F213">
            <v>31</v>
          </cell>
          <cell r="G213">
            <v>15</v>
          </cell>
          <cell r="H213">
            <v>20</v>
          </cell>
          <cell r="I213">
            <v>1</v>
          </cell>
          <cell r="J213">
            <v>49</v>
          </cell>
          <cell r="K213">
            <v>506</v>
          </cell>
          <cell r="L213">
            <v>1</v>
          </cell>
          <cell r="M213" t="str">
            <v>00</v>
          </cell>
          <cell r="N213">
            <v>7</v>
          </cell>
          <cell r="O213">
            <v>3</v>
          </cell>
          <cell r="P213">
            <v>3</v>
          </cell>
          <cell r="Q213">
            <v>1</v>
          </cell>
          <cell r="R213">
            <v>31</v>
          </cell>
          <cell r="S213">
            <v>93</v>
          </cell>
          <cell r="T213">
            <v>1</v>
          </cell>
          <cell r="U213" t="str">
            <v>495061</v>
          </cell>
          <cell r="V213" t="str">
            <v>Centre de Perfectionnement linguistique</v>
          </cell>
          <cell r="W213" t="str">
            <v>Serv.centr.</v>
          </cell>
          <cell r="X213" t="str">
            <v>Carburant véhicule</v>
          </cell>
          <cell r="Y213" t="str">
            <v>P5C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13294.82</v>
          </cell>
        </row>
        <row r="214">
          <cell r="A214">
            <v>1</v>
          </cell>
          <cell r="B214" t="str">
            <v>20</v>
          </cell>
          <cell r="C214">
            <v>49507100700</v>
          </cell>
          <cell r="D214">
            <v>3</v>
          </cell>
          <cell r="E214" t="str">
            <v>31</v>
          </cell>
          <cell r="F214">
            <v>31</v>
          </cell>
          <cell r="G214">
            <v>15</v>
          </cell>
          <cell r="H214">
            <v>20</v>
          </cell>
          <cell r="I214">
            <v>1</v>
          </cell>
          <cell r="J214">
            <v>49</v>
          </cell>
          <cell r="K214">
            <v>507</v>
          </cell>
          <cell r="L214">
            <v>1</v>
          </cell>
          <cell r="M214" t="str">
            <v>00</v>
          </cell>
          <cell r="N214">
            <v>7</v>
          </cell>
          <cell r="O214">
            <v>3</v>
          </cell>
          <cell r="P214">
            <v>3</v>
          </cell>
          <cell r="Q214">
            <v>1</v>
          </cell>
          <cell r="R214">
            <v>31</v>
          </cell>
          <cell r="S214">
            <v>93</v>
          </cell>
          <cell r="T214">
            <v>1</v>
          </cell>
          <cell r="U214" t="str">
            <v>495071</v>
          </cell>
          <cell r="V214" t="str">
            <v>Relations Extérieures et Transport</v>
          </cell>
          <cell r="W214" t="str">
            <v>Serv.centr.</v>
          </cell>
          <cell r="X214" t="str">
            <v>Carburant véhicule</v>
          </cell>
          <cell r="Y214" t="str">
            <v>P5C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18992.599999999999</v>
          </cell>
        </row>
        <row r="215">
          <cell r="A215">
            <v>1</v>
          </cell>
          <cell r="B215" t="str">
            <v>20</v>
          </cell>
          <cell r="C215">
            <v>49508100700</v>
          </cell>
          <cell r="D215">
            <v>3</v>
          </cell>
          <cell r="E215" t="str">
            <v>31</v>
          </cell>
          <cell r="F215">
            <v>31</v>
          </cell>
          <cell r="G215">
            <v>15</v>
          </cell>
          <cell r="H215">
            <v>20</v>
          </cell>
          <cell r="I215">
            <v>1</v>
          </cell>
          <cell r="J215">
            <v>49</v>
          </cell>
          <cell r="K215">
            <v>508</v>
          </cell>
          <cell r="L215">
            <v>1</v>
          </cell>
          <cell r="M215" t="str">
            <v>00</v>
          </cell>
          <cell r="N215">
            <v>7</v>
          </cell>
          <cell r="O215">
            <v>3</v>
          </cell>
          <cell r="P215">
            <v>3</v>
          </cell>
          <cell r="Q215">
            <v>1</v>
          </cell>
          <cell r="R215">
            <v>31</v>
          </cell>
          <cell r="S215">
            <v>93</v>
          </cell>
          <cell r="T215">
            <v>1</v>
          </cell>
          <cell r="U215" t="str">
            <v>495081</v>
          </cell>
          <cell r="V215" t="str">
            <v>Service Statistique Planification scolaire</v>
          </cell>
          <cell r="W215" t="str">
            <v>Serv.centr.</v>
          </cell>
          <cell r="X215" t="str">
            <v>Carburant véhicule</v>
          </cell>
          <cell r="Y215" t="str">
            <v>P5C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20891.86</v>
          </cell>
        </row>
        <row r="216">
          <cell r="A216">
            <v>1</v>
          </cell>
          <cell r="B216" t="str">
            <v>20</v>
          </cell>
          <cell r="C216">
            <v>49509100700</v>
          </cell>
          <cell r="D216">
            <v>3</v>
          </cell>
          <cell r="E216" t="str">
            <v>31</v>
          </cell>
          <cell r="F216">
            <v>31</v>
          </cell>
          <cell r="G216">
            <v>15</v>
          </cell>
          <cell r="H216">
            <v>20</v>
          </cell>
          <cell r="I216">
            <v>1</v>
          </cell>
          <cell r="J216">
            <v>49</v>
          </cell>
          <cell r="K216">
            <v>509</v>
          </cell>
          <cell r="L216">
            <v>1</v>
          </cell>
          <cell r="M216" t="str">
            <v>00</v>
          </cell>
          <cell r="N216">
            <v>7</v>
          </cell>
          <cell r="O216">
            <v>3</v>
          </cell>
          <cell r="P216">
            <v>3</v>
          </cell>
          <cell r="Q216">
            <v>1</v>
          </cell>
          <cell r="R216">
            <v>31</v>
          </cell>
          <cell r="S216">
            <v>93</v>
          </cell>
          <cell r="T216">
            <v>1</v>
          </cell>
          <cell r="U216" t="str">
            <v>495091</v>
          </cell>
          <cell r="V216" t="str">
            <v>SINDA</v>
          </cell>
          <cell r="W216" t="str">
            <v>Serv.centr.</v>
          </cell>
          <cell r="X216" t="str">
            <v>Carburant véhicule</v>
          </cell>
          <cell r="Y216" t="str">
            <v>P5C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26589.64</v>
          </cell>
        </row>
        <row r="217">
          <cell r="A217">
            <v>1</v>
          </cell>
          <cell r="B217" t="str">
            <v>20</v>
          </cell>
          <cell r="C217">
            <v>49510100700</v>
          </cell>
          <cell r="D217">
            <v>3</v>
          </cell>
          <cell r="E217" t="str">
            <v>31</v>
          </cell>
          <cell r="F217">
            <v>31</v>
          </cell>
          <cell r="G217">
            <v>15</v>
          </cell>
          <cell r="H217">
            <v>20</v>
          </cell>
          <cell r="I217">
            <v>1</v>
          </cell>
          <cell r="J217">
            <v>49</v>
          </cell>
          <cell r="K217">
            <v>510</v>
          </cell>
          <cell r="L217">
            <v>1</v>
          </cell>
          <cell r="M217" t="str">
            <v>00</v>
          </cell>
          <cell r="N217">
            <v>7</v>
          </cell>
          <cell r="O217">
            <v>3</v>
          </cell>
          <cell r="P217">
            <v>3</v>
          </cell>
          <cell r="Q217">
            <v>1</v>
          </cell>
          <cell r="R217">
            <v>31</v>
          </cell>
          <cell r="S217">
            <v>93</v>
          </cell>
          <cell r="T217">
            <v>1</v>
          </cell>
          <cell r="U217" t="str">
            <v>495101</v>
          </cell>
          <cell r="V217" t="str">
            <v>Coordination PASE/ ST- PASE</v>
          </cell>
          <cell r="W217" t="str">
            <v>Serv.centr.</v>
          </cell>
          <cell r="X217" t="str">
            <v>Carburant véhicule</v>
          </cell>
          <cell r="Y217" t="str">
            <v>P5C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11395.56</v>
          </cell>
        </row>
        <row r="218">
          <cell r="A218">
            <v>1</v>
          </cell>
          <cell r="B218" t="str">
            <v>20</v>
          </cell>
          <cell r="C218">
            <v>49511100700</v>
          </cell>
          <cell r="D218">
            <v>3</v>
          </cell>
          <cell r="E218" t="str">
            <v>31</v>
          </cell>
          <cell r="F218">
            <v>31</v>
          </cell>
          <cell r="G218">
            <v>15</v>
          </cell>
          <cell r="H218">
            <v>20</v>
          </cell>
          <cell r="I218">
            <v>1</v>
          </cell>
          <cell r="J218">
            <v>49</v>
          </cell>
          <cell r="K218">
            <v>511</v>
          </cell>
          <cell r="L218">
            <v>1</v>
          </cell>
          <cell r="M218" t="str">
            <v>00</v>
          </cell>
          <cell r="N218">
            <v>7</v>
          </cell>
          <cell r="O218">
            <v>3</v>
          </cell>
          <cell r="P218">
            <v>3</v>
          </cell>
          <cell r="Q218">
            <v>1</v>
          </cell>
          <cell r="R218">
            <v>31</v>
          </cell>
          <cell r="S218">
            <v>93</v>
          </cell>
          <cell r="T218">
            <v>1</v>
          </cell>
          <cell r="U218" t="str">
            <v>495111</v>
          </cell>
          <cell r="V218" t="str">
            <v>Cellule d'Audit</v>
          </cell>
          <cell r="W218" t="str">
            <v>Serv.centr.</v>
          </cell>
          <cell r="X218" t="str">
            <v>Carburant véhicule</v>
          </cell>
          <cell r="Y218" t="str">
            <v>P5C</v>
          </cell>
          <cell r="Z218">
            <v>0</v>
          </cell>
          <cell r="AA218">
            <v>3190</v>
          </cell>
          <cell r="AB218">
            <v>4150</v>
          </cell>
          <cell r="AC218">
            <v>4150</v>
          </cell>
          <cell r="AD218">
            <v>0</v>
          </cell>
          <cell r="AE218">
            <v>30388.16</v>
          </cell>
        </row>
        <row r="219">
          <cell r="A219">
            <v>1</v>
          </cell>
          <cell r="B219" t="str">
            <v>20</v>
          </cell>
          <cell r="C219">
            <v>49512100700</v>
          </cell>
          <cell r="D219">
            <v>3</v>
          </cell>
          <cell r="E219" t="str">
            <v>31</v>
          </cell>
          <cell r="F219">
            <v>31</v>
          </cell>
          <cell r="G219">
            <v>15</v>
          </cell>
          <cell r="H219">
            <v>20</v>
          </cell>
          <cell r="I219">
            <v>1</v>
          </cell>
          <cell r="J219">
            <v>49</v>
          </cell>
          <cell r="K219">
            <v>512</v>
          </cell>
          <cell r="L219">
            <v>1</v>
          </cell>
          <cell r="M219" t="str">
            <v>00</v>
          </cell>
          <cell r="N219">
            <v>7</v>
          </cell>
          <cell r="O219">
            <v>3</v>
          </cell>
          <cell r="P219">
            <v>3</v>
          </cell>
          <cell r="Q219">
            <v>1</v>
          </cell>
          <cell r="R219">
            <v>31</v>
          </cell>
          <cell r="S219">
            <v>93</v>
          </cell>
          <cell r="T219">
            <v>1</v>
          </cell>
          <cell r="U219" t="str">
            <v>495121</v>
          </cell>
          <cell r="V219" t="str">
            <v>Service Evaluation</v>
          </cell>
          <cell r="W219" t="str">
            <v>Serv.centr.</v>
          </cell>
          <cell r="X219" t="str">
            <v>Carburant véhicule</v>
          </cell>
          <cell r="Y219" t="str">
            <v>P5C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20891.86</v>
          </cell>
        </row>
        <row r="220">
          <cell r="A220">
            <v>1</v>
          </cell>
          <cell r="B220" t="str">
            <v>20</v>
          </cell>
          <cell r="C220">
            <v>49513100700</v>
          </cell>
          <cell r="D220">
            <v>3</v>
          </cell>
          <cell r="E220" t="str">
            <v>31</v>
          </cell>
          <cell r="F220">
            <v>31</v>
          </cell>
          <cell r="G220">
            <v>15</v>
          </cell>
          <cell r="H220">
            <v>20</v>
          </cell>
          <cell r="I220">
            <v>1</v>
          </cell>
          <cell r="J220">
            <v>49</v>
          </cell>
          <cell r="K220">
            <v>513</v>
          </cell>
          <cell r="L220">
            <v>1</v>
          </cell>
          <cell r="M220" t="str">
            <v>00</v>
          </cell>
          <cell r="N220">
            <v>7</v>
          </cell>
          <cell r="O220">
            <v>3</v>
          </cell>
          <cell r="P220">
            <v>3</v>
          </cell>
          <cell r="Q220">
            <v>1</v>
          </cell>
          <cell r="R220">
            <v>31</v>
          </cell>
          <cell r="S220">
            <v>93</v>
          </cell>
          <cell r="T220">
            <v>1</v>
          </cell>
          <cell r="U220" t="str">
            <v>495131</v>
          </cell>
          <cell r="V220" t="str">
            <v>Service Examen Contrôle Scolaire</v>
          </cell>
          <cell r="W220" t="str">
            <v>Serv.centr.</v>
          </cell>
          <cell r="X220" t="str">
            <v>Carburant véhicule</v>
          </cell>
          <cell r="Y220" t="str">
            <v>P5C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24690.38</v>
          </cell>
        </row>
        <row r="221">
          <cell r="A221">
            <v>1</v>
          </cell>
          <cell r="B221" t="str">
            <v>20</v>
          </cell>
          <cell r="C221">
            <v>49514100700</v>
          </cell>
          <cell r="D221">
            <v>3</v>
          </cell>
          <cell r="E221" t="str">
            <v>31</v>
          </cell>
          <cell r="F221">
            <v>31</v>
          </cell>
          <cell r="G221">
            <v>15</v>
          </cell>
          <cell r="H221">
            <v>20</v>
          </cell>
          <cell r="I221">
            <v>1</v>
          </cell>
          <cell r="J221">
            <v>49</v>
          </cell>
          <cell r="K221">
            <v>514</v>
          </cell>
          <cell r="L221">
            <v>1</v>
          </cell>
          <cell r="M221" t="str">
            <v>00</v>
          </cell>
          <cell r="N221">
            <v>7</v>
          </cell>
          <cell r="O221">
            <v>3</v>
          </cell>
          <cell r="P221">
            <v>3</v>
          </cell>
          <cell r="Q221">
            <v>1</v>
          </cell>
          <cell r="R221">
            <v>31</v>
          </cell>
          <cell r="S221">
            <v>93</v>
          </cell>
          <cell r="T221">
            <v>1</v>
          </cell>
          <cell r="U221" t="str">
            <v>495141</v>
          </cell>
          <cell r="V221" t="str">
            <v xml:space="preserve">Imprimerie de l'Education  </v>
          </cell>
          <cell r="W221" t="str">
            <v>Serv.centr.</v>
          </cell>
          <cell r="X221" t="str">
            <v>Carburant véhicule</v>
          </cell>
          <cell r="Y221" t="str">
            <v>P5C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18992.599999999999</v>
          </cell>
        </row>
        <row r="222">
          <cell r="A222">
            <v>1</v>
          </cell>
          <cell r="B222" t="str">
            <v>20</v>
          </cell>
          <cell r="C222">
            <v>49515100700</v>
          </cell>
          <cell r="D222">
            <v>3</v>
          </cell>
          <cell r="E222" t="str">
            <v>31</v>
          </cell>
          <cell r="F222">
            <v>31</v>
          </cell>
          <cell r="G222">
            <v>15</v>
          </cell>
          <cell r="H222">
            <v>20</v>
          </cell>
          <cell r="I222">
            <v>1</v>
          </cell>
          <cell r="J222">
            <v>49</v>
          </cell>
          <cell r="K222">
            <v>515</v>
          </cell>
          <cell r="L222">
            <v>1</v>
          </cell>
          <cell r="M222" t="str">
            <v>00</v>
          </cell>
          <cell r="N222">
            <v>7</v>
          </cell>
          <cell r="O222">
            <v>3</v>
          </cell>
          <cell r="P222">
            <v>3</v>
          </cell>
          <cell r="Q222">
            <v>1</v>
          </cell>
          <cell r="R222">
            <v>31</v>
          </cell>
          <cell r="S222">
            <v>93</v>
          </cell>
          <cell r="T222">
            <v>1</v>
          </cell>
          <cell r="U222" t="str">
            <v>495151</v>
          </cell>
          <cell r="V222" t="str">
            <v>Comité d'Equité  CE / NFQE</v>
          </cell>
          <cell r="W222" t="str">
            <v>Serv.centr.</v>
          </cell>
          <cell r="X222" t="str">
            <v>Carburant véhicule</v>
          </cell>
          <cell r="Y222" t="str">
            <v>P5C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18992.599999999999</v>
          </cell>
        </row>
        <row r="223">
          <cell r="A223">
            <v>1</v>
          </cell>
          <cell r="B223" t="str">
            <v>20</v>
          </cell>
          <cell r="C223">
            <v>49516100700</v>
          </cell>
          <cell r="D223">
            <v>3</v>
          </cell>
          <cell r="E223" t="str">
            <v>31</v>
          </cell>
          <cell r="F223">
            <v>31</v>
          </cell>
          <cell r="G223">
            <v>15</v>
          </cell>
          <cell r="H223">
            <v>20</v>
          </cell>
          <cell r="I223">
            <v>1</v>
          </cell>
          <cell r="J223">
            <v>49</v>
          </cell>
          <cell r="K223">
            <v>516</v>
          </cell>
          <cell r="L223">
            <v>1</v>
          </cell>
          <cell r="M223" t="str">
            <v>00</v>
          </cell>
          <cell r="N223">
            <v>7</v>
          </cell>
          <cell r="O223">
            <v>3</v>
          </cell>
          <cell r="P223">
            <v>3</v>
          </cell>
          <cell r="Q223">
            <v>1</v>
          </cell>
          <cell r="R223">
            <v>31</v>
          </cell>
          <cell r="S223">
            <v>93</v>
          </cell>
          <cell r="T223">
            <v>1</v>
          </cell>
          <cell r="U223" t="str">
            <v>495161</v>
          </cell>
          <cell r="V223" t="str">
            <v>ISESCO</v>
          </cell>
          <cell r="W223" t="str">
            <v>Serv.centr.</v>
          </cell>
          <cell r="X223" t="str">
            <v>Carburant véhicule</v>
          </cell>
          <cell r="Y223" t="str">
            <v>P5C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24690.38</v>
          </cell>
        </row>
        <row r="224">
          <cell r="A224">
            <v>1</v>
          </cell>
          <cell r="B224" t="str">
            <v>20</v>
          </cell>
          <cell r="C224">
            <v>49518100700</v>
          </cell>
          <cell r="D224">
            <v>3</v>
          </cell>
          <cell r="E224" t="str">
            <v>31</v>
          </cell>
          <cell r="F224">
            <v>31</v>
          </cell>
          <cell r="G224">
            <v>15</v>
          </cell>
          <cell r="H224">
            <v>20</v>
          </cell>
          <cell r="I224">
            <v>1</v>
          </cell>
          <cell r="J224">
            <v>49</v>
          </cell>
          <cell r="K224">
            <v>518</v>
          </cell>
          <cell r="L224">
            <v>1</v>
          </cell>
          <cell r="M224" t="str">
            <v>00</v>
          </cell>
          <cell r="N224">
            <v>7</v>
          </cell>
          <cell r="O224">
            <v>3</v>
          </cell>
          <cell r="P224">
            <v>3</v>
          </cell>
          <cell r="Q224">
            <v>1</v>
          </cell>
          <cell r="R224">
            <v>31</v>
          </cell>
          <cell r="S224">
            <v>93</v>
          </cell>
          <cell r="T224">
            <v>1</v>
          </cell>
          <cell r="U224" t="str">
            <v>495181</v>
          </cell>
          <cell r="V224" t="str">
            <v>Service  Coopération</v>
          </cell>
          <cell r="W224" t="str">
            <v>Serv.centr.</v>
          </cell>
          <cell r="X224" t="str">
            <v>Carburant véhicule</v>
          </cell>
          <cell r="Y224" t="str">
            <v>P5C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30388.16</v>
          </cell>
        </row>
        <row r="225">
          <cell r="A225">
            <v>1</v>
          </cell>
          <cell r="B225" t="str">
            <v>20</v>
          </cell>
          <cell r="C225">
            <v>49519100700</v>
          </cell>
          <cell r="D225">
            <v>3</v>
          </cell>
          <cell r="E225" t="str">
            <v>31</v>
          </cell>
          <cell r="F225">
            <v>31</v>
          </cell>
          <cell r="G225">
            <v>15</v>
          </cell>
          <cell r="H225">
            <v>20</v>
          </cell>
          <cell r="I225">
            <v>1</v>
          </cell>
          <cell r="J225">
            <v>49</v>
          </cell>
          <cell r="K225">
            <v>519</v>
          </cell>
          <cell r="L225">
            <v>1</v>
          </cell>
          <cell r="M225" t="str">
            <v>00</v>
          </cell>
          <cell r="N225">
            <v>7</v>
          </cell>
          <cell r="O225">
            <v>3</v>
          </cell>
          <cell r="P225">
            <v>3</v>
          </cell>
          <cell r="Q225">
            <v>1</v>
          </cell>
          <cell r="R225">
            <v>31</v>
          </cell>
          <cell r="S225">
            <v>93</v>
          </cell>
          <cell r="T225">
            <v>1</v>
          </cell>
          <cell r="U225" t="str">
            <v>495191</v>
          </cell>
          <cell r="V225" t="str">
            <v xml:space="preserve">Bureau Africain des services de l'Education </v>
          </cell>
          <cell r="W225" t="str">
            <v>Serv.centr.</v>
          </cell>
          <cell r="X225" t="str">
            <v>Carburant véhicule</v>
          </cell>
          <cell r="Y225" t="str">
            <v>P5C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26589.64</v>
          </cell>
        </row>
        <row r="226">
          <cell r="A226">
            <v>1</v>
          </cell>
          <cell r="B226" t="str">
            <v>20</v>
          </cell>
          <cell r="C226">
            <v>49520100700</v>
          </cell>
          <cell r="D226">
            <v>3</v>
          </cell>
          <cell r="E226" t="str">
            <v>31</v>
          </cell>
          <cell r="F226">
            <v>31</v>
          </cell>
          <cell r="G226">
            <v>15</v>
          </cell>
          <cell r="H226">
            <v>20</v>
          </cell>
          <cell r="I226">
            <v>1</v>
          </cell>
          <cell r="J226">
            <v>49</v>
          </cell>
          <cell r="K226">
            <v>520</v>
          </cell>
          <cell r="L226">
            <v>1</v>
          </cell>
          <cell r="M226" t="str">
            <v>00</v>
          </cell>
          <cell r="N226">
            <v>7</v>
          </cell>
          <cell r="O226">
            <v>3</v>
          </cell>
          <cell r="P226">
            <v>3</v>
          </cell>
          <cell r="Q226">
            <v>1</v>
          </cell>
          <cell r="R226">
            <v>31</v>
          </cell>
          <cell r="S226">
            <v>93</v>
          </cell>
          <cell r="T226">
            <v>1</v>
          </cell>
          <cell r="U226" t="str">
            <v>495201</v>
          </cell>
          <cell r="V226" t="str">
            <v>Cellule CDMT</v>
          </cell>
          <cell r="W226" t="str">
            <v>Serv.centr.</v>
          </cell>
          <cell r="X226" t="str">
            <v>Carburant véhicule</v>
          </cell>
          <cell r="Y226" t="str">
            <v>P5C</v>
          </cell>
          <cell r="Z226">
            <v>0</v>
          </cell>
          <cell r="AA226">
            <v>3190</v>
          </cell>
          <cell r="AB226">
            <v>4150</v>
          </cell>
          <cell r="AC226">
            <v>18500</v>
          </cell>
          <cell r="AD226">
            <v>14350</v>
          </cell>
          <cell r="AE226">
            <v>18992.599999999999</v>
          </cell>
        </row>
        <row r="227">
          <cell r="A227">
            <v>1</v>
          </cell>
          <cell r="B227" t="str">
            <v>20</v>
          </cell>
          <cell r="C227">
            <v>49521100700</v>
          </cell>
          <cell r="D227">
            <v>3</v>
          </cell>
          <cell r="E227" t="str">
            <v>31</v>
          </cell>
          <cell r="F227">
            <v>31</v>
          </cell>
          <cell r="G227">
            <v>15</v>
          </cell>
          <cell r="H227">
            <v>20</v>
          </cell>
          <cell r="I227">
            <v>1</v>
          </cell>
          <cell r="J227">
            <v>49</v>
          </cell>
          <cell r="K227">
            <v>521</v>
          </cell>
          <cell r="L227">
            <v>1</v>
          </cell>
          <cell r="M227" t="str">
            <v>00</v>
          </cell>
          <cell r="N227">
            <v>7</v>
          </cell>
          <cell r="O227">
            <v>3</v>
          </cell>
          <cell r="P227">
            <v>3</v>
          </cell>
          <cell r="Q227">
            <v>1</v>
          </cell>
          <cell r="R227">
            <v>31</v>
          </cell>
          <cell r="S227">
            <v>93</v>
          </cell>
          <cell r="T227">
            <v>1</v>
          </cell>
          <cell r="U227" t="str">
            <v>495211</v>
          </cell>
          <cell r="V227" t="str">
            <v>Serv nat enseignement à distance</v>
          </cell>
          <cell r="W227" t="str">
            <v>Serv.centr.</v>
          </cell>
          <cell r="X227" t="str">
            <v>Carburant véhicule</v>
          </cell>
          <cell r="Y227" t="str">
            <v>P5C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17093.34</v>
          </cell>
        </row>
        <row r="228">
          <cell r="A228">
            <v>1</v>
          </cell>
          <cell r="B228" t="str">
            <v>20</v>
          </cell>
          <cell r="C228">
            <v>49522100700</v>
          </cell>
          <cell r="D228">
            <v>3</v>
          </cell>
          <cell r="E228" t="str">
            <v>31</v>
          </cell>
          <cell r="F228">
            <v>31</v>
          </cell>
          <cell r="G228">
            <v>15</v>
          </cell>
          <cell r="H228">
            <v>20</v>
          </cell>
          <cell r="I228">
            <v>1</v>
          </cell>
          <cell r="J228">
            <v>49</v>
          </cell>
          <cell r="K228">
            <v>522</v>
          </cell>
          <cell r="L228">
            <v>1</v>
          </cell>
          <cell r="M228" t="str">
            <v>00</v>
          </cell>
          <cell r="N228">
            <v>7</v>
          </cell>
          <cell r="O228">
            <v>3</v>
          </cell>
          <cell r="P228">
            <v>3</v>
          </cell>
          <cell r="Q228">
            <v>1</v>
          </cell>
          <cell r="R228">
            <v>31</v>
          </cell>
          <cell r="S228">
            <v>93</v>
          </cell>
          <cell r="T228">
            <v>1</v>
          </cell>
          <cell r="U228" t="str">
            <v>495221</v>
          </cell>
          <cell r="V228" t="str">
            <v>Office sports scolaires &amp; universitaires</v>
          </cell>
          <cell r="W228" t="str">
            <v>Serv.centr.</v>
          </cell>
          <cell r="X228" t="str">
            <v>Carburant véhicule</v>
          </cell>
          <cell r="Y228" t="str">
            <v>P5C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30388.16</v>
          </cell>
        </row>
        <row r="229">
          <cell r="A229">
            <v>1</v>
          </cell>
          <cell r="B229" t="str">
            <v>20</v>
          </cell>
          <cell r="C229">
            <v>49900100700</v>
          </cell>
          <cell r="D229">
            <v>3</v>
          </cell>
          <cell r="E229" t="str">
            <v>31</v>
          </cell>
          <cell r="F229">
            <v>11</v>
          </cell>
          <cell r="G229">
            <v>15</v>
          </cell>
          <cell r="H229">
            <v>20</v>
          </cell>
          <cell r="I229">
            <v>1</v>
          </cell>
          <cell r="J229">
            <v>49</v>
          </cell>
          <cell r="K229">
            <v>900</v>
          </cell>
          <cell r="L229">
            <v>1</v>
          </cell>
          <cell r="M229" t="str">
            <v>00</v>
          </cell>
          <cell r="N229">
            <v>7</v>
          </cell>
          <cell r="O229">
            <v>3</v>
          </cell>
          <cell r="P229">
            <v>3</v>
          </cell>
          <cell r="Q229">
            <v>1</v>
          </cell>
          <cell r="R229">
            <v>11</v>
          </cell>
          <cell r="S229">
            <v>93</v>
          </cell>
          <cell r="T229">
            <v>1</v>
          </cell>
          <cell r="U229" t="str">
            <v>499001</v>
          </cell>
          <cell r="V229" t="str">
            <v>Enseig. Serv adm Autres serv centraux</v>
          </cell>
          <cell r="W229" t="str">
            <v>Serv.centr.</v>
          </cell>
          <cell r="X229" t="str">
            <v>Pré imprimés</v>
          </cell>
          <cell r="Y229" t="str">
            <v>P5C</v>
          </cell>
          <cell r="Z229">
            <v>29250</v>
          </cell>
          <cell r="AA229">
            <v>20040</v>
          </cell>
          <cell r="AB229">
            <v>26050</v>
          </cell>
          <cell r="AC229">
            <v>26050</v>
          </cell>
          <cell r="AD229">
            <v>0</v>
          </cell>
          <cell r="AE229">
            <v>20891.86</v>
          </cell>
        </row>
        <row r="230">
          <cell r="A230">
            <v>1</v>
          </cell>
          <cell r="B230" t="str">
            <v>20</v>
          </cell>
          <cell r="C230">
            <v>49900100700</v>
          </cell>
          <cell r="D230">
            <v>3</v>
          </cell>
          <cell r="E230" t="str">
            <v>31</v>
          </cell>
          <cell r="F230">
            <v>31</v>
          </cell>
          <cell r="G230">
            <v>15</v>
          </cell>
          <cell r="H230">
            <v>20</v>
          </cell>
          <cell r="I230">
            <v>1</v>
          </cell>
          <cell r="J230">
            <v>49</v>
          </cell>
          <cell r="K230">
            <v>900</v>
          </cell>
          <cell r="L230">
            <v>1</v>
          </cell>
          <cell r="M230" t="str">
            <v>00</v>
          </cell>
          <cell r="N230">
            <v>7</v>
          </cell>
          <cell r="O230">
            <v>3</v>
          </cell>
          <cell r="P230">
            <v>3</v>
          </cell>
          <cell r="Q230">
            <v>1</v>
          </cell>
          <cell r="R230">
            <v>31</v>
          </cell>
          <cell r="S230">
            <v>93</v>
          </cell>
          <cell r="T230">
            <v>1</v>
          </cell>
          <cell r="U230" t="str">
            <v>499001</v>
          </cell>
          <cell r="V230" t="str">
            <v>Enseig. Serv adm Autres serv centraux</v>
          </cell>
          <cell r="W230" t="str">
            <v>Serv.centr.</v>
          </cell>
          <cell r="X230" t="str">
            <v>Carburant véhicule</v>
          </cell>
          <cell r="Y230" t="str">
            <v>P5C</v>
          </cell>
          <cell r="Z230">
            <v>4130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13294.82</v>
          </cell>
        </row>
        <row r="231">
          <cell r="A231">
            <v>1</v>
          </cell>
          <cell r="B231" t="str">
            <v>ST/EPU</v>
          </cell>
          <cell r="C231" t="str">
            <v>B1A</v>
          </cell>
          <cell r="D231" t="str">
            <v>B1AE</v>
          </cell>
          <cell r="E231" t="str">
            <v>DSEE/BOKE</v>
          </cell>
          <cell r="G231">
            <v>15</v>
          </cell>
          <cell r="H231">
            <v>20</v>
          </cell>
          <cell r="I231">
            <v>1</v>
          </cell>
          <cell r="K231" t="str">
            <v>IDA</v>
          </cell>
          <cell r="L231">
            <v>2</v>
          </cell>
          <cell r="M231">
            <v>13</v>
          </cell>
          <cell r="O231">
            <v>3</v>
          </cell>
          <cell r="P231">
            <v>3</v>
          </cell>
          <cell r="Q231">
            <v>1</v>
          </cell>
          <cell r="R231" t="str">
            <v>Sform</v>
          </cell>
          <cell r="T231">
            <v>2279.1120000000001</v>
          </cell>
          <cell r="U231">
            <v>1</v>
          </cell>
          <cell r="V231" t="str">
            <v>Conakry Services déconcentrés</v>
          </cell>
          <cell r="W231">
            <v>0</v>
          </cell>
          <cell r="X231">
            <v>0</v>
          </cell>
          <cell r="Y231">
            <v>0</v>
          </cell>
          <cell r="Z231">
            <v>126898</v>
          </cell>
          <cell r="AA231">
            <v>187240</v>
          </cell>
          <cell r="AB231">
            <v>243420</v>
          </cell>
          <cell r="AC231">
            <v>293420</v>
          </cell>
          <cell r="AD231">
            <v>50000</v>
          </cell>
          <cell r="AE231">
            <v>0</v>
          </cell>
        </row>
        <row r="232">
          <cell r="A232">
            <v>1</v>
          </cell>
          <cell r="B232" t="str">
            <v>20</v>
          </cell>
          <cell r="C232">
            <v>44000200700</v>
          </cell>
          <cell r="D232">
            <v>3</v>
          </cell>
          <cell r="E232" t="str">
            <v>31</v>
          </cell>
          <cell r="F232">
            <v>21</v>
          </cell>
          <cell r="G232">
            <v>15</v>
          </cell>
          <cell r="H232">
            <v>20</v>
          </cell>
          <cell r="I232">
            <v>1</v>
          </cell>
          <cell r="J232">
            <v>44</v>
          </cell>
          <cell r="K232" t="str">
            <v>000</v>
          </cell>
          <cell r="L232">
            <v>2</v>
          </cell>
          <cell r="M232" t="str">
            <v>00</v>
          </cell>
          <cell r="N232">
            <v>7</v>
          </cell>
          <cell r="O232">
            <v>3</v>
          </cell>
          <cell r="P232">
            <v>3</v>
          </cell>
          <cell r="Q232">
            <v>1</v>
          </cell>
          <cell r="R232">
            <v>21</v>
          </cell>
          <cell r="S232">
            <v>36</v>
          </cell>
          <cell r="T232">
            <v>1</v>
          </cell>
          <cell r="U232" t="str">
            <v>440002</v>
          </cell>
          <cell r="V232" t="str">
            <v>Enseign. Technique</v>
          </cell>
          <cell r="W232" t="str">
            <v>Conakry</v>
          </cell>
          <cell r="X232" t="str">
            <v>Fournitures petits matériels bureau</v>
          </cell>
          <cell r="Y232" t="str">
            <v>P3</v>
          </cell>
          <cell r="Z232">
            <v>2495</v>
          </cell>
          <cell r="AA232">
            <v>11560</v>
          </cell>
          <cell r="AB232">
            <v>15030</v>
          </cell>
          <cell r="AC232">
            <v>15030</v>
          </cell>
          <cell r="AD232">
            <v>0</v>
          </cell>
          <cell r="AE232">
            <v>18232.896000000001</v>
          </cell>
        </row>
        <row r="233">
          <cell r="A233">
            <v>1</v>
          </cell>
          <cell r="B233" t="str">
            <v>20</v>
          </cell>
          <cell r="C233">
            <v>44000200700</v>
          </cell>
          <cell r="D233">
            <v>3</v>
          </cell>
          <cell r="E233" t="str">
            <v>31</v>
          </cell>
          <cell r="F233">
            <v>31</v>
          </cell>
          <cell r="G233">
            <v>15</v>
          </cell>
          <cell r="H233">
            <v>20</v>
          </cell>
          <cell r="I233">
            <v>1</v>
          </cell>
          <cell r="J233">
            <v>44</v>
          </cell>
          <cell r="K233" t="str">
            <v>000</v>
          </cell>
          <cell r="L233">
            <v>2</v>
          </cell>
          <cell r="M233" t="str">
            <v>00</v>
          </cell>
          <cell r="N233">
            <v>7</v>
          </cell>
          <cell r="O233">
            <v>3</v>
          </cell>
          <cell r="P233">
            <v>3</v>
          </cell>
          <cell r="Q233">
            <v>1</v>
          </cell>
          <cell r="R233">
            <v>31</v>
          </cell>
          <cell r="S233">
            <v>36</v>
          </cell>
          <cell r="T233">
            <v>1</v>
          </cell>
          <cell r="U233" t="str">
            <v>440002</v>
          </cell>
          <cell r="V233" t="str">
            <v>Enseign. Technique</v>
          </cell>
          <cell r="W233" t="str">
            <v>Conakry</v>
          </cell>
          <cell r="X233" t="str">
            <v>Carburant automobile</v>
          </cell>
          <cell r="Y233" t="str">
            <v>P3</v>
          </cell>
          <cell r="Z233">
            <v>12825</v>
          </cell>
          <cell r="AA233">
            <v>42730</v>
          </cell>
          <cell r="AB233">
            <v>55550</v>
          </cell>
          <cell r="AC233">
            <v>55550</v>
          </cell>
          <cell r="AD233">
            <v>0</v>
          </cell>
          <cell r="AE233">
            <v>9116.4480000000003</v>
          </cell>
        </row>
        <row r="234">
          <cell r="A234">
            <v>1</v>
          </cell>
          <cell r="B234" t="str">
            <v>20</v>
          </cell>
          <cell r="C234">
            <v>44000200700</v>
          </cell>
          <cell r="D234">
            <v>3</v>
          </cell>
          <cell r="E234" t="str">
            <v>31</v>
          </cell>
          <cell r="F234">
            <v>33</v>
          </cell>
          <cell r="G234">
            <v>15</v>
          </cell>
          <cell r="H234">
            <v>20</v>
          </cell>
          <cell r="I234">
            <v>1</v>
          </cell>
          <cell r="J234">
            <v>44</v>
          </cell>
          <cell r="K234" t="str">
            <v>000</v>
          </cell>
          <cell r="L234">
            <v>2</v>
          </cell>
          <cell r="M234" t="str">
            <v>00</v>
          </cell>
          <cell r="N234">
            <v>7</v>
          </cell>
          <cell r="O234">
            <v>3</v>
          </cell>
          <cell r="P234">
            <v>3</v>
          </cell>
          <cell r="Q234">
            <v>1</v>
          </cell>
          <cell r="R234">
            <v>33</v>
          </cell>
          <cell r="S234">
            <v>36</v>
          </cell>
          <cell r="T234">
            <v>1</v>
          </cell>
          <cell r="U234" t="str">
            <v>440002</v>
          </cell>
          <cell r="V234" t="str">
            <v>Enseign. Technique</v>
          </cell>
          <cell r="W234" t="str">
            <v>Conakry</v>
          </cell>
          <cell r="X234" t="str">
            <v>Combustible groupe électrogène</v>
          </cell>
          <cell r="Y234" t="str">
            <v>P3</v>
          </cell>
          <cell r="Z234">
            <v>3045</v>
          </cell>
          <cell r="AA234">
            <v>26400</v>
          </cell>
          <cell r="AB234">
            <v>34320</v>
          </cell>
          <cell r="AC234">
            <v>34320</v>
          </cell>
          <cell r="AD234">
            <v>0</v>
          </cell>
          <cell r="AE234">
            <v>18232.896000000001</v>
          </cell>
        </row>
        <row r="235">
          <cell r="A235">
            <v>1</v>
          </cell>
          <cell r="B235" t="str">
            <v>20</v>
          </cell>
          <cell r="C235">
            <v>44000200700</v>
          </cell>
          <cell r="D235">
            <v>3</v>
          </cell>
          <cell r="E235" t="str">
            <v>31</v>
          </cell>
          <cell r="F235">
            <v>41</v>
          </cell>
          <cell r="G235">
            <v>15</v>
          </cell>
          <cell r="H235">
            <v>20</v>
          </cell>
          <cell r="I235">
            <v>1</v>
          </cell>
          <cell r="J235">
            <v>44</v>
          </cell>
          <cell r="K235" t="str">
            <v>000</v>
          </cell>
          <cell r="L235">
            <v>2</v>
          </cell>
          <cell r="M235" t="str">
            <v>00</v>
          </cell>
          <cell r="N235">
            <v>7</v>
          </cell>
          <cell r="O235">
            <v>3</v>
          </cell>
          <cell r="P235">
            <v>3</v>
          </cell>
          <cell r="Q235">
            <v>1</v>
          </cell>
          <cell r="R235">
            <v>41</v>
          </cell>
          <cell r="S235">
            <v>36</v>
          </cell>
          <cell r="T235">
            <v>1</v>
          </cell>
          <cell r="U235" t="str">
            <v>440002</v>
          </cell>
          <cell r="V235" t="str">
            <v>Enseign. Technique</v>
          </cell>
          <cell r="W235" t="str">
            <v>Conakry</v>
          </cell>
          <cell r="X235" t="str">
            <v>Petit outillage fournitures d’atelier</v>
          </cell>
          <cell r="Y235" t="str">
            <v>P3</v>
          </cell>
          <cell r="Z235">
            <v>67044</v>
          </cell>
          <cell r="AA235">
            <v>46220</v>
          </cell>
          <cell r="AB235">
            <v>60090</v>
          </cell>
          <cell r="AC235">
            <v>60090</v>
          </cell>
          <cell r="AD235">
            <v>0</v>
          </cell>
          <cell r="AE235">
            <v>15953.784</v>
          </cell>
        </row>
        <row r="236">
          <cell r="A236">
            <v>1</v>
          </cell>
          <cell r="B236" t="str">
            <v>20</v>
          </cell>
          <cell r="C236">
            <v>44000200700</v>
          </cell>
          <cell r="D236">
            <v>3</v>
          </cell>
          <cell r="E236" t="str">
            <v>31</v>
          </cell>
          <cell r="F236">
            <v>90</v>
          </cell>
          <cell r="G236">
            <v>15</v>
          </cell>
          <cell r="H236">
            <v>20</v>
          </cell>
          <cell r="I236">
            <v>1</v>
          </cell>
          <cell r="J236">
            <v>44</v>
          </cell>
          <cell r="K236" t="str">
            <v>000</v>
          </cell>
          <cell r="L236">
            <v>2</v>
          </cell>
          <cell r="M236" t="str">
            <v>00</v>
          </cell>
          <cell r="N236">
            <v>7</v>
          </cell>
          <cell r="O236">
            <v>3</v>
          </cell>
          <cell r="P236">
            <v>3</v>
          </cell>
          <cell r="Q236">
            <v>1</v>
          </cell>
          <cell r="R236">
            <v>90</v>
          </cell>
          <cell r="S236">
            <v>36</v>
          </cell>
          <cell r="T236">
            <v>1</v>
          </cell>
          <cell r="U236" t="str">
            <v>440002</v>
          </cell>
          <cell r="V236" t="str">
            <v>Enseign. Technique</v>
          </cell>
          <cell r="W236" t="str">
            <v>Conakry</v>
          </cell>
          <cell r="X236" t="str">
            <v>Autres produits fournitures</v>
          </cell>
          <cell r="Y236" t="str">
            <v>P3</v>
          </cell>
          <cell r="Z236">
            <v>1220</v>
          </cell>
          <cell r="AA236">
            <v>22310</v>
          </cell>
          <cell r="AB236">
            <v>29000</v>
          </cell>
          <cell r="AC236">
            <v>29000</v>
          </cell>
          <cell r="AD236">
            <v>0</v>
          </cell>
          <cell r="AE236">
            <v>9116.4480000000003</v>
          </cell>
        </row>
        <row r="237">
          <cell r="A237">
            <v>1</v>
          </cell>
          <cell r="B237" t="str">
            <v>20</v>
          </cell>
          <cell r="C237">
            <v>44000200900</v>
          </cell>
          <cell r="D237">
            <v>3</v>
          </cell>
          <cell r="E237" t="str">
            <v>31</v>
          </cell>
          <cell r="F237">
            <v>90</v>
          </cell>
          <cell r="G237">
            <v>15</v>
          </cell>
          <cell r="H237">
            <v>20</v>
          </cell>
          <cell r="I237">
            <v>1</v>
          </cell>
          <cell r="J237">
            <v>44</v>
          </cell>
          <cell r="K237" t="str">
            <v>000</v>
          </cell>
          <cell r="L237">
            <v>2</v>
          </cell>
          <cell r="M237" t="str">
            <v>00</v>
          </cell>
          <cell r="N237">
            <v>9</v>
          </cell>
          <cell r="O237">
            <v>3</v>
          </cell>
          <cell r="P237">
            <v>3</v>
          </cell>
          <cell r="Q237">
            <v>1</v>
          </cell>
          <cell r="R237">
            <v>90</v>
          </cell>
          <cell r="S237">
            <v>37</v>
          </cell>
          <cell r="T237">
            <v>1</v>
          </cell>
          <cell r="U237" t="str">
            <v>440002</v>
          </cell>
          <cell r="V237" t="str">
            <v>Enseign. Technique</v>
          </cell>
          <cell r="W237" t="str">
            <v>Conakry</v>
          </cell>
          <cell r="X237" t="str">
            <v>Autres produits spécifiques</v>
          </cell>
          <cell r="Y237" t="str">
            <v>P3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9116.4480000000003</v>
          </cell>
        </row>
        <row r="238">
          <cell r="A238">
            <v>1</v>
          </cell>
          <cell r="B238" t="str">
            <v>20</v>
          </cell>
          <cell r="C238">
            <v>44300200700</v>
          </cell>
          <cell r="D238">
            <v>3</v>
          </cell>
          <cell r="E238" t="str">
            <v>31</v>
          </cell>
          <cell r="F238">
            <v>21</v>
          </cell>
          <cell r="G238">
            <v>15</v>
          </cell>
          <cell r="H238">
            <v>20</v>
          </cell>
          <cell r="I238">
            <v>1</v>
          </cell>
          <cell r="J238">
            <v>44</v>
          </cell>
          <cell r="K238">
            <v>300</v>
          </cell>
          <cell r="L238">
            <v>2</v>
          </cell>
          <cell r="M238" t="str">
            <v>00</v>
          </cell>
          <cell r="N238">
            <v>7</v>
          </cell>
          <cell r="O238">
            <v>3</v>
          </cell>
          <cell r="P238">
            <v>3</v>
          </cell>
          <cell r="Q238">
            <v>1</v>
          </cell>
          <cell r="R238">
            <v>21</v>
          </cell>
          <cell r="S238">
            <v>36</v>
          </cell>
          <cell r="T238">
            <v>1</v>
          </cell>
          <cell r="U238" t="str">
            <v>443002</v>
          </cell>
          <cell r="V238" t="str">
            <v>Inspect région. Ens tech</v>
          </cell>
          <cell r="W238" t="str">
            <v>Conakry</v>
          </cell>
          <cell r="X238" t="str">
            <v>Fournitures &amp; petit matériel bureau</v>
          </cell>
          <cell r="Y238" t="str">
            <v>P5D</v>
          </cell>
          <cell r="Z238">
            <v>5640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11395.560000000001</v>
          </cell>
        </row>
        <row r="239">
          <cell r="A239">
            <v>1</v>
          </cell>
          <cell r="B239" t="str">
            <v>20</v>
          </cell>
          <cell r="C239">
            <v>44300200700</v>
          </cell>
          <cell r="D239">
            <v>3</v>
          </cell>
          <cell r="E239" t="str">
            <v>31</v>
          </cell>
          <cell r="F239">
            <v>31</v>
          </cell>
          <cell r="G239">
            <v>15</v>
          </cell>
          <cell r="H239">
            <v>20</v>
          </cell>
          <cell r="I239">
            <v>1</v>
          </cell>
          <cell r="J239">
            <v>44</v>
          </cell>
          <cell r="K239">
            <v>300</v>
          </cell>
          <cell r="L239">
            <v>2</v>
          </cell>
          <cell r="M239" t="str">
            <v>00</v>
          </cell>
          <cell r="N239">
            <v>7</v>
          </cell>
          <cell r="O239">
            <v>3</v>
          </cell>
          <cell r="P239">
            <v>3</v>
          </cell>
          <cell r="Q239">
            <v>1</v>
          </cell>
          <cell r="R239">
            <v>31</v>
          </cell>
          <cell r="S239">
            <v>36</v>
          </cell>
          <cell r="T239">
            <v>1</v>
          </cell>
          <cell r="U239" t="str">
            <v>443002</v>
          </cell>
          <cell r="V239" t="str">
            <v>Inspect région. Ens tech</v>
          </cell>
          <cell r="W239" t="str">
            <v>Conakry</v>
          </cell>
          <cell r="X239" t="str">
            <v>Carburant</v>
          </cell>
          <cell r="Y239" t="str">
            <v>P5D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36465.792000000001</v>
          </cell>
        </row>
        <row r="240">
          <cell r="A240">
            <v>1</v>
          </cell>
          <cell r="B240" t="str">
            <v>20</v>
          </cell>
          <cell r="C240">
            <v>49000200700</v>
          </cell>
          <cell r="D240">
            <v>3</v>
          </cell>
          <cell r="E240" t="str">
            <v>31</v>
          </cell>
          <cell r="F240">
            <v>11</v>
          </cell>
          <cell r="G240">
            <v>15</v>
          </cell>
          <cell r="H240">
            <v>20</v>
          </cell>
          <cell r="I240">
            <v>1</v>
          </cell>
          <cell r="J240">
            <v>49</v>
          </cell>
          <cell r="K240" t="str">
            <v>000</v>
          </cell>
          <cell r="L240">
            <v>2</v>
          </cell>
          <cell r="M240" t="str">
            <v>00</v>
          </cell>
          <cell r="N240">
            <v>7</v>
          </cell>
          <cell r="O240">
            <v>3</v>
          </cell>
          <cell r="P240">
            <v>3</v>
          </cell>
          <cell r="Q240">
            <v>1</v>
          </cell>
          <cell r="R240">
            <v>11</v>
          </cell>
          <cell r="S240">
            <v>33</v>
          </cell>
          <cell r="T240">
            <v>1</v>
          </cell>
          <cell r="U240" t="str">
            <v>490002</v>
          </cell>
          <cell r="V240" t="str">
            <v>Enseig. Serv administratifs</v>
          </cell>
          <cell r="W240" t="str">
            <v>Conakry</v>
          </cell>
          <cell r="X240" t="str">
            <v>Pré imprimés</v>
          </cell>
          <cell r="Y240" t="str">
            <v>P5D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25070.232</v>
          </cell>
        </row>
        <row r="241">
          <cell r="A241">
            <v>1</v>
          </cell>
          <cell r="B241" t="str">
            <v>20</v>
          </cell>
          <cell r="C241">
            <v>49000200700</v>
          </cell>
          <cell r="D241">
            <v>3</v>
          </cell>
          <cell r="E241" t="str">
            <v>31</v>
          </cell>
          <cell r="F241">
            <v>21</v>
          </cell>
          <cell r="G241">
            <v>15</v>
          </cell>
          <cell r="H241">
            <v>20</v>
          </cell>
          <cell r="I241">
            <v>1</v>
          </cell>
          <cell r="J241">
            <v>49</v>
          </cell>
          <cell r="K241" t="str">
            <v>000</v>
          </cell>
          <cell r="L241">
            <v>2</v>
          </cell>
          <cell r="M241" t="str">
            <v>00</v>
          </cell>
          <cell r="N241">
            <v>7</v>
          </cell>
          <cell r="O241">
            <v>3</v>
          </cell>
          <cell r="P241">
            <v>3</v>
          </cell>
          <cell r="Q241">
            <v>1</v>
          </cell>
          <cell r="R241">
            <v>21</v>
          </cell>
          <cell r="S241">
            <v>33</v>
          </cell>
          <cell r="T241">
            <v>1</v>
          </cell>
          <cell r="U241" t="str">
            <v>490002</v>
          </cell>
          <cell r="V241" t="str">
            <v>Enseig. Serv administratifs</v>
          </cell>
          <cell r="W241" t="str">
            <v>Conakry</v>
          </cell>
          <cell r="X241" t="str">
            <v>Fournitur. &amp; petit mat. de bureau</v>
          </cell>
          <cell r="Y241" t="str">
            <v>P5D</v>
          </cell>
          <cell r="Z241">
            <v>0</v>
          </cell>
          <cell r="AA241">
            <v>0</v>
          </cell>
          <cell r="AB241">
            <v>0</v>
          </cell>
          <cell r="AC241">
            <v>50000</v>
          </cell>
          <cell r="AD241">
            <v>50000</v>
          </cell>
          <cell r="AE241">
            <v>20512.008000000002</v>
          </cell>
        </row>
        <row r="242">
          <cell r="A242">
            <v>1</v>
          </cell>
          <cell r="B242" t="str">
            <v>20</v>
          </cell>
          <cell r="C242">
            <v>49000200700</v>
          </cell>
          <cell r="D242">
            <v>3</v>
          </cell>
          <cell r="E242" t="str">
            <v>31</v>
          </cell>
          <cell r="F242">
            <v>22</v>
          </cell>
          <cell r="G242">
            <v>15</v>
          </cell>
          <cell r="H242">
            <v>20</v>
          </cell>
          <cell r="I242">
            <v>1</v>
          </cell>
          <cell r="J242">
            <v>49</v>
          </cell>
          <cell r="K242" t="str">
            <v>000</v>
          </cell>
          <cell r="L242">
            <v>2</v>
          </cell>
          <cell r="M242" t="str">
            <v>00</v>
          </cell>
          <cell r="N242">
            <v>7</v>
          </cell>
          <cell r="O242">
            <v>3</v>
          </cell>
          <cell r="P242">
            <v>3</v>
          </cell>
          <cell r="Q242">
            <v>1</v>
          </cell>
          <cell r="R242">
            <v>22</v>
          </cell>
          <cell r="S242">
            <v>33</v>
          </cell>
          <cell r="T242">
            <v>1</v>
          </cell>
          <cell r="U242" t="str">
            <v>490002</v>
          </cell>
          <cell r="V242" t="str">
            <v>Enseig. Serv administratifs</v>
          </cell>
          <cell r="W242" t="str">
            <v>Conakry</v>
          </cell>
          <cell r="X242" t="str">
            <v>Fournit. Informati.</v>
          </cell>
          <cell r="Y242" t="str">
            <v>P5D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18232.896000000001</v>
          </cell>
        </row>
        <row r="243">
          <cell r="A243">
            <v>1</v>
          </cell>
          <cell r="B243" t="str">
            <v>20</v>
          </cell>
          <cell r="C243">
            <v>49000200700</v>
          </cell>
          <cell r="D243">
            <v>3</v>
          </cell>
          <cell r="E243" t="str">
            <v>31</v>
          </cell>
          <cell r="F243">
            <v>31</v>
          </cell>
          <cell r="G243">
            <v>15</v>
          </cell>
          <cell r="H243">
            <v>20</v>
          </cell>
          <cell r="I243">
            <v>1</v>
          </cell>
          <cell r="J243">
            <v>49</v>
          </cell>
          <cell r="K243" t="str">
            <v>000</v>
          </cell>
          <cell r="L243">
            <v>2</v>
          </cell>
          <cell r="M243" t="str">
            <v>00</v>
          </cell>
          <cell r="N243">
            <v>7</v>
          </cell>
          <cell r="O243">
            <v>3</v>
          </cell>
          <cell r="P243">
            <v>3</v>
          </cell>
          <cell r="Q243">
            <v>1</v>
          </cell>
          <cell r="R243">
            <v>31</v>
          </cell>
          <cell r="S243">
            <v>33</v>
          </cell>
          <cell r="T243">
            <v>1</v>
          </cell>
          <cell r="U243" t="str">
            <v>490002</v>
          </cell>
          <cell r="V243" t="str">
            <v>Enseig. Serv administratifs</v>
          </cell>
          <cell r="W243" t="str">
            <v>Conakry</v>
          </cell>
          <cell r="X243" t="str">
            <v>Carburant véhicule</v>
          </cell>
          <cell r="Y243" t="str">
            <v>P5D</v>
          </cell>
          <cell r="Z243">
            <v>34629</v>
          </cell>
          <cell r="AA243">
            <v>38020</v>
          </cell>
          <cell r="AB243">
            <v>49430</v>
          </cell>
          <cell r="AC243">
            <v>49430</v>
          </cell>
          <cell r="AD243">
            <v>0</v>
          </cell>
          <cell r="AE243">
            <v>25070.232</v>
          </cell>
        </row>
        <row r="244">
          <cell r="A244">
            <v>1</v>
          </cell>
          <cell r="B244" t="str">
            <v>ST/EPU</v>
          </cell>
          <cell r="C244" t="str">
            <v>B1A</v>
          </cell>
          <cell r="D244" t="str">
            <v>B1AE</v>
          </cell>
          <cell r="E244" t="str">
            <v>DSEE/KISS</v>
          </cell>
          <cell r="G244">
            <v>15</v>
          </cell>
          <cell r="H244">
            <v>20</v>
          </cell>
          <cell r="I244">
            <v>1</v>
          </cell>
          <cell r="K244" t="str">
            <v>IDA</v>
          </cell>
          <cell r="L244">
            <v>3</v>
          </cell>
          <cell r="M244">
            <v>13</v>
          </cell>
          <cell r="O244">
            <v>3</v>
          </cell>
          <cell r="P244">
            <v>3</v>
          </cell>
          <cell r="Q244">
            <v>1</v>
          </cell>
          <cell r="R244" t="str">
            <v>Sform</v>
          </cell>
          <cell r="T244">
            <v>2279.1120000000001</v>
          </cell>
          <cell r="U244">
            <v>1</v>
          </cell>
          <cell r="V244" t="str">
            <v>Intérieur Services déconcentrés</v>
          </cell>
          <cell r="W244">
            <v>0</v>
          </cell>
          <cell r="X244">
            <v>0</v>
          </cell>
          <cell r="Y244">
            <v>0</v>
          </cell>
          <cell r="Z244">
            <v>1742403</v>
          </cell>
          <cell r="AA244">
            <v>1335850</v>
          </cell>
          <cell r="AB244">
            <v>1736620</v>
          </cell>
          <cell r="AC244">
            <v>1766620</v>
          </cell>
          <cell r="AD244">
            <v>30000</v>
          </cell>
          <cell r="AE244">
            <v>0</v>
          </cell>
        </row>
        <row r="245">
          <cell r="A245">
            <v>1</v>
          </cell>
          <cell r="B245" t="str">
            <v>20</v>
          </cell>
          <cell r="C245">
            <v>44000300700</v>
          </cell>
          <cell r="D245">
            <v>3</v>
          </cell>
          <cell r="E245" t="str">
            <v>31</v>
          </cell>
          <cell r="F245">
            <v>11</v>
          </cell>
          <cell r="G245">
            <v>15</v>
          </cell>
          <cell r="H245">
            <v>20</v>
          </cell>
          <cell r="I245">
            <v>1</v>
          </cell>
          <cell r="J245">
            <v>44</v>
          </cell>
          <cell r="K245" t="str">
            <v>000</v>
          </cell>
          <cell r="L245">
            <v>3</v>
          </cell>
          <cell r="M245" t="str">
            <v>00</v>
          </cell>
          <cell r="N245">
            <v>7</v>
          </cell>
          <cell r="O245">
            <v>3</v>
          </cell>
          <cell r="P245">
            <v>3</v>
          </cell>
          <cell r="Q245">
            <v>1</v>
          </cell>
          <cell r="R245">
            <v>11</v>
          </cell>
          <cell r="S245">
            <v>36</v>
          </cell>
          <cell r="T245">
            <v>1</v>
          </cell>
          <cell r="U245" t="str">
            <v>440003</v>
          </cell>
          <cell r="V245" t="str">
            <v>Enseign. Technique</v>
          </cell>
          <cell r="W245" t="str">
            <v>Intérieur</v>
          </cell>
          <cell r="X245" t="str">
            <v>Pré-imprimés</v>
          </cell>
          <cell r="Y245" t="str">
            <v>P3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36465.792000000001</v>
          </cell>
        </row>
        <row r="246">
          <cell r="A246">
            <v>1</v>
          </cell>
          <cell r="B246" t="str">
            <v>20</v>
          </cell>
          <cell r="C246">
            <v>44000300700</v>
          </cell>
          <cell r="D246">
            <v>3</v>
          </cell>
          <cell r="E246" t="str">
            <v>31</v>
          </cell>
          <cell r="F246">
            <v>12</v>
          </cell>
          <cell r="G246">
            <v>15</v>
          </cell>
          <cell r="H246">
            <v>20</v>
          </cell>
          <cell r="I246">
            <v>1</v>
          </cell>
          <cell r="J246">
            <v>44</v>
          </cell>
          <cell r="K246" t="str">
            <v>000</v>
          </cell>
          <cell r="L246">
            <v>3</v>
          </cell>
          <cell r="M246" t="str">
            <v>00</v>
          </cell>
          <cell r="N246">
            <v>7</v>
          </cell>
          <cell r="O246">
            <v>3</v>
          </cell>
          <cell r="P246">
            <v>3</v>
          </cell>
          <cell r="Q246">
            <v>1</v>
          </cell>
          <cell r="R246">
            <v>12</v>
          </cell>
          <cell r="S246">
            <v>36</v>
          </cell>
          <cell r="T246">
            <v>1</v>
          </cell>
          <cell r="U246" t="str">
            <v>440003</v>
          </cell>
          <cell r="V246" t="str">
            <v>Enseign. Technique</v>
          </cell>
          <cell r="W246" t="str">
            <v>Intérieur</v>
          </cell>
          <cell r="X246" t="str">
            <v>Documentat.</v>
          </cell>
          <cell r="Y246" t="str">
            <v>P3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18232.896000000001</v>
          </cell>
        </row>
        <row r="247">
          <cell r="A247">
            <v>1</v>
          </cell>
          <cell r="B247" t="str">
            <v>20</v>
          </cell>
          <cell r="C247">
            <v>44000300700</v>
          </cell>
          <cell r="D247">
            <v>3</v>
          </cell>
          <cell r="E247" t="str">
            <v>31</v>
          </cell>
          <cell r="F247">
            <v>21</v>
          </cell>
          <cell r="G247">
            <v>15</v>
          </cell>
          <cell r="H247">
            <v>20</v>
          </cell>
          <cell r="I247">
            <v>1</v>
          </cell>
          <cell r="J247">
            <v>44</v>
          </cell>
          <cell r="K247" t="str">
            <v>000</v>
          </cell>
          <cell r="L247">
            <v>3</v>
          </cell>
          <cell r="M247" t="str">
            <v>00</v>
          </cell>
          <cell r="N247">
            <v>7</v>
          </cell>
          <cell r="O247">
            <v>3</v>
          </cell>
          <cell r="P247">
            <v>3</v>
          </cell>
          <cell r="Q247">
            <v>1</v>
          </cell>
          <cell r="R247">
            <v>21</v>
          </cell>
          <cell r="S247">
            <v>36</v>
          </cell>
          <cell r="T247">
            <v>1</v>
          </cell>
          <cell r="U247" t="str">
            <v>440003</v>
          </cell>
          <cell r="V247" t="str">
            <v>Enseign. Technique</v>
          </cell>
          <cell r="W247" t="str">
            <v>Intérieur</v>
          </cell>
          <cell r="X247" t="str">
            <v>Fournitures petits matériels bureau</v>
          </cell>
          <cell r="Y247" t="str">
            <v>P3</v>
          </cell>
          <cell r="Z247">
            <v>2680</v>
          </cell>
          <cell r="AA247">
            <v>0</v>
          </cell>
          <cell r="AB247">
            <v>0</v>
          </cell>
          <cell r="AC247">
            <v>30000</v>
          </cell>
          <cell r="AD247">
            <v>30000</v>
          </cell>
          <cell r="AE247">
            <v>27349.344000000001</v>
          </cell>
        </row>
        <row r="248">
          <cell r="A248">
            <v>1</v>
          </cell>
          <cell r="B248" t="str">
            <v>20</v>
          </cell>
          <cell r="C248">
            <v>44000300700</v>
          </cell>
          <cell r="D248">
            <v>3</v>
          </cell>
          <cell r="E248" t="str">
            <v>31</v>
          </cell>
          <cell r="F248">
            <v>22</v>
          </cell>
          <cell r="G248">
            <v>15</v>
          </cell>
          <cell r="H248">
            <v>20</v>
          </cell>
          <cell r="I248">
            <v>1</v>
          </cell>
          <cell r="J248">
            <v>44</v>
          </cell>
          <cell r="K248" t="str">
            <v>000</v>
          </cell>
          <cell r="L248">
            <v>3</v>
          </cell>
          <cell r="M248" t="str">
            <v>00</v>
          </cell>
          <cell r="N248">
            <v>7</v>
          </cell>
          <cell r="O248">
            <v>3</v>
          </cell>
          <cell r="P248">
            <v>3</v>
          </cell>
          <cell r="Q248">
            <v>1</v>
          </cell>
          <cell r="R248">
            <v>22</v>
          </cell>
          <cell r="S248">
            <v>36</v>
          </cell>
          <cell r="T248">
            <v>1</v>
          </cell>
          <cell r="U248" t="str">
            <v>440003</v>
          </cell>
          <cell r="V248" t="str">
            <v>Enseign. Technique</v>
          </cell>
          <cell r="W248" t="str">
            <v>Intérieur</v>
          </cell>
          <cell r="X248" t="str">
            <v>Fournitures informatiques</v>
          </cell>
          <cell r="Y248" t="str">
            <v>P3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27349.344000000001</v>
          </cell>
        </row>
        <row r="249">
          <cell r="A249">
            <v>1</v>
          </cell>
          <cell r="B249" t="str">
            <v>20</v>
          </cell>
          <cell r="C249">
            <v>44000300700</v>
          </cell>
          <cell r="D249">
            <v>3</v>
          </cell>
          <cell r="E249" t="str">
            <v>31</v>
          </cell>
          <cell r="F249">
            <v>31</v>
          </cell>
          <cell r="G249">
            <v>15</v>
          </cell>
          <cell r="H249">
            <v>20</v>
          </cell>
          <cell r="I249">
            <v>1</v>
          </cell>
          <cell r="J249">
            <v>44</v>
          </cell>
          <cell r="K249" t="str">
            <v>000</v>
          </cell>
          <cell r="L249">
            <v>3</v>
          </cell>
          <cell r="M249" t="str">
            <v>00</v>
          </cell>
          <cell r="N249">
            <v>7</v>
          </cell>
          <cell r="O249">
            <v>3</v>
          </cell>
          <cell r="P249">
            <v>3</v>
          </cell>
          <cell r="Q249">
            <v>1</v>
          </cell>
          <cell r="R249">
            <v>31</v>
          </cell>
          <cell r="S249">
            <v>36</v>
          </cell>
          <cell r="T249">
            <v>1</v>
          </cell>
          <cell r="U249" t="str">
            <v>440003</v>
          </cell>
          <cell r="V249" t="str">
            <v>Enseign. Technique</v>
          </cell>
          <cell r="W249" t="str">
            <v>Intérieur</v>
          </cell>
          <cell r="X249" t="str">
            <v>Carburant automobile</v>
          </cell>
          <cell r="Y249" t="str">
            <v>P3</v>
          </cell>
          <cell r="Z249">
            <v>21673</v>
          </cell>
          <cell r="AA249">
            <v>54190</v>
          </cell>
          <cell r="AB249">
            <v>70450</v>
          </cell>
          <cell r="AC249">
            <v>70450</v>
          </cell>
          <cell r="AD249">
            <v>0</v>
          </cell>
          <cell r="AE249">
            <v>34186.68</v>
          </cell>
        </row>
        <row r="250">
          <cell r="A250">
            <v>1</v>
          </cell>
          <cell r="B250" t="str">
            <v>20</v>
          </cell>
          <cell r="C250">
            <v>44000300700</v>
          </cell>
          <cell r="D250">
            <v>3</v>
          </cell>
          <cell r="E250" t="str">
            <v>31</v>
          </cell>
          <cell r="F250">
            <v>33</v>
          </cell>
          <cell r="G250">
            <v>15</v>
          </cell>
          <cell r="H250">
            <v>20</v>
          </cell>
          <cell r="I250">
            <v>1</v>
          </cell>
          <cell r="J250">
            <v>44</v>
          </cell>
          <cell r="K250" t="str">
            <v>000</v>
          </cell>
          <cell r="L250">
            <v>3</v>
          </cell>
          <cell r="M250" t="str">
            <v>00</v>
          </cell>
          <cell r="N250">
            <v>7</v>
          </cell>
          <cell r="O250">
            <v>3</v>
          </cell>
          <cell r="P250">
            <v>3</v>
          </cell>
          <cell r="Q250">
            <v>1</v>
          </cell>
          <cell r="R250">
            <v>33</v>
          </cell>
          <cell r="S250">
            <v>36</v>
          </cell>
          <cell r="T250">
            <v>1</v>
          </cell>
          <cell r="U250" t="str">
            <v>440003</v>
          </cell>
          <cell r="V250" t="str">
            <v>Enseign. Technique</v>
          </cell>
          <cell r="W250" t="str">
            <v>Intérieur</v>
          </cell>
          <cell r="X250" t="str">
            <v>Combustible groupe électrogène</v>
          </cell>
          <cell r="Y250" t="str">
            <v>P3</v>
          </cell>
          <cell r="Z250">
            <v>2783</v>
          </cell>
          <cell r="AA250">
            <v>44890</v>
          </cell>
          <cell r="AB250">
            <v>58360</v>
          </cell>
          <cell r="AC250">
            <v>58360</v>
          </cell>
          <cell r="AD250">
            <v>0</v>
          </cell>
          <cell r="AE250">
            <v>9116.4480000000003</v>
          </cell>
        </row>
        <row r="251">
          <cell r="A251">
            <v>1</v>
          </cell>
          <cell r="B251" t="str">
            <v>20</v>
          </cell>
          <cell r="C251">
            <v>44000300700</v>
          </cell>
          <cell r="D251">
            <v>3</v>
          </cell>
          <cell r="E251" t="str">
            <v>31</v>
          </cell>
          <cell r="F251">
            <v>41</v>
          </cell>
          <cell r="G251">
            <v>15</v>
          </cell>
          <cell r="H251">
            <v>20</v>
          </cell>
          <cell r="I251">
            <v>1</v>
          </cell>
          <cell r="J251">
            <v>44</v>
          </cell>
          <cell r="K251" t="str">
            <v>000</v>
          </cell>
          <cell r="L251">
            <v>3</v>
          </cell>
          <cell r="M251" t="str">
            <v>00</v>
          </cell>
          <cell r="N251">
            <v>7</v>
          </cell>
          <cell r="O251">
            <v>3</v>
          </cell>
          <cell r="P251">
            <v>3</v>
          </cell>
          <cell r="Q251">
            <v>1</v>
          </cell>
          <cell r="R251">
            <v>41</v>
          </cell>
          <cell r="S251">
            <v>36</v>
          </cell>
          <cell r="T251">
            <v>1</v>
          </cell>
          <cell r="U251" t="str">
            <v>440003</v>
          </cell>
          <cell r="V251" t="str">
            <v>Enseign. Technique</v>
          </cell>
          <cell r="W251" t="str">
            <v>Intérieur</v>
          </cell>
          <cell r="X251" t="str">
            <v>Petit outillage fournitures d’atelier</v>
          </cell>
          <cell r="Y251" t="str">
            <v>P3</v>
          </cell>
          <cell r="Z251">
            <v>84540</v>
          </cell>
          <cell r="AA251">
            <v>87650</v>
          </cell>
          <cell r="AB251">
            <v>113950</v>
          </cell>
          <cell r="AC251">
            <v>113950</v>
          </cell>
          <cell r="AD251">
            <v>0</v>
          </cell>
          <cell r="AE251">
            <v>15953.784</v>
          </cell>
        </row>
        <row r="252">
          <cell r="A252">
            <v>1</v>
          </cell>
          <cell r="B252" t="str">
            <v>20</v>
          </cell>
          <cell r="C252">
            <v>44000300700</v>
          </cell>
          <cell r="D252">
            <v>3</v>
          </cell>
          <cell r="E252" t="str">
            <v>31</v>
          </cell>
          <cell r="F252">
            <v>90</v>
          </cell>
          <cell r="G252">
            <v>15</v>
          </cell>
          <cell r="H252">
            <v>20</v>
          </cell>
          <cell r="I252">
            <v>1</v>
          </cell>
          <cell r="J252">
            <v>44</v>
          </cell>
          <cell r="K252" t="str">
            <v>000</v>
          </cell>
          <cell r="L252">
            <v>3</v>
          </cell>
          <cell r="M252" t="str">
            <v>00</v>
          </cell>
          <cell r="N252">
            <v>7</v>
          </cell>
          <cell r="O252">
            <v>3</v>
          </cell>
          <cell r="P252">
            <v>3</v>
          </cell>
          <cell r="Q252">
            <v>1</v>
          </cell>
          <cell r="R252">
            <v>90</v>
          </cell>
          <cell r="S252">
            <v>36</v>
          </cell>
          <cell r="T252">
            <v>1</v>
          </cell>
          <cell r="U252" t="str">
            <v>440003</v>
          </cell>
          <cell r="V252" t="str">
            <v>Enseign. Technique</v>
          </cell>
          <cell r="W252" t="str">
            <v>Intérieur</v>
          </cell>
          <cell r="X252" t="str">
            <v>Autres produits fournitures</v>
          </cell>
          <cell r="Y252" t="str">
            <v>P3</v>
          </cell>
          <cell r="Z252">
            <v>0</v>
          </cell>
          <cell r="AA252">
            <v>35060</v>
          </cell>
          <cell r="AB252">
            <v>45580</v>
          </cell>
          <cell r="AC252">
            <v>45580</v>
          </cell>
          <cell r="AD252">
            <v>0</v>
          </cell>
          <cell r="AE252">
            <v>22791.120000000003</v>
          </cell>
        </row>
        <row r="253">
          <cell r="A253">
            <v>1</v>
          </cell>
          <cell r="B253" t="str">
            <v>20</v>
          </cell>
          <cell r="C253">
            <v>44000300900</v>
          </cell>
          <cell r="D253">
            <v>3</v>
          </cell>
          <cell r="E253" t="str">
            <v>31</v>
          </cell>
          <cell r="F253">
            <v>90</v>
          </cell>
          <cell r="G253">
            <v>15</v>
          </cell>
          <cell r="H253">
            <v>20</v>
          </cell>
          <cell r="I253">
            <v>1</v>
          </cell>
          <cell r="J253">
            <v>44</v>
          </cell>
          <cell r="K253" t="str">
            <v>000</v>
          </cell>
          <cell r="L253">
            <v>3</v>
          </cell>
          <cell r="M253" t="str">
            <v>00</v>
          </cell>
          <cell r="N253">
            <v>9</v>
          </cell>
          <cell r="O253">
            <v>3</v>
          </cell>
          <cell r="P253">
            <v>3</v>
          </cell>
          <cell r="Q253">
            <v>1</v>
          </cell>
          <cell r="R253">
            <v>90</v>
          </cell>
          <cell r="S253">
            <v>37</v>
          </cell>
          <cell r="T253">
            <v>1</v>
          </cell>
          <cell r="U253" t="str">
            <v>440003</v>
          </cell>
          <cell r="V253" t="str">
            <v>Enseign. Technique</v>
          </cell>
          <cell r="W253" t="str">
            <v>Intérieur</v>
          </cell>
          <cell r="X253" t="str">
            <v>Autres produits spécifiques</v>
          </cell>
          <cell r="Y253" t="str">
            <v>P3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25070.232</v>
          </cell>
        </row>
        <row r="254">
          <cell r="A254">
            <v>1</v>
          </cell>
          <cell r="B254" t="str">
            <v>20</v>
          </cell>
          <cell r="C254">
            <v>44234300700</v>
          </cell>
          <cell r="D254">
            <v>3</v>
          </cell>
          <cell r="E254" t="str">
            <v>31</v>
          </cell>
          <cell r="F254">
            <v>31</v>
          </cell>
          <cell r="G254">
            <v>15</v>
          </cell>
          <cell r="H254">
            <v>20</v>
          </cell>
          <cell r="I254">
            <v>1</v>
          </cell>
          <cell r="J254">
            <v>44</v>
          </cell>
          <cell r="K254">
            <v>234</v>
          </cell>
          <cell r="L254">
            <v>3</v>
          </cell>
          <cell r="M254" t="str">
            <v>00</v>
          </cell>
          <cell r="N254">
            <v>7</v>
          </cell>
          <cell r="O254">
            <v>3</v>
          </cell>
          <cell r="P254">
            <v>3</v>
          </cell>
          <cell r="Q254">
            <v>1</v>
          </cell>
          <cell r="R254" t="str">
            <v>31</v>
          </cell>
          <cell r="S254">
            <v>36</v>
          </cell>
          <cell r="T254">
            <v>1</v>
          </cell>
          <cell r="U254" t="str">
            <v>442343</v>
          </cell>
          <cell r="V254" t="str">
            <v>ENATEF Contrib coop helvétique</v>
          </cell>
          <cell r="W254" t="str">
            <v>Intérieur</v>
          </cell>
          <cell r="X254" t="str">
            <v>Carburant et lubrifiant véhicules</v>
          </cell>
          <cell r="Y254" t="str">
            <v>P3</v>
          </cell>
          <cell r="Z254">
            <v>45750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31907.567999999999</v>
          </cell>
        </row>
        <row r="255">
          <cell r="A255">
            <v>1</v>
          </cell>
          <cell r="B255" t="str">
            <v>20</v>
          </cell>
          <cell r="C255">
            <v>44234300700</v>
          </cell>
          <cell r="D255">
            <v>3</v>
          </cell>
          <cell r="E255" t="str">
            <v>31</v>
          </cell>
          <cell r="F255">
            <v>41</v>
          </cell>
          <cell r="G255">
            <v>15</v>
          </cell>
          <cell r="H255">
            <v>20</v>
          </cell>
          <cell r="I255">
            <v>1</v>
          </cell>
          <cell r="J255">
            <v>44</v>
          </cell>
          <cell r="K255">
            <v>234</v>
          </cell>
          <cell r="L255">
            <v>3</v>
          </cell>
          <cell r="M255" t="str">
            <v>00</v>
          </cell>
          <cell r="N255">
            <v>7</v>
          </cell>
          <cell r="O255">
            <v>3</v>
          </cell>
          <cell r="P255">
            <v>3</v>
          </cell>
          <cell r="Q255">
            <v>1</v>
          </cell>
          <cell r="R255" t="str">
            <v>41</v>
          </cell>
          <cell r="S255">
            <v>36</v>
          </cell>
          <cell r="T255">
            <v>1</v>
          </cell>
          <cell r="U255" t="str">
            <v>442343</v>
          </cell>
          <cell r="V255" t="str">
            <v>ENATEF Contrib coop helvétique</v>
          </cell>
          <cell r="W255" t="str">
            <v>Intérieur</v>
          </cell>
          <cell r="X255" t="str">
            <v>Petits outillages et fournitures d'atelier</v>
          </cell>
          <cell r="Y255" t="str">
            <v>P3</v>
          </cell>
          <cell r="Z255">
            <v>122250</v>
          </cell>
          <cell r="AA255">
            <v>82820</v>
          </cell>
          <cell r="AB255">
            <v>107670</v>
          </cell>
          <cell r="AC255">
            <v>107670</v>
          </cell>
          <cell r="AD255">
            <v>0</v>
          </cell>
          <cell r="AE255">
            <v>13674.672</v>
          </cell>
        </row>
        <row r="256">
          <cell r="A256">
            <v>1</v>
          </cell>
          <cell r="B256" t="str">
            <v>20</v>
          </cell>
          <cell r="C256">
            <v>44300300700</v>
          </cell>
          <cell r="D256">
            <v>3</v>
          </cell>
          <cell r="E256" t="str">
            <v>31</v>
          </cell>
          <cell r="F256">
            <v>21</v>
          </cell>
          <cell r="G256">
            <v>15</v>
          </cell>
          <cell r="H256">
            <v>20</v>
          </cell>
          <cell r="I256">
            <v>1</v>
          </cell>
          <cell r="J256">
            <v>44</v>
          </cell>
          <cell r="K256">
            <v>300</v>
          </cell>
          <cell r="L256">
            <v>3</v>
          </cell>
          <cell r="M256" t="str">
            <v>00</v>
          </cell>
          <cell r="N256">
            <v>7</v>
          </cell>
          <cell r="O256">
            <v>3</v>
          </cell>
          <cell r="P256">
            <v>3</v>
          </cell>
          <cell r="Q256">
            <v>1</v>
          </cell>
          <cell r="R256">
            <v>21</v>
          </cell>
          <cell r="S256">
            <v>36</v>
          </cell>
          <cell r="T256">
            <v>1</v>
          </cell>
          <cell r="U256" t="str">
            <v>443003</v>
          </cell>
          <cell r="V256" t="str">
            <v>Inspect région. Ens tech</v>
          </cell>
          <cell r="W256" t="str">
            <v>Intérieur</v>
          </cell>
          <cell r="X256" t="str">
            <v>Fournitures &amp; petit matériel bureau</v>
          </cell>
          <cell r="Y256" t="str">
            <v>P5D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36465.792000000001</v>
          </cell>
        </row>
        <row r="257">
          <cell r="A257">
            <v>1</v>
          </cell>
          <cell r="B257" t="str">
            <v>20</v>
          </cell>
          <cell r="C257">
            <v>44300300700</v>
          </cell>
          <cell r="D257">
            <v>3</v>
          </cell>
          <cell r="E257" t="str">
            <v>31</v>
          </cell>
          <cell r="F257">
            <v>31</v>
          </cell>
          <cell r="G257">
            <v>15</v>
          </cell>
          <cell r="H257">
            <v>20</v>
          </cell>
          <cell r="I257">
            <v>1</v>
          </cell>
          <cell r="J257">
            <v>44</v>
          </cell>
          <cell r="K257">
            <v>300</v>
          </cell>
          <cell r="L257">
            <v>3</v>
          </cell>
          <cell r="M257" t="str">
            <v>00</v>
          </cell>
          <cell r="N257">
            <v>7</v>
          </cell>
          <cell r="O257">
            <v>3</v>
          </cell>
          <cell r="P257">
            <v>3</v>
          </cell>
          <cell r="Q257">
            <v>1</v>
          </cell>
          <cell r="R257">
            <v>31</v>
          </cell>
          <cell r="S257">
            <v>36</v>
          </cell>
          <cell r="T257">
            <v>1</v>
          </cell>
          <cell r="U257" t="str">
            <v>443003</v>
          </cell>
          <cell r="V257" t="str">
            <v>Inspect région. Ens tech</v>
          </cell>
          <cell r="W257" t="str">
            <v>Intérieur</v>
          </cell>
          <cell r="X257" t="str">
            <v>Carburant</v>
          </cell>
          <cell r="Y257" t="str">
            <v>P5D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25070.232</v>
          </cell>
        </row>
        <row r="258">
          <cell r="A258">
            <v>1</v>
          </cell>
          <cell r="B258" t="str">
            <v>20</v>
          </cell>
          <cell r="C258">
            <v>49000300700</v>
          </cell>
          <cell r="D258">
            <v>3</v>
          </cell>
          <cell r="E258" t="str">
            <v>31</v>
          </cell>
          <cell r="F258">
            <v>11</v>
          </cell>
          <cell r="G258">
            <v>15</v>
          </cell>
          <cell r="H258">
            <v>20</v>
          </cell>
          <cell r="I258">
            <v>1</v>
          </cell>
          <cell r="J258">
            <v>49</v>
          </cell>
          <cell r="K258" t="str">
            <v>000</v>
          </cell>
          <cell r="L258">
            <v>3</v>
          </cell>
          <cell r="M258" t="str">
            <v>00</v>
          </cell>
          <cell r="N258">
            <v>7</v>
          </cell>
          <cell r="O258">
            <v>3</v>
          </cell>
          <cell r="P258">
            <v>3</v>
          </cell>
          <cell r="Q258">
            <v>1</v>
          </cell>
          <cell r="R258">
            <v>11</v>
          </cell>
          <cell r="S258">
            <v>33</v>
          </cell>
          <cell r="T258">
            <v>1</v>
          </cell>
          <cell r="U258" t="str">
            <v>490003</v>
          </cell>
          <cell r="V258" t="str">
            <v>Enseig. Serv administratifs</v>
          </cell>
          <cell r="W258" t="str">
            <v>Intérieur</v>
          </cell>
          <cell r="X258" t="str">
            <v>Pré imprimés</v>
          </cell>
          <cell r="Y258" t="str">
            <v>P5D</v>
          </cell>
          <cell r="Z258">
            <v>724000</v>
          </cell>
          <cell r="AA258">
            <v>612455.87300000002</v>
          </cell>
          <cell r="AB258">
            <v>796190</v>
          </cell>
          <cell r="AC258">
            <v>796190</v>
          </cell>
          <cell r="AD258">
            <v>0</v>
          </cell>
          <cell r="AE258">
            <v>29628.456000000002</v>
          </cell>
        </row>
        <row r="259">
          <cell r="A259">
            <v>1</v>
          </cell>
          <cell r="B259" t="str">
            <v>20</v>
          </cell>
          <cell r="C259">
            <v>49000300700</v>
          </cell>
          <cell r="D259">
            <v>3</v>
          </cell>
          <cell r="E259" t="str">
            <v>31</v>
          </cell>
          <cell r="F259">
            <v>21</v>
          </cell>
          <cell r="G259">
            <v>15</v>
          </cell>
          <cell r="H259">
            <v>20</v>
          </cell>
          <cell r="I259">
            <v>1</v>
          </cell>
          <cell r="J259">
            <v>49</v>
          </cell>
          <cell r="K259" t="str">
            <v>000</v>
          </cell>
          <cell r="L259">
            <v>3</v>
          </cell>
          <cell r="M259" t="str">
            <v>00</v>
          </cell>
          <cell r="N259">
            <v>7</v>
          </cell>
          <cell r="O259">
            <v>3</v>
          </cell>
          <cell r="P259">
            <v>3</v>
          </cell>
          <cell r="Q259">
            <v>1</v>
          </cell>
          <cell r="R259">
            <v>21</v>
          </cell>
          <cell r="S259">
            <v>33</v>
          </cell>
          <cell r="T259">
            <v>1</v>
          </cell>
          <cell r="U259" t="str">
            <v>490003</v>
          </cell>
          <cell r="V259" t="str">
            <v>Enseig. Serv administratifs</v>
          </cell>
          <cell r="W259" t="str">
            <v>Intérieur</v>
          </cell>
          <cell r="X259" t="str">
            <v>Fournitur. &amp; petit mat. de bureau</v>
          </cell>
          <cell r="Y259" t="str">
            <v>P5D</v>
          </cell>
          <cell r="Z259">
            <v>668632</v>
          </cell>
          <cell r="AA259">
            <v>310091.68099999998</v>
          </cell>
          <cell r="AB259">
            <v>403120</v>
          </cell>
          <cell r="AC259">
            <v>403120</v>
          </cell>
          <cell r="AD259">
            <v>0</v>
          </cell>
          <cell r="AE259">
            <v>22791.120000000003</v>
          </cell>
        </row>
        <row r="260">
          <cell r="A260">
            <v>1</v>
          </cell>
          <cell r="B260" t="str">
            <v>20</v>
          </cell>
          <cell r="C260">
            <v>49000300700</v>
          </cell>
          <cell r="D260">
            <v>3</v>
          </cell>
          <cell r="E260" t="str">
            <v>31</v>
          </cell>
          <cell r="F260">
            <v>22</v>
          </cell>
          <cell r="G260">
            <v>15</v>
          </cell>
          <cell r="H260">
            <v>20</v>
          </cell>
          <cell r="I260">
            <v>1</v>
          </cell>
          <cell r="J260">
            <v>49</v>
          </cell>
          <cell r="K260" t="str">
            <v>000</v>
          </cell>
          <cell r="L260">
            <v>3</v>
          </cell>
          <cell r="M260" t="str">
            <v>00</v>
          </cell>
          <cell r="N260">
            <v>7</v>
          </cell>
          <cell r="O260">
            <v>3</v>
          </cell>
          <cell r="P260">
            <v>3</v>
          </cell>
          <cell r="Q260">
            <v>1</v>
          </cell>
          <cell r="R260">
            <v>22</v>
          </cell>
          <cell r="S260">
            <v>33</v>
          </cell>
          <cell r="T260">
            <v>1</v>
          </cell>
          <cell r="U260" t="str">
            <v>490003</v>
          </cell>
          <cell r="V260" t="str">
            <v>Enseig. Serv administratifs</v>
          </cell>
          <cell r="W260" t="str">
            <v>Intérieur</v>
          </cell>
          <cell r="X260" t="str">
            <v>Fournit. Informati.</v>
          </cell>
          <cell r="Y260" t="str">
            <v>P5D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22791.120000000003</v>
          </cell>
        </row>
        <row r="261">
          <cell r="A261">
            <v>1</v>
          </cell>
          <cell r="B261" t="str">
            <v>20</v>
          </cell>
          <cell r="C261">
            <v>49000300700</v>
          </cell>
          <cell r="D261">
            <v>3</v>
          </cell>
          <cell r="E261" t="str">
            <v>31</v>
          </cell>
          <cell r="F261">
            <v>31</v>
          </cell>
          <cell r="G261">
            <v>15</v>
          </cell>
          <cell r="H261">
            <v>20</v>
          </cell>
          <cell r="I261">
            <v>1</v>
          </cell>
          <cell r="J261">
            <v>49</v>
          </cell>
          <cell r="K261" t="str">
            <v>000</v>
          </cell>
          <cell r="L261">
            <v>3</v>
          </cell>
          <cell r="M261" t="str">
            <v>00</v>
          </cell>
          <cell r="N261">
            <v>7</v>
          </cell>
          <cell r="O261">
            <v>3</v>
          </cell>
          <cell r="P261">
            <v>3</v>
          </cell>
          <cell r="Q261">
            <v>1</v>
          </cell>
          <cell r="R261">
            <v>31</v>
          </cell>
          <cell r="S261">
            <v>33</v>
          </cell>
          <cell r="T261">
            <v>1</v>
          </cell>
          <cell r="U261" t="str">
            <v>490003</v>
          </cell>
          <cell r="V261" t="str">
            <v>Enseig. Serv administratifs</v>
          </cell>
          <cell r="W261" t="str">
            <v>Intérieur</v>
          </cell>
          <cell r="X261" t="str">
            <v>Carburant véhicule</v>
          </cell>
          <cell r="Y261" t="str">
            <v>P5D</v>
          </cell>
          <cell r="Z261">
            <v>70095</v>
          </cell>
          <cell r="AA261">
            <v>108692.446</v>
          </cell>
          <cell r="AB261">
            <v>141300</v>
          </cell>
          <cell r="AC261">
            <v>141300</v>
          </cell>
          <cell r="AD261">
            <v>0</v>
          </cell>
          <cell r="AE261">
            <v>29628.456000000002</v>
          </cell>
        </row>
        <row r="262">
          <cell r="A262">
            <v>1</v>
          </cell>
          <cell r="B262" t="str">
            <v>ST/EPU</v>
          </cell>
          <cell r="C262" t="str">
            <v>B1A</v>
          </cell>
          <cell r="D262" t="str">
            <v>B1AE</v>
          </cell>
          <cell r="E262" t="str">
            <v>DSEE/PITA</v>
          </cell>
          <cell r="G262">
            <v>15</v>
          </cell>
          <cell r="H262">
            <v>20</v>
          </cell>
          <cell r="I262">
            <v>1</v>
          </cell>
          <cell r="K262" t="str">
            <v>IDA</v>
          </cell>
          <cell r="L262">
            <v>9</v>
          </cell>
          <cell r="M262">
            <v>16</v>
          </cell>
          <cell r="O262">
            <v>3</v>
          </cell>
          <cell r="P262">
            <v>3</v>
          </cell>
          <cell r="Q262">
            <v>1</v>
          </cell>
          <cell r="R262" t="str">
            <v>Sform</v>
          </cell>
          <cell r="T262">
            <v>2279.1120000000001</v>
          </cell>
          <cell r="U262">
            <v>1</v>
          </cell>
          <cell r="V262" t="str">
            <v>Ensemble Non ventilé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604150</v>
          </cell>
          <cell r="AB262">
            <v>785400</v>
          </cell>
          <cell r="AC262">
            <v>935400</v>
          </cell>
          <cell r="AD262">
            <v>150000</v>
          </cell>
          <cell r="AE262">
            <v>36465.792000000001</v>
          </cell>
        </row>
        <row r="263">
          <cell r="A263">
            <v>1</v>
          </cell>
          <cell r="B263" t="str">
            <v>20</v>
          </cell>
          <cell r="C263">
            <v>42000900700</v>
          </cell>
          <cell r="D263">
            <v>3</v>
          </cell>
          <cell r="E263" t="str">
            <v>31</v>
          </cell>
          <cell r="F263">
            <v>90</v>
          </cell>
          <cell r="G263">
            <v>15</v>
          </cell>
          <cell r="H263">
            <v>20</v>
          </cell>
          <cell r="I263">
            <v>1</v>
          </cell>
          <cell r="J263">
            <v>42</v>
          </cell>
          <cell r="K263" t="str">
            <v>000</v>
          </cell>
          <cell r="L263">
            <v>9</v>
          </cell>
          <cell r="M263" t="str">
            <v>00</v>
          </cell>
          <cell r="N263">
            <v>7</v>
          </cell>
          <cell r="O263">
            <v>3</v>
          </cell>
          <cell r="P263">
            <v>3</v>
          </cell>
          <cell r="Q263">
            <v>1</v>
          </cell>
          <cell r="R263">
            <v>90</v>
          </cell>
          <cell r="S263">
            <v>93</v>
          </cell>
          <cell r="T263">
            <v>1</v>
          </cell>
          <cell r="U263" t="str">
            <v>420009</v>
          </cell>
          <cell r="V263" t="str">
            <v>Primaire Ens.serv</v>
          </cell>
          <cell r="W263" t="str">
            <v>Ens. NV</v>
          </cell>
          <cell r="X263" t="str">
            <v>Autres produits &amp; fourn.</v>
          </cell>
          <cell r="Y263" t="str">
            <v>P1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31907.567999999999</v>
          </cell>
        </row>
        <row r="264">
          <cell r="A264">
            <v>1</v>
          </cell>
          <cell r="B264" t="str">
            <v>20</v>
          </cell>
          <cell r="C264">
            <v>43000900700</v>
          </cell>
          <cell r="D264">
            <v>3</v>
          </cell>
          <cell r="E264" t="str">
            <v>31</v>
          </cell>
          <cell r="F264">
            <v>90</v>
          </cell>
          <cell r="G264">
            <v>15</v>
          </cell>
          <cell r="H264">
            <v>20</v>
          </cell>
          <cell r="I264">
            <v>1</v>
          </cell>
          <cell r="J264">
            <v>43</v>
          </cell>
          <cell r="K264" t="str">
            <v>000</v>
          </cell>
          <cell r="L264">
            <v>9</v>
          </cell>
          <cell r="M264" t="str">
            <v>00</v>
          </cell>
          <cell r="N264">
            <v>7</v>
          </cell>
          <cell r="O264">
            <v>3</v>
          </cell>
          <cell r="P264">
            <v>3</v>
          </cell>
          <cell r="Q264">
            <v>1</v>
          </cell>
          <cell r="R264">
            <v>90</v>
          </cell>
          <cell r="S264">
            <v>93</v>
          </cell>
          <cell r="T264">
            <v>1</v>
          </cell>
          <cell r="U264" t="str">
            <v>430009</v>
          </cell>
          <cell r="V264" t="str">
            <v>Secondaire Ens.serv.</v>
          </cell>
          <cell r="W264" t="str">
            <v>Ens. NV</v>
          </cell>
          <cell r="X264" t="str">
            <v>Autres produits &amp; fourn.</v>
          </cell>
          <cell r="Y264" t="str">
            <v>P2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22791.120000000003</v>
          </cell>
        </row>
        <row r="265">
          <cell r="A265">
            <v>1</v>
          </cell>
          <cell r="B265" t="str">
            <v>20</v>
          </cell>
          <cell r="C265">
            <v>49000900700</v>
          </cell>
          <cell r="D265">
            <v>3</v>
          </cell>
          <cell r="E265" t="str">
            <v>31</v>
          </cell>
          <cell r="F265">
            <v>21</v>
          </cell>
          <cell r="G265">
            <v>15</v>
          </cell>
          <cell r="H265">
            <v>20</v>
          </cell>
          <cell r="I265">
            <v>1</v>
          </cell>
          <cell r="J265">
            <v>49</v>
          </cell>
          <cell r="K265" t="str">
            <v>000</v>
          </cell>
          <cell r="L265">
            <v>9</v>
          </cell>
          <cell r="M265" t="str">
            <v>00</v>
          </cell>
          <cell r="N265">
            <v>7</v>
          </cell>
          <cell r="O265">
            <v>3</v>
          </cell>
          <cell r="P265">
            <v>3</v>
          </cell>
          <cell r="Q265">
            <v>1</v>
          </cell>
          <cell r="R265">
            <v>21</v>
          </cell>
          <cell r="S265">
            <v>93</v>
          </cell>
          <cell r="T265">
            <v>1</v>
          </cell>
          <cell r="U265" t="str">
            <v>490009</v>
          </cell>
          <cell r="V265" t="str">
            <v>Enseig. Serv administratifs</v>
          </cell>
          <cell r="W265" t="str">
            <v>Ens. NV</v>
          </cell>
          <cell r="X265" t="str">
            <v>Fournitur. &amp; petit mat. de bureau</v>
          </cell>
          <cell r="Y265" t="str">
            <v>P5D</v>
          </cell>
          <cell r="Z265">
            <v>0</v>
          </cell>
          <cell r="AA265">
            <v>550000</v>
          </cell>
          <cell r="AB265">
            <v>715000</v>
          </cell>
          <cell r="AC265">
            <v>715000</v>
          </cell>
          <cell r="AD265">
            <v>0</v>
          </cell>
          <cell r="AE265">
            <v>20512.008000000002</v>
          </cell>
        </row>
        <row r="266">
          <cell r="A266">
            <v>1</v>
          </cell>
          <cell r="B266" t="str">
            <v>20</v>
          </cell>
          <cell r="C266">
            <v>49000900700</v>
          </cell>
          <cell r="D266">
            <v>3</v>
          </cell>
          <cell r="E266" t="str">
            <v>31</v>
          </cell>
          <cell r="F266">
            <v>22</v>
          </cell>
          <cell r="G266">
            <v>15</v>
          </cell>
          <cell r="H266">
            <v>20</v>
          </cell>
          <cell r="I266">
            <v>1</v>
          </cell>
          <cell r="J266">
            <v>49</v>
          </cell>
          <cell r="K266" t="str">
            <v>000</v>
          </cell>
          <cell r="L266">
            <v>9</v>
          </cell>
          <cell r="M266" t="str">
            <v>00</v>
          </cell>
          <cell r="N266">
            <v>7</v>
          </cell>
          <cell r="O266">
            <v>3</v>
          </cell>
          <cell r="P266">
            <v>3</v>
          </cell>
          <cell r="Q266">
            <v>1</v>
          </cell>
          <cell r="R266">
            <v>22</v>
          </cell>
          <cell r="S266">
            <v>93</v>
          </cell>
          <cell r="T266">
            <v>1</v>
          </cell>
          <cell r="U266" t="str">
            <v>490009</v>
          </cell>
          <cell r="V266" t="str">
            <v>Enseig. Serv administratifs</v>
          </cell>
          <cell r="W266" t="str">
            <v>Ens. NV</v>
          </cell>
          <cell r="X266" t="str">
            <v>Fournit. Informati.</v>
          </cell>
          <cell r="Y266" t="str">
            <v>P5D</v>
          </cell>
          <cell r="Z266">
            <v>0</v>
          </cell>
          <cell r="AA266">
            <v>0</v>
          </cell>
          <cell r="AB266">
            <v>0</v>
          </cell>
          <cell r="AC266">
            <v>150000</v>
          </cell>
          <cell r="AD266">
            <v>150000</v>
          </cell>
          <cell r="AE266">
            <v>36465.792000000001</v>
          </cell>
        </row>
        <row r="267">
          <cell r="A267">
            <v>1</v>
          </cell>
          <cell r="B267" t="str">
            <v>20</v>
          </cell>
          <cell r="C267">
            <v>49000900700</v>
          </cell>
          <cell r="D267">
            <v>3</v>
          </cell>
          <cell r="E267" t="str">
            <v>31</v>
          </cell>
          <cell r="F267">
            <v>31</v>
          </cell>
          <cell r="G267">
            <v>15</v>
          </cell>
          <cell r="H267">
            <v>20</v>
          </cell>
          <cell r="I267">
            <v>1</v>
          </cell>
          <cell r="J267">
            <v>49</v>
          </cell>
          <cell r="K267" t="str">
            <v>000</v>
          </cell>
          <cell r="L267">
            <v>9</v>
          </cell>
          <cell r="M267" t="str">
            <v>00</v>
          </cell>
          <cell r="N267">
            <v>7</v>
          </cell>
          <cell r="O267">
            <v>3</v>
          </cell>
          <cell r="P267">
            <v>3</v>
          </cell>
          <cell r="Q267">
            <v>1</v>
          </cell>
          <cell r="R267">
            <v>31</v>
          </cell>
          <cell r="S267">
            <v>93</v>
          </cell>
          <cell r="T267">
            <v>1</v>
          </cell>
          <cell r="U267" t="str">
            <v>490009</v>
          </cell>
          <cell r="V267" t="str">
            <v>Enseig. Serv administratifs</v>
          </cell>
          <cell r="W267" t="str">
            <v>Ens. NV</v>
          </cell>
          <cell r="X267" t="str">
            <v>Carburant véhicule</v>
          </cell>
          <cell r="Y267" t="str">
            <v>P5D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25070.232</v>
          </cell>
        </row>
        <row r="268">
          <cell r="A268">
            <v>1</v>
          </cell>
          <cell r="B268" t="str">
            <v>20</v>
          </cell>
          <cell r="C268">
            <v>49000900700</v>
          </cell>
          <cell r="D268">
            <v>3</v>
          </cell>
          <cell r="E268" t="str">
            <v>31</v>
          </cell>
          <cell r="F268">
            <v>33</v>
          </cell>
          <cell r="G268">
            <v>15</v>
          </cell>
          <cell r="H268">
            <v>20</v>
          </cell>
          <cell r="I268">
            <v>1</v>
          </cell>
          <cell r="J268">
            <v>49</v>
          </cell>
          <cell r="K268" t="str">
            <v>000</v>
          </cell>
          <cell r="L268">
            <v>9</v>
          </cell>
          <cell r="M268" t="str">
            <v>00</v>
          </cell>
          <cell r="N268">
            <v>7</v>
          </cell>
          <cell r="O268">
            <v>3</v>
          </cell>
          <cell r="P268">
            <v>3</v>
          </cell>
          <cell r="Q268">
            <v>1</v>
          </cell>
          <cell r="R268">
            <v>33</v>
          </cell>
          <cell r="S268">
            <v>93</v>
          </cell>
          <cell r="T268">
            <v>1</v>
          </cell>
          <cell r="U268" t="str">
            <v>490009</v>
          </cell>
          <cell r="V268" t="str">
            <v>Enseig. Serv administratifs</v>
          </cell>
          <cell r="W268" t="str">
            <v>Ens. NV</v>
          </cell>
          <cell r="X268" t="str">
            <v>Combust. Groupes électrog.</v>
          </cell>
          <cell r="Y268" t="str">
            <v>P5D</v>
          </cell>
          <cell r="Z268">
            <v>0</v>
          </cell>
          <cell r="AA268">
            <v>28650</v>
          </cell>
          <cell r="AB268">
            <v>37250</v>
          </cell>
          <cell r="AC268">
            <v>37250</v>
          </cell>
          <cell r="AD268">
            <v>0</v>
          </cell>
          <cell r="AE268">
            <v>15953.784</v>
          </cell>
        </row>
        <row r="269">
          <cell r="A269">
            <v>1</v>
          </cell>
          <cell r="B269" t="str">
            <v>20</v>
          </cell>
          <cell r="C269">
            <v>49000900700</v>
          </cell>
          <cell r="D269">
            <v>3</v>
          </cell>
          <cell r="E269" t="str">
            <v>31</v>
          </cell>
          <cell r="F269">
            <v>90</v>
          </cell>
          <cell r="G269">
            <v>15</v>
          </cell>
          <cell r="H269">
            <v>20</v>
          </cell>
          <cell r="I269">
            <v>1</v>
          </cell>
          <cell r="J269">
            <v>49</v>
          </cell>
          <cell r="K269" t="str">
            <v>000</v>
          </cell>
          <cell r="L269">
            <v>9</v>
          </cell>
          <cell r="M269" t="str">
            <v>00</v>
          </cell>
          <cell r="N269">
            <v>7</v>
          </cell>
          <cell r="O269">
            <v>3</v>
          </cell>
          <cell r="P269">
            <v>3</v>
          </cell>
          <cell r="Q269">
            <v>1</v>
          </cell>
          <cell r="R269">
            <v>90</v>
          </cell>
          <cell r="S269">
            <v>93</v>
          </cell>
          <cell r="T269">
            <v>1</v>
          </cell>
          <cell r="U269" t="str">
            <v>490009</v>
          </cell>
          <cell r="V269" t="str">
            <v>Enseig. Serv administratifs</v>
          </cell>
          <cell r="W269" t="str">
            <v>Ens. NV</v>
          </cell>
          <cell r="X269" t="str">
            <v>Autres produits &amp; fourn.</v>
          </cell>
          <cell r="Y269" t="str">
            <v>P5D</v>
          </cell>
          <cell r="Z269">
            <v>0</v>
          </cell>
          <cell r="AA269">
            <v>25500</v>
          </cell>
          <cell r="AB269">
            <v>33150</v>
          </cell>
          <cell r="AC269">
            <v>33150</v>
          </cell>
          <cell r="AD269">
            <v>0</v>
          </cell>
          <cell r="AE269">
            <v>2666.56104</v>
          </cell>
        </row>
        <row r="270">
          <cell r="A270">
            <v>1</v>
          </cell>
          <cell r="B270" t="str">
            <v>ST/EPU</v>
          </cell>
          <cell r="C270" t="str">
            <v>C1D</v>
          </cell>
          <cell r="D270" t="str">
            <v>C1DD</v>
          </cell>
          <cell r="E270" t="str">
            <v>DPE/BOFF</v>
          </cell>
          <cell r="G270">
            <v>15</v>
          </cell>
          <cell r="H270">
            <v>20</v>
          </cell>
          <cell r="I270">
            <v>1</v>
          </cell>
          <cell r="K270" t="str">
            <v>IDA</v>
          </cell>
          <cell r="L270" t="str">
            <v>AUT</v>
          </cell>
          <cell r="M270">
            <v>24</v>
          </cell>
          <cell r="O270">
            <v>3</v>
          </cell>
          <cell r="P270">
            <v>3</v>
          </cell>
          <cell r="Q270">
            <v>2</v>
          </cell>
          <cell r="R270" t="str">
            <v>pxj</v>
          </cell>
          <cell r="T270">
            <v>75.970399999999998</v>
          </cell>
          <cell r="U270">
            <v>0.9</v>
          </cell>
          <cell r="V270" t="str">
            <v xml:space="preserve">Fournitures et biens spécifiques </v>
          </cell>
          <cell r="W270">
            <v>0</v>
          </cell>
          <cell r="X270">
            <v>0</v>
          </cell>
          <cell r="Y270">
            <v>0</v>
          </cell>
          <cell r="Z270">
            <v>17295489</v>
          </cell>
          <cell r="AA270">
            <v>16267510</v>
          </cell>
          <cell r="AB270">
            <v>23840810</v>
          </cell>
          <cell r="AC270">
            <v>109840810</v>
          </cell>
          <cell r="AD270">
            <v>86000000</v>
          </cell>
          <cell r="AE270">
            <v>0</v>
          </cell>
        </row>
        <row r="271">
          <cell r="A271">
            <v>1</v>
          </cell>
          <cell r="B271" t="str">
            <v>ST/EPU</v>
          </cell>
          <cell r="C271" t="str">
            <v>C1D</v>
          </cell>
          <cell r="D271" t="str">
            <v>C1DD</v>
          </cell>
          <cell r="E271" t="str">
            <v>DPE/FRIA</v>
          </cell>
          <cell r="G271">
            <v>15</v>
          </cell>
          <cell r="H271">
            <v>20</v>
          </cell>
          <cell r="I271">
            <v>1</v>
          </cell>
          <cell r="K271" t="str">
            <v>IDA</v>
          </cell>
          <cell r="L271">
            <v>1</v>
          </cell>
          <cell r="M271">
            <v>12</v>
          </cell>
          <cell r="O271">
            <v>3</v>
          </cell>
          <cell r="P271">
            <v>3</v>
          </cell>
          <cell r="Q271">
            <v>2</v>
          </cell>
          <cell r="R271" t="str">
            <v>pxj</v>
          </cell>
          <cell r="T271">
            <v>75.970399999999998</v>
          </cell>
          <cell r="U271">
            <v>0.9</v>
          </cell>
          <cell r="V271" t="str">
            <v>Services centraux</v>
          </cell>
          <cell r="W271">
            <v>0</v>
          </cell>
          <cell r="X271">
            <v>0</v>
          </cell>
          <cell r="Y271">
            <v>0</v>
          </cell>
          <cell r="Z271">
            <v>60140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</row>
        <row r="272">
          <cell r="A272">
            <v>1</v>
          </cell>
          <cell r="B272" t="str">
            <v>20</v>
          </cell>
          <cell r="C272">
            <v>44507100700</v>
          </cell>
          <cell r="D272">
            <v>3</v>
          </cell>
          <cell r="E272" t="str">
            <v>32</v>
          </cell>
          <cell r="F272">
            <v>31</v>
          </cell>
          <cell r="G272">
            <v>15</v>
          </cell>
          <cell r="H272">
            <v>20</v>
          </cell>
          <cell r="I272">
            <v>1</v>
          </cell>
          <cell r="J272">
            <v>44</v>
          </cell>
          <cell r="K272">
            <v>507</v>
          </cell>
          <cell r="L272">
            <v>1</v>
          </cell>
          <cell r="M272" t="str">
            <v>00</v>
          </cell>
          <cell r="N272">
            <v>7</v>
          </cell>
          <cell r="O272">
            <v>3</v>
          </cell>
          <cell r="P272">
            <v>3</v>
          </cell>
          <cell r="Q272">
            <v>2</v>
          </cell>
          <cell r="R272">
            <v>31</v>
          </cell>
          <cell r="S272">
            <v>96</v>
          </cell>
          <cell r="T272">
            <v>1</v>
          </cell>
          <cell r="U272" t="str">
            <v>445071</v>
          </cell>
          <cell r="V272" t="str">
            <v>Comité d'éthique</v>
          </cell>
          <cell r="W272" t="str">
            <v>Serv.cent.</v>
          </cell>
          <cell r="X272" t="str">
            <v>Fournitures scolaires</v>
          </cell>
          <cell r="Y272">
            <v>0</v>
          </cell>
          <cell r="Z272">
            <v>60140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1640.96064</v>
          </cell>
        </row>
        <row r="273">
          <cell r="A273">
            <v>1</v>
          </cell>
          <cell r="B273" t="str">
            <v>ST/EPU</v>
          </cell>
          <cell r="C273" t="str">
            <v>C1D</v>
          </cell>
          <cell r="D273" t="str">
            <v>C1DD</v>
          </cell>
          <cell r="E273" t="str">
            <v>DPE/KOUN</v>
          </cell>
          <cell r="G273">
            <v>15</v>
          </cell>
          <cell r="H273">
            <v>20</v>
          </cell>
          <cell r="I273">
            <v>1</v>
          </cell>
          <cell r="K273" t="str">
            <v>IDA</v>
          </cell>
          <cell r="L273">
            <v>2</v>
          </cell>
          <cell r="M273">
            <v>21</v>
          </cell>
          <cell r="O273">
            <v>3</v>
          </cell>
          <cell r="P273">
            <v>3</v>
          </cell>
          <cell r="Q273">
            <v>2</v>
          </cell>
          <cell r="R273" t="str">
            <v>pxj</v>
          </cell>
          <cell r="T273">
            <v>75.970399999999998</v>
          </cell>
          <cell r="U273">
            <v>0.9</v>
          </cell>
          <cell r="V273" t="str">
            <v>Conakry Services déconcentrés</v>
          </cell>
          <cell r="W273">
            <v>0</v>
          </cell>
          <cell r="X273">
            <v>0</v>
          </cell>
          <cell r="Y273">
            <v>0</v>
          </cell>
          <cell r="Z273">
            <v>3054054</v>
          </cell>
          <cell r="AA273">
            <v>4197670</v>
          </cell>
          <cell r="AB273">
            <v>5975720</v>
          </cell>
          <cell r="AC273">
            <v>24215720</v>
          </cell>
          <cell r="AD273">
            <v>18240000</v>
          </cell>
          <cell r="AE273">
            <v>0</v>
          </cell>
        </row>
        <row r="274">
          <cell r="A274">
            <v>1</v>
          </cell>
          <cell r="B274" t="str">
            <v>20</v>
          </cell>
          <cell r="C274">
            <v>42000200700</v>
          </cell>
          <cell r="D274">
            <v>3</v>
          </cell>
          <cell r="E274" t="str">
            <v>32</v>
          </cell>
          <cell r="F274">
            <v>31</v>
          </cell>
          <cell r="G274">
            <v>15</v>
          </cell>
          <cell r="H274">
            <v>20</v>
          </cell>
          <cell r="I274">
            <v>1</v>
          </cell>
          <cell r="J274">
            <v>42</v>
          </cell>
          <cell r="K274" t="str">
            <v>000</v>
          </cell>
          <cell r="L274">
            <v>2</v>
          </cell>
          <cell r="M274" t="str">
            <v>00</v>
          </cell>
          <cell r="N274">
            <v>7</v>
          </cell>
          <cell r="O274">
            <v>3</v>
          </cell>
          <cell r="P274">
            <v>3</v>
          </cell>
          <cell r="Q274">
            <v>2</v>
          </cell>
          <cell r="R274">
            <v>31</v>
          </cell>
          <cell r="S274">
            <v>33</v>
          </cell>
          <cell r="T274">
            <v>1</v>
          </cell>
          <cell r="U274" t="str">
            <v>420002</v>
          </cell>
          <cell r="V274" t="str">
            <v>Primaire Ens.serv.déconc.</v>
          </cell>
          <cell r="W274" t="str">
            <v>Conakry</v>
          </cell>
          <cell r="X274" t="str">
            <v>Fournitures scolaires hors PPTE</v>
          </cell>
          <cell r="Y274" t="str">
            <v>P1</v>
          </cell>
          <cell r="Z274">
            <v>560798</v>
          </cell>
          <cell r="AA274">
            <v>1128590</v>
          </cell>
          <cell r="AB274">
            <v>1467170</v>
          </cell>
          <cell r="AC274">
            <v>3917170</v>
          </cell>
          <cell r="AD274">
            <v>2450000</v>
          </cell>
          <cell r="AE274">
            <v>820.48032000000001</v>
          </cell>
        </row>
        <row r="275">
          <cell r="A275">
            <v>1</v>
          </cell>
          <cell r="B275" t="str">
            <v>20</v>
          </cell>
          <cell r="C275">
            <v>42000200900</v>
          </cell>
          <cell r="D275">
            <v>3</v>
          </cell>
          <cell r="E275" t="str">
            <v>32</v>
          </cell>
          <cell r="F275">
            <v>31</v>
          </cell>
          <cell r="G275">
            <v>15</v>
          </cell>
          <cell r="H275">
            <v>20</v>
          </cell>
          <cell r="I275">
            <v>1</v>
          </cell>
          <cell r="J275">
            <v>42</v>
          </cell>
          <cell r="K275" t="str">
            <v>000</v>
          </cell>
          <cell r="L275">
            <v>2</v>
          </cell>
          <cell r="M275" t="str">
            <v>00</v>
          </cell>
          <cell r="N275">
            <v>9</v>
          </cell>
          <cell r="O275">
            <v>3</v>
          </cell>
          <cell r="P275">
            <v>3</v>
          </cell>
          <cell r="Q275">
            <v>2</v>
          </cell>
          <cell r="R275">
            <v>31</v>
          </cell>
          <cell r="S275">
            <v>34</v>
          </cell>
          <cell r="T275">
            <v>1</v>
          </cell>
          <cell r="U275" t="str">
            <v>420002</v>
          </cell>
          <cell r="V275" t="str">
            <v>Primaire Ens.serv.déconc.</v>
          </cell>
          <cell r="W275" t="str">
            <v>Conakry</v>
          </cell>
          <cell r="X275" t="str">
            <v>Fournitures scolaires PPTE</v>
          </cell>
          <cell r="Y275" t="str">
            <v>P1</v>
          </cell>
          <cell r="Z275">
            <v>253070</v>
          </cell>
          <cell r="AA275">
            <v>441930</v>
          </cell>
          <cell r="AB275">
            <v>723400</v>
          </cell>
          <cell r="AC275">
            <v>723400</v>
          </cell>
          <cell r="AD275">
            <v>0</v>
          </cell>
          <cell r="AE275">
            <v>820.48032000000001</v>
          </cell>
        </row>
        <row r="276">
          <cell r="A276">
            <v>1</v>
          </cell>
          <cell r="B276" t="str">
            <v>20</v>
          </cell>
          <cell r="C276">
            <v>42000200700</v>
          </cell>
          <cell r="D276">
            <v>3</v>
          </cell>
          <cell r="E276" t="str">
            <v>32</v>
          </cell>
          <cell r="F276">
            <v>32</v>
          </cell>
          <cell r="G276">
            <v>15</v>
          </cell>
          <cell r="H276">
            <v>20</v>
          </cell>
          <cell r="I276">
            <v>1</v>
          </cell>
          <cell r="J276">
            <v>42</v>
          </cell>
          <cell r="K276" t="str">
            <v>000</v>
          </cell>
          <cell r="L276">
            <v>2</v>
          </cell>
          <cell r="M276" t="str">
            <v>00</v>
          </cell>
          <cell r="N276">
            <v>7</v>
          </cell>
          <cell r="O276">
            <v>3</v>
          </cell>
          <cell r="P276">
            <v>3</v>
          </cell>
          <cell r="Q276">
            <v>2</v>
          </cell>
          <cell r="R276">
            <v>32</v>
          </cell>
          <cell r="S276">
            <v>33</v>
          </cell>
          <cell r="T276">
            <v>1</v>
          </cell>
          <cell r="U276" t="str">
            <v>420002</v>
          </cell>
          <cell r="V276" t="str">
            <v>Primaire Ens.serv.déconc.</v>
          </cell>
          <cell r="W276" t="str">
            <v>Conakry</v>
          </cell>
          <cell r="X276" t="str">
            <v>Matériel pédagogique hors PPTE</v>
          </cell>
          <cell r="Y276" t="str">
            <v>P1</v>
          </cell>
          <cell r="Z276">
            <v>180278</v>
          </cell>
          <cell r="AA276">
            <v>96920</v>
          </cell>
          <cell r="AB276">
            <v>126000</v>
          </cell>
          <cell r="AC276">
            <v>2576000</v>
          </cell>
          <cell r="AD276">
            <v>2450000</v>
          </cell>
          <cell r="AE276">
            <v>1025.6004</v>
          </cell>
        </row>
        <row r="277">
          <cell r="A277">
            <v>1</v>
          </cell>
          <cell r="B277" t="str">
            <v>20</v>
          </cell>
          <cell r="C277">
            <v>42000200900</v>
          </cell>
          <cell r="D277">
            <v>3</v>
          </cell>
          <cell r="E277" t="str">
            <v>32</v>
          </cell>
          <cell r="F277">
            <v>32</v>
          </cell>
          <cell r="G277">
            <v>15</v>
          </cell>
          <cell r="H277">
            <v>20</v>
          </cell>
          <cell r="I277">
            <v>1</v>
          </cell>
          <cell r="J277">
            <v>42</v>
          </cell>
          <cell r="K277" t="str">
            <v>000</v>
          </cell>
          <cell r="L277">
            <v>2</v>
          </cell>
          <cell r="M277" t="str">
            <v>00</v>
          </cell>
          <cell r="N277">
            <v>9</v>
          </cell>
          <cell r="O277">
            <v>3</v>
          </cell>
          <cell r="P277">
            <v>3</v>
          </cell>
          <cell r="Q277">
            <v>2</v>
          </cell>
          <cell r="R277">
            <v>32</v>
          </cell>
          <cell r="S277">
            <v>34</v>
          </cell>
          <cell r="T277">
            <v>1</v>
          </cell>
          <cell r="U277" t="str">
            <v>420002</v>
          </cell>
          <cell r="V277" t="str">
            <v>Primaire Ens.serv.déconc.</v>
          </cell>
          <cell r="W277" t="str">
            <v>Conakry</v>
          </cell>
          <cell r="X277" t="str">
            <v>Matériel pédagogique PPTE</v>
          </cell>
          <cell r="Y277" t="str">
            <v>P1</v>
          </cell>
          <cell r="Z277">
            <v>292020</v>
          </cell>
          <cell r="AA277">
            <v>289970</v>
          </cell>
          <cell r="AB277">
            <v>474660</v>
          </cell>
          <cell r="AC277">
            <v>474660</v>
          </cell>
          <cell r="AD277">
            <v>0</v>
          </cell>
          <cell r="AE277">
            <v>3281.92128</v>
          </cell>
        </row>
        <row r="278">
          <cell r="A278">
            <v>1</v>
          </cell>
          <cell r="B278" t="str">
            <v>20</v>
          </cell>
          <cell r="C278">
            <v>42000200700</v>
          </cell>
          <cell r="D278">
            <v>3</v>
          </cell>
          <cell r="E278" t="str">
            <v>32</v>
          </cell>
          <cell r="F278">
            <v>39</v>
          </cell>
          <cell r="G278">
            <v>15</v>
          </cell>
          <cell r="H278">
            <v>20</v>
          </cell>
          <cell r="I278">
            <v>1</v>
          </cell>
          <cell r="J278">
            <v>42</v>
          </cell>
          <cell r="K278" t="str">
            <v>000</v>
          </cell>
          <cell r="L278">
            <v>2</v>
          </cell>
          <cell r="M278" t="str">
            <v>00</v>
          </cell>
          <cell r="N278">
            <v>7</v>
          </cell>
          <cell r="O278">
            <v>3</v>
          </cell>
          <cell r="P278">
            <v>3</v>
          </cell>
          <cell r="Q278">
            <v>2</v>
          </cell>
          <cell r="R278">
            <v>39</v>
          </cell>
          <cell r="S278">
            <v>33</v>
          </cell>
          <cell r="T278">
            <v>1</v>
          </cell>
          <cell r="U278" t="str">
            <v>420002</v>
          </cell>
          <cell r="V278" t="str">
            <v>Primaire Ens.serv.déconc.</v>
          </cell>
          <cell r="W278" t="str">
            <v>Conakry</v>
          </cell>
          <cell r="X278" t="str">
            <v>Autres produits spécifiq. éducation</v>
          </cell>
          <cell r="Y278" t="str">
            <v>P1</v>
          </cell>
          <cell r="Z278">
            <v>23258</v>
          </cell>
          <cell r="AA278">
            <v>63760</v>
          </cell>
          <cell r="AB278">
            <v>82890</v>
          </cell>
          <cell r="AC278">
            <v>1062890</v>
          </cell>
          <cell r="AD278">
            <v>980000</v>
          </cell>
          <cell r="AE278">
            <v>2256.3208800000002</v>
          </cell>
        </row>
        <row r="279">
          <cell r="A279">
            <v>1</v>
          </cell>
          <cell r="B279" t="str">
            <v>20</v>
          </cell>
          <cell r="C279">
            <v>42000200700</v>
          </cell>
          <cell r="D279">
            <v>3</v>
          </cell>
          <cell r="E279" t="str">
            <v>32</v>
          </cell>
          <cell r="F279">
            <v>41</v>
          </cell>
          <cell r="G279">
            <v>15</v>
          </cell>
          <cell r="H279">
            <v>20</v>
          </cell>
          <cell r="I279">
            <v>1</v>
          </cell>
          <cell r="J279">
            <v>42</v>
          </cell>
          <cell r="K279" t="str">
            <v>000</v>
          </cell>
          <cell r="L279">
            <v>2</v>
          </cell>
          <cell r="M279" t="str">
            <v>00</v>
          </cell>
          <cell r="N279">
            <v>7</v>
          </cell>
          <cell r="O279">
            <v>3</v>
          </cell>
          <cell r="P279">
            <v>3</v>
          </cell>
          <cell r="Q279">
            <v>2</v>
          </cell>
          <cell r="R279">
            <v>41</v>
          </cell>
          <cell r="S279">
            <v>33</v>
          </cell>
          <cell r="T279">
            <v>1</v>
          </cell>
          <cell r="U279" t="str">
            <v>420002</v>
          </cell>
          <cell r="V279" t="str">
            <v>Primaire Ens.serv.déconc.</v>
          </cell>
          <cell r="W279" t="str">
            <v>Conakry</v>
          </cell>
          <cell r="X279" t="str">
            <v>Produits pharmac.</v>
          </cell>
          <cell r="Y279" t="str">
            <v>P1</v>
          </cell>
          <cell r="Z279">
            <v>38180</v>
          </cell>
          <cell r="AA279">
            <v>70790</v>
          </cell>
          <cell r="AB279">
            <v>92030</v>
          </cell>
          <cell r="AC279">
            <v>92030</v>
          </cell>
          <cell r="AD279">
            <v>0</v>
          </cell>
          <cell r="AE279">
            <v>1846.0807200000002</v>
          </cell>
        </row>
        <row r="280">
          <cell r="A280">
            <v>1</v>
          </cell>
          <cell r="B280" t="str">
            <v>20</v>
          </cell>
          <cell r="C280">
            <v>43000200700</v>
          </cell>
          <cell r="D280">
            <v>3</v>
          </cell>
          <cell r="E280" t="str">
            <v>32</v>
          </cell>
          <cell r="F280">
            <v>31</v>
          </cell>
          <cell r="G280">
            <v>15</v>
          </cell>
          <cell r="H280">
            <v>20</v>
          </cell>
          <cell r="I280">
            <v>1</v>
          </cell>
          <cell r="J280">
            <v>43</v>
          </cell>
          <cell r="K280" t="str">
            <v>000</v>
          </cell>
          <cell r="L280">
            <v>2</v>
          </cell>
          <cell r="M280" t="str">
            <v>00</v>
          </cell>
          <cell r="N280">
            <v>7</v>
          </cell>
          <cell r="O280">
            <v>3</v>
          </cell>
          <cell r="P280">
            <v>3</v>
          </cell>
          <cell r="Q280">
            <v>2</v>
          </cell>
          <cell r="R280">
            <v>31</v>
          </cell>
          <cell r="S280">
            <v>33</v>
          </cell>
          <cell r="T280">
            <v>1</v>
          </cell>
          <cell r="U280" t="str">
            <v>430002</v>
          </cell>
          <cell r="V280" t="str">
            <v>Secondaire Ens.serv.déconc.</v>
          </cell>
          <cell r="W280" t="str">
            <v>Conakry</v>
          </cell>
          <cell r="X280" t="str">
            <v>Fournitures scolaires hors PPTE</v>
          </cell>
          <cell r="Y280" t="str">
            <v>P2</v>
          </cell>
          <cell r="Z280">
            <v>56742</v>
          </cell>
          <cell r="AA280">
            <v>127500</v>
          </cell>
          <cell r="AB280">
            <v>165750</v>
          </cell>
          <cell r="AC280">
            <v>2745750</v>
          </cell>
          <cell r="AD280">
            <v>2580000</v>
          </cell>
          <cell r="AE280">
            <v>1640.96064</v>
          </cell>
        </row>
        <row r="281">
          <cell r="A281">
            <v>1</v>
          </cell>
          <cell r="B281" t="str">
            <v>20</v>
          </cell>
          <cell r="C281">
            <v>43000200900</v>
          </cell>
          <cell r="D281">
            <v>3</v>
          </cell>
          <cell r="E281" t="str">
            <v>32</v>
          </cell>
          <cell r="F281">
            <v>31</v>
          </cell>
          <cell r="G281">
            <v>15</v>
          </cell>
          <cell r="H281">
            <v>20</v>
          </cell>
          <cell r="I281">
            <v>1</v>
          </cell>
          <cell r="J281">
            <v>43</v>
          </cell>
          <cell r="K281" t="str">
            <v>000</v>
          </cell>
          <cell r="L281">
            <v>2</v>
          </cell>
          <cell r="M281" t="str">
            <v>00</v>
          </cell>
          <cell r="N281">
            <v>9</v>
          </cell>
          <cell r="O281">
            <v>3</v>
          </cell>
          <cell r="P281">
            <v>3</v>
          </cell>
          <cell r="Q281">
            <v>2</v>
          </cell>
          <cell r="R281">
            <v>31</v>
          </cell>
          <cell r="S281">
            <v>34</v>
          </cell>
          <cell r="T281">
            <v>1</v>
          </cell>
          <cell r="U281" t="str">
            <v>430002</v>
          </cell>
          <cell r="V281" t="str">
            <v>Secondaire Ens.serv.déconc.</v>
          </cell>
          <cell r="W281" t="str">
            <v>Conakry</v>
          </cell>
          <cell r="X281" t="str">
            <v>Fournitures scolaires PPTE</v>
          </cell>
          <cell r="Y281" t="str">
            <v>P2</v>
          </cell>
          <cell r="Z281">
            <v>416280</v>
          </cell>
          <cell r="AA281">
            <v>565850</v>
          </cell>
          <cell r="AB281">
            <v>926250</v>
          </cell>
          <cell r="AC281">
            <v>926250</v>
          </cell>
          <cell r="AD281">
            <v>0</v>
          </cell>
          <cell r="AE281">
            <v>2256.3208800000002</v>
          </cell>
        </row>
        <row r="282">
          <cell r="A282">
            <v>1</v>
          </cell>
          <cell r="B282" t="str">
            <v>20</v>
          </cell>
          <cell r="C282">
            <v>43000200700</v>
          </cell>
          <cell r="D282">
            <v>3</v>
          </cell>
          <cell r="E282" t="str">
            <v>32</v>
          </cell>
          <cell r="F282">
            <v>32</v>
          </cell>
          <cell r="G282">
            <v>15</v>
          </cell>
          <cell r="H282">
            <v>20</v>
          </cell>
          <cell r="I282">
            <v>1</v>
          </cell>
          <cell r="J282">
            <v>43</v>
          </cell>
          <cell r="K282" t="str">
            <v>000</v>
          </cell>
          <cell r="L282">
            <v>2</v>
          </cell>
          <cell r="M282" t="str">
            <v>00</v>
          </cell>
          <cell r="N282">
            <v>7</v>
          </cell>
          <cell r="O282">
            <v>3</v>
          </cell>
          <cell r="P282">
            <v>3</v>
          </cell>
          <cell r="Q282">
            <v>2</v>
          </cell>
          <cell r="R282">
            <v>32</v>
          </cell>
          <cell r="S282">
            <v>33</v>
          </cell>
          <cell r="T282">
            <v>1</v>
          </cell>
          <cell r="U282" t="str">
            <v>430002</v>
          </cell>
          <cell r="V282" t="str">
            <v>Secondaire Ens.serv.déconc.</v>
          </cell>
          <cell r="W282" t="str">
            <v>Conakry</v>
          </cell>
          <cell r="X282" t="str">
            <v>Matériel pédagogique hors PPTE</v>
          </cell>
          <cell r="Y282" t="str">
            <v>P2</v>
          </cell>
          <cell r="Z282">
            <v>28330</v>
          </cell>
          <cell r="AA282">
            <v>70650</v>
          </cell>
          <cell r="AB282">
            <v>91850</v>
          </cell>
          <cell r="AC282">
            <v>2671850</v>
          </cell>
          <cell r="AD282">
            <v>2580000</v>
          </cell>
          <cell r="AE282">
            <v>2666.56104</v>
          </cell>
        </row>
        <row r="283">
          <cell r="A283">
            <v>1</v>
          </cell>
          <cell r="B283" t="str">
            <v>20</v>
          </cell>
          <cell r="C283">
            <v>43000200900</v>
          </cell>
          <cell r="D283">
            <v>3</v>
          </cell>
          <cell r="E283" t="str">
            <v>32</v>
          </cell>
          <cell r="F283">
            <v>32</v>
          </cell>
          <cell r="G283">
            <v>15</v>
          </cell>
          <cell r="H283">
            <v>20</v>
          </cell>
          <cell r="I283">
            <v>1</v>
          </cell>
          <cell r="J283">
            <v>43</v>
          </cell>
          <cell r="K283" t="str">
            <v>000</v>
          </cell>
          <cell r="L283">
            <v>2</v>
          </cell>
          <cell r="M283" t="str">
            <v>00</v>
          </cell>
          <cell r="N283">
            <v>9</v>
          </cell>
          <cell r="O283">
            <v>3</v>
          </cell>
          <cell r="P283">
            <v>3</v>
          </cell>
          <cell r="Q283">
            <v>2</v>
          </cell>
          <cell r="R283">
            <v>32</v>
          </cell>
          <cell r="S283">
            <v>34</v>
          </cell>
          <cell r="T283">
            <v>1</v>
          </cell>
          <cell r="U283" t="str">
            <v>430002</v>
          </cell>
          <cell r="V283" t="str">
            <v>Secondaire Ens.serv.déconc.</v>
          </cell>
          <cell r="W283" t="str">
            <v>Conakry</v>
          </cell>
          <cell r="X283" t="str">
            <v>Matériel pédagogique PPTE</v>
          </cell>
          <cell r="Y283" t="str">
            <v>P2</v>
          </cell>
          <cell r="Z283">
            <v>490180</v>
          </cell>
          <cell r="AA283">
            <v>241820</v>
          </cell>
          <cell r="AB283">
            <v>395840</v>
          </cell>
          <cell r="AC283">
            <v>395840</v>
          </cell>
          <cell r="AD283">
            <v>0</v>
          </cell>
          <cell r="AE283">
            <v>3281.92128</v>
          </cell>
        </row>
        <row r="284">
          <cell r="A284">
            <v>1</v>
          </cell>
          <cell r="B284" t="str">
            <v>20</v>
          </cell>
          <cell r="C284">
            <v>43000200700</v>
          </cell>
          <cell r="D284">
            <v>3</v>
          </cell>
          <cell r="E284" t="str">
            <v>32</v>
          </cell>
          <cell r="F284">
            <v>39</v>
          </cell>
          <cell r="G284">
            <v>15</v>
          </cell>
          <cell r="H284">
            <v>20</v>
          </cell>
          <cell r="I284">
            <v>1</v>
          </cell>
          <cell r="J284">
            <v>43</v>
          </cell>
          <cell r="K284" t="str">
            <v>000</v>
          </cell>
          <cell r="L284">
            <v>2</v>
          </cell>
          <cell r="M284" t="str">
            <v>00</v>
          </cell>
          <cell r="N284">
            <v>7</v>
          </cell>
          <cell r="O284">
            <v>3</v>
          </cell>
          <cell r="P284">
            <v>3</v>
          </cell>
          <cell r="Q284">
            <v>2</v>
          </cell>
          <cell r="R284">
            <v>39</v>
          </cell>
          <cell r="S284">
            <v>33</v>
          </cell>
          <cell r="T284">
            <v>1</v>
          </cell>
          <cell r="U284" t="str">
            <v>430002</v>
          </cell>
          <cell r="V284" t="str">
            <v>Secondaire Ens.serv.déconc.</v>
          </cell>
          <cell r="W284" t="str">
            <v>Conakry</v>
          </cell>
          <cell r="X284" t="str">
            <v>Autres produits spécifiq. éducation</v>
          </cell>
          <cell r="Y284" t="str">
            <v>P2</v>
          </cell>
          <cell r="Z284">
            <v>10820</v>
          </cell>
          <cell r="AA284">
            <v>20450</v>
          </cell>
          <cell r="AB284">
            <v>26590</v>
          </cell>
          <cell r="AC284">
            <v>1626590</v>
          </cell>
          <cell r="AD284">
            <v>1600000</v>
          </cell>
          <cell r="AE284">
            <v>1640.96064</v>
          </cell>
        </row>
        <row r="285">
          <cell r="A285">
            <v>1</v>
          </cell>
          <cell r="B285" t="str">
            <v>20</v>
          </cell>
          <cell r="C285">
            <v>43000200700</v>
          </cell>
          <cell r="D285">
            <v>3</v>
          </cell>
          <cell r="E285" t="str">
            <v>32</v>
          </cell>
          <cell r="F285">
            <v>41</v>
          </cell>
          <cell r="G285">
            <v>15</v>
          </cell>
          <cell r="H285">
            <v>20</v>
          </cell>
          <cell r="I285">
            <v>1</v>
          </cell>
          <cell r="J285">
            <v>43</v>
          </cell>
          <cell r="K285" t="str">
            <v>000</v>
          </cell>
          <cell r="L285">
            <v>2</v>
          </cell>
          <cell r="M285" t="str">
            <v>00</v>
          </cell>
          <cell r="N285">
            <v>7</v>
          </cell>
          <cell r="O285">
            <v>3</v>
          </cell>
          <cell r="P285">
            <v>3</v>
          </cell>
          <cell r="Q285">
            <v>2</v>
          </cell>
          <cell r="R285">
            <v>41</v>
          </cell>
          <cell r="S285">
            <v>33</v>
          </cell>
          <cell r="T285">
            <v>1</v>
          </cell>
          <cell r="U285" t="str">
            <v>430002</v>
          </cell>
          <cell r="V285" t="str">
            <v>Secondaire Ens.serv.déconc.</v>
          </cell>
          <cell r="W285" t="str">
            <v>Conakry</v>
          </cell>
          <cell r="X285" t="str">
            <v>Produits pharmac.</v>
          </cell>
          <cell r="Y285" t="str">
            <v>P2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2461.4409600000004</v>
          </cell>
        </row>
        <row r="286">
          <cell r="A286">
            <v>1</v>
          </cell>
          <cell r="B286" t="str">
            <v>20</v>
          </cell>
          <cell r="C286">
            <v>44000200700</v>
          </cell>
          <cell r="D286">
            <v>3</v>
          </cell>
          <cell r="E286" t="str">
            <v>32</v>
          </cell>
          <cell r="F286">
            <v>12</v>
          </cell>
          <cell r="G286">
            <v>15</v>
          </cell>
          <cell r="H286">
            <v>20</v>
          </cell>
          <cell r="I286">
            <v>1</v>
          </cell>
          <cell r="J286">
            <v>44</v>
          </cell>
          <cell r="K286" t="str">
            <v>000</v>
          </cell>
          <cell r="L286">
            <v>2</v>
          </cell>
          <cell r="M286" t="str">
            <v>00</v>
          </cell>
          <cell r="N286">
            <v>7</v>
          </cell>
          <cell r="O286">
            <v>3</v>
          </cell>
          <cell r="P286">
            <v>3</v>
          </cell>
          <cell r="Q286">
            <v>2</v>
          </cell>
          <cell r="R286">
            <v>12</v>
          </cell>
          <cell r="S286">
            <v>36</v>
          </cell>
          <cell r="T286">
            <v>1</v>
          </cell>
          <cell r="U286" t="str">
            <v>440002</v>
          </cell>
          <cell r="V286" t="str">
            <v>Enseign. Technique</v>
          </cell>
          <cell r="W286" t="str">
            <v>Conakry</v>
          </cell>
          <cell r="X286" t="str">
            <v>Alimentation agents non FP</v>
          </cell>
          <cell r="Y286" t="str">
            <v>P3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2461.4409600000004</v>
          </cell>
        </row>
        <row r="287">
          <cell r="A287">
            <v>1</v>
          </cell>
          <cell r="B287" t="str">
            <v>20</v>
          </cell>
          <cell r="C287">
            <v>44000200700</v>
          </cell>
          <cell r="D287">
            <v>3</v>
          </cell>
          <cell r="E287" t="str">
            <v>32</v>
          </cell>
          <cell r="F287">
            <v>21</v>
          </cell>
          <cell r="G287">
            <v>15</v>
          </cell>
          <cell r="H287">
            <v>20</v>
          </cell>
          <cell r="I287">
            <v>1</v>
          </cell>
          <cell r="J287">
            <v>44</v>
          </cell>
          <cell r="K287" t="str">
            <v>000</v>
          </cell>
          <cell r="L287">
            <v>2</v>
          </cell>
          <cell r="M287" t="str">
            <v>00</v>
          </cell>
          <cell r="N287">
            <v>7</v>
          </cell>
          <cell r="O287">
            <v>3</v>
          </cell>
          <cell r="P287">
            <v>3</v>
          </cell>
          <cell r="Q287">
            <v>2</v>
          </cell>
          <cell r="R287">
            <v>21</v>
          </cell>
          <cell r="S287">
            <v>36</v>
          </cell>
          <cell r="T287">
            <v>1</v>
          </cell>
          <cell r="U287" t="str">
            <v>440002</v>
          </cell>
          <cell r="V287" t="str">
            <v>Enseign. Technique</v>
          </cell>
          <cell r="W287" t="str">
            <v>Conakry</v>
          </cell>
          <cell r="X287" t="str">
            <v>Habillement agents FP</v>
          </cell>
          <cell r="Y287" t="str">
            <v>P3</v>
          </cell>
          <cell r="Z287">
            <v>0</v>
          </cell>
          <cell r="AA287">
            <v>12650</v>
          </cell>
          <cell r="AB287">
            <v>16450</v>
          </cell>
          <cell r="AC287">
            <v>16450</v>
          </cell>
          <cell r="AD287">
            <v>0</v>
          </cell>
          <cell r="AE287">
            <v>3076.8012000000003</v>
          </cell>
        </row>
        <row r="288">
          <cell r="A288">
            <v>1</v>
          </cell>
          <cell r="B288" t="str">
            <v>20</v>
          </cell>
          <cell r="C288">
            <v>44000200700</v>
          </cell>
          <cell r="D288">
            <v>3</v>
          </cell>
          <cell r="E288" t="str">
            <v>32</v>
          </cell>
          <cell r="F288">
            <v>22</v>
          </cell>
          <cell r="G288">
            <v>15</v>
          </cell>
          <cell r="H288">
            <v>20</v>
          </cell>
          <cell r="I288">
            <v>1</v>
          </cell>
          <cell r="J288">
            <v>44</v>
          </cell>
          <cell r="K288" t="str">
            <v>000</v>
          </cell>
          <cell r="L288">
            <v>2</v>
          </cell>
          <cell r="M288" t="str">
            <v>00</v>
          </cell>
          <cell r="N288">
            <v>7</v>
          </cell>
          <cell r="O288">
            <v>3</v>
          </cell>
          <cell r="P288">
            <v>3</v>
          </cell>
          <cell r="Q288">
            <v>2</v>
          </cell>
          <cell r="R288">
            <v>22</v>
          </cell>
          <cell r="S288">
            <v>36</v>
          </cell>
          <cell r="T288">
            <v>1</v>
          </cell>
          <cell r="U288" t="str">
            <v>440002</v>
          </cell>
          <cell r="V288" t="str">
            <v>Enseign. Technique</v>
          </cell>
          <cell r="W288" t="str">
            <v>Conakry</v>
          </cell>
          <cell r="X288" t="str">
            <v>Habillement agents non FP</v>
          </cell>
          <cell r="Y288" t="str">
            <v>P3</v>
          </cell>
          <cell r="Z288">
            <v>0</v>
          </cell>
          <cell r="AA288">
            <v>12750</v>
          </cell>
          <cell r="AB288">
            <v>16580</v>
          </cell>
          <cell r="AC288">
            <v>16580</v>
          </cell>
          <cell r="AD288">
            <v>0</v>
          </cell>
          <cell r="AE288">
            <v>820.48032000000001</v>
          </cell>
        </row>
        <row r="289">
          <cell r="A289">
            <v>1</v>
          </cell>
          <cell r="B289" t="str">
            <v>20</v>
          </cell>
          <cell r="C289">
            <v>44000200700</v>
          </cell>
          <cell r="D289">
            <v>3</v>
          </cell>
          <cell r="E289" t="str">
            <v>32</v>
          </cell>
          <cell r="F289">
            <v>31</v>
          </cell>
          <cell r="G289">
            <v>15</v>
          </cell>
          <cell r="H289">
            <v>20</v>
          </cell>
          <cell r="I289">
            <v>1</v>
          </cell>
          <cell r="J289">
            <v>44</v>
          </cell>
          <cell r="K289" t="str">
            <v>000</v>
          </cell>
          <cell r="L289">
            <v>2</v>
          </cell>
          <cell r="M289" t="str">
            <v>00</v>
          </cell>
          <cell r="N289">
            <v>7</v>
          </cell>
          <cell r="O289">
            <v>3</v>
          </cell>
          <cell r="P289">
            <v>3</v>
          </cell>
          <cell r="Q289">
            <v>2</v>
          </cell>
          <cell r="R289">
            <v>31</v>
          </cell>
          <cell r="S289">
            <v>36</v>
          </cell>
          <cell r="T289">
            <v>1</v>
          </cell>
          <cell r="U289" t="str">
            <v>440002</v>
          </cell>
          <cell r="V289" t="str">
            <v>Enseign. Technique</v>
          </cell>
          <cell r="W289" t="str">
            <v>Conakry</v>
          </cell>
          <cell r="X289" t="str">
            <v>Fournitures scolaires</v>
          </cell>
          <cell r="Y289" t="str">
            <v>P3</v>
          </cell>
          <cell r="Z289">
            <v>246790</v>
          </cell>
          <cell r="AA289">
            <v>438850</v>
          </cell>
          <cell r="AB289">
            <v>570510</v>
          </cell>
          <cell r="AC289">
            <v>3370510</v>
          </cell>
          <cell r="AD289">
            <v>2800000</v>
          </cell>
          <cell r="AE289">
            <v>1435.8405600000001</v>
          </cell>
        </row>
        <row r="290">
          <cell r="A290">
            <v>1</v>
          </cell>
          <cell r="B290" t="str">
            <v>20</v>
          </cell>
          <cell r="C290">
            <v>44000200700</v>
          </cell>
          <cell r="D290">
            <v>3</v>
          </cell>
          <cell r="E290" t="str">
            <v>32</v>
          </cell>
          <cell r="F290">
            <v>39</v>
          </cell>
          <cell r="G290">
            <v>15</v>
          </cell>
          <cell r="H290">
            <v>20</v>
          </cell>
          <cell r="I290">
            <v>1</v>
          </cell>
          <cell r="J290">
            <v>44</v>
          </cell>
          <cell r="K290" t="str">
            <v>000</v>
          </cell>
          <cell r="L290">
            <v>2</v>
          </cell>
          <cell r="M290" t="str">
            <v>00</v>
          </cell>
          <cell r="N290">
            <v>7</v>
          </cell>
          <cell r="O290">
            <v>3</v>
          </cell>
          <cell r="P290">
            <v>3</v>
          </cell>
          <cell r="Q290">
            <v>2</v>
          </cell>
          <cell r="R290">
            <v>39</v>
          </cell>
          <cell r="S290">
            <v>36</v>
          </cell>
          <cell r="T290">
            <v>1</v>
          </cell>
          <cell r="U290" t="str">
            <v>440002</v>
          </cell>
          <cell r="V290" t="str">
            <v>Enseign. Technique</v>
          </cell>
          <cell r="W290" t="str">
            <v>Conakry</v>
          </cell>
          <cell r="X290" t="str">
            <v>Autres pdts spéc. Éducation</v>
          </cell>
          <cell r="Y290" t="str">
            <v>P3</v>
          </cell>
          <cell r="Z290">
            <v>457308</v>
          </cell>
          <cell r="AA290">
            <v>605630</v>
          </cell>
          <cell r="AB290">
            <v>787320</v>
          </cell>
          <cell r="AC290">
            <v>3587320</v>
          </cell>
          <cell r="AD290">
            <v>2800000</v>
          </cell>
          <cell r="AE290">
            <v>2051.2008000000001</v>
          </cell>
        </row>
        <row r="291">
          <cell r="A291">
            <v>1</v>
          </cell>
          <cell r="B291" t="str">
            <v>20</v>
          </cell>
          <cell r="C291">
            <v>44000200700</v>
          </cell>
          <cell r="D291">
            <v>3</v>
          </cell>
          <cell r="E291" t="str">
            <v>32</v>
          </cell>
          <cell r="F291">
            <v>41</v>
          </cell>
          <cell r="G291">
            <v>15</v>
          </cell>
          <cell r="H291">
            <v>20</v>
          </cell>
          <cell r="I291">
            <v>1</v>
          </cell>
          <cell r="J291">
            <v>44</v>
          </cell>
          <cell r="K291" t="str">
            <v>000</v>
          </cell>
          <cell r="L291">
            <v>2</v>
          </cell>
          <cell r="M291" t="str">
            <v>00</v>
          </cell>
          <cell r="N291">
            <v>7</v>
          </cell>
          <cell r="O291">
            <v>3</v>
          </cell>
          <cell r="P291">
            <v>3</v>
          </cell>
          <cell r="Q291">
            <v>2</v>
          </cell>
          <cell r="R291">
            <v>41</v>
          </cell>
          <cell r="S291">
            <v>36</v>
          </cell>
          <cell r="T291">
            <v>1</v>
          </cell>
          <cell r="U291" t="str">
            <v>440002</v>
          </cell>
          <cell r="V291" t="str">
            <v>Enseign. Technique</v>
          </cell>
          <cell r="W291" t="str">
            <v>Conakry</v>
          </cell>
          <cell r="X291" t="str">
            <v>Produits pharmaceutiques</v>
          </cell>
          <cell r="Y291" t="str">
            <v>P3</v>
          </cell>
          <cell r="Z291">
            <v>0</v>
          </cell>
          <cell r="AA291">
            <v>9560</v>
          </cell>
          <cell r="AB291">
            <v>12430</v>
          </cell>
          <cell r="AC291">
            <v>12430</v>
          </cell>
          <cell r="AD291">
            <v>0</v>
          </cell>
          <cell r="AE291">
            <v>2256.3208800000002</v>
          </cell>
        </row>
        <row r="292">
          <cell r="A292">
            <v>1</v>
          </cell>
          <cell r="B292" t="str">
            <v>ST/EPU</v>
          </cell>
          <cell r="C292" t="str">
            <v>C1D</v>
          </cell>
          <cell r="D292" t="str">
            <v>C1DD</v>
          </cell>
          <cell r="E292" t="str">
            <v>DPE/TELE</v>
          </cell>
          <cell r="G292">
            <v>15</v>
          </cell>
          <cell r="H292">
            <v>20</v>
          </cell>
          <cell r="I292">
            <v>1</v>
          </cell>
          <cell r="K292" t="str">
            <v>IDA</v>
          </cell>
          <cell r="L292">
            <v>3</v>
          </cell>
          <cell r="M292">
            <v>42</v>
          </cell>
          <cell r="O292">
            <v>3</v>
          </cell>
          <cell r="P292">
            <v>3</v>
          </cell>
          <cell r="Q292">
            <v>2</v>
          </cell>
          <cell r="R292" t="str">
            <v>pxj</v>
          </cell>
          <cell r="T292">
            <v>75.970399999999998</v>
          </cell>
          <cell r="U292">
            <v>0.9</v>
          </cell>
          <cell r="V292" t="str">
            <v>Intérieur Services déconcentrés</v>
          </cell>
          <cell r="W292">
            <v>0</v>
          </cell>
          <cell r="X292">
            <v>0</v>
          </cell>
          <cell r="Y292">
            <v>0</v>
          </cell>
          <cell r="Z292">
            <v>14181295</v>
          </cell>
          <cell r="AA292">
            <v>12069840</v>
          </cell>
          <cell r="AB292">
            <v>17865090</v>
          </cell>
          <cell r="AC292">
            <v>85625090</v>
          </cell>
          <cell r="AD292">
            <v>67760000</v>
          </cell>
          <cell r="AE292">
            <v>0</v>
          </cell>
        </row>
        <row r="293">
          <cell r="A293">
            <v>1</v>
          </cell>
          <cell r="B293" t="str">
            <v>20</v>
          </cell>
          <cell r="C293">
            <v>42000300700</v>
          </cell>
          <cell r="D293">
            <v>3</v>
          </cell>
          <cell r="E293" t="str">
            <v>32</v>
          </cell>
          <cell r="F293">
            <v>31</v>
          </cell>
          <cell r="G293">
            <v>15</v>
          </cell>
          <cell r="H293">
            <v>20</v>
          </cell>
          <cell r="I293">
            <v>1</v>
          </cell>
          <cell r="J293">
            <v>42</v>
          </cell>
          <cell r="K293" t="str">
            <v>000</v>
          </cell>
          <cell r="L293">
            <v>3</v>
          </cell>
          <cell r="M293" t="str">
            <v>00</v>
          </cell>
          <cell r="N293">
            <v>7</v>
          </cell>
          <cell r="O293">
            <v>3</v>
          </cell>
          <cell r="P293">
            <v>3</v>
          </cell>
          <cell r="Q293">
            <v>2</v>
          </cell>
          <cell r="R293">
            <v>31</v>
          </cell>
          <cell r="S293">
            <v>33</v>
          </cell>
          <cell r="T293">
            <v>1</v>
          </cell>
          <cell r="U293" t="str">
            <v>420003</v>
          </cell>
          <cell r="V293" t="str">
            <v>Primaire Ens.serv.déconc.</v>
          </cell>
          <cell r="W293" t="str">
            <v>Intérieur</v>
          </cell>
          <cell r="X293" t="str">
            <v>Fournitures scolaires hors PPTE</v>
          </cell>
          <cell r="Y293" t="str">
            <v>P1</v>
          </cell>
          <cell r="Z293">
            <v>3361461</v>
          </cell>
          <cell r="AA293">
            <v>1912850</v>
          </cell>
          <cell r="AB293">
            <v>2486710</v>
          </cell>
          <cell r="AC293">
            <v>21148710</v>
          </cell>
          <cell r="AD293">
            <v>18662000</v>
          </cell>
          <cell r="AE293">
            <v>1230.7204800000002</v>
          </cell>
        </row>
        <row r="294">
          <cell r="A294">
            <v>1</v>
          </cell>
          <cell r="B294" t="str">
            <v>20</v>
          </cell>
          <cell r="C294">
            <v>42000300900</v>
          </cell>
          <cell r="D294">
            <v>3</v>
          </cell>
          <cell r="E294" t="str">
            <v>32</v>
          </cell>
          <cell r="F294">
            <v>31</v>
          </cell>
          <cell r="G294">
            <v>15</v>
          </cell>
          <cell r="H294">
            <v>20</v>
          </cell>
          <cell r="I294">
            <v>1</v>
          </cell>
          <cell r="J294">
            <v>42</v>
          </cell>
          <cell r="K294" t="str">
            <v>000</v>
          </cell>
          <cell r="L294">
            <v>3</v>
          </cell>
          <cell r="M294" t="str">
            <v>00</v>
          </cell>
          <cell r="N294">
            <v>9</v>
          </cell>
          <cell r="O294">
            <v>3</v>
          </cell>
          <cell r="P294">
            <v>3</v>
          </cell>
          <cell r="Q294">
            <v>2</v>
          </cell>
          <cell r="R294">
            <v>31</v>
          </cell>
          <cell r="S294">
            <v>34</v>
          </cell>
          <cell r="T294">
            <v>1</v>
          </cell>
          <cell r="U294" t="str">
            <v>420003</v>
          </cell>
          <cell r="V294" t="str">
            <v>Primaire Ens.serv.déconc.</v>
          </cell>
          <cell r="W294" t="str">
            <v>Intérieur</v>
          </cell>
          <cell r="X294" t="str">
            <v>Fournitures scolaires PPTE</v>
          </cell>
          <cell r="Y294" t="str">
            <v>P1</v>
          </cell>
          <cell r="Z294">
            <v>3283850</v>
          </cell>
          <cell r="AA294">
            <v>3507010</v>
          </cell>
          <cell r="AB294">
            <v>5740680</v>
          </cell>
          <cell r="AC294">
            <v>5740680</v>
          </cell>
          <cell r="AD294">
            <v>0</v>
          </cell>
          <cell r="AE294">
            <v>3281.92128</v>
          </cell>
        </row>
        <row r="295">
          <cell r="A295">
            <v>1</v>
          </cell>
          <cell r="B295" t="str">
            <v>20</v>
          </cell>
          <cell r="C295">
            <v>42000300700</v>
          </cell>
          <cell r="D295">
            <v>3</v>
          </cell>
          <cell r="E295" t="str">
            <v>32</v>
          </cell>
          <cell r="F295">
            <v>32</v>
          </cell>
          <cell r="G295">
            <v>15</v>
          </cell>
          <cell r="H295">
            <v>20</v>
          </cell>
          <cell r="I295">
            <v>1</v>
          </cell>
          <cell r="J295">
            <v>42</v>
          </cell>
          <cell r="K295" t="str">
            <v>000</v>
          </cell>
          <cell r="L295">
            <v>3</v>
          </cell>
          <cell r="M295" t="str">
            <v>00</v>
          </cell>
          <cell r="N295">
            <v>7</v>
          </cell>
          <cell r="O295">
            <v>3</v>
          </cell>
          <cell r="P295">
            <v>3</v>
          </cell>
          <cell r="Q295">
            <v>2</v>
          </cell>
          <cell r="R295">
            <v>32</v>
          </cell>
          <cell r="S295">
            <v>33</v>
          </cell>
          <cell r="T295">
            <v>1</v>
          </cell>
          <cell r="U295" t="str">
            <v>420003</v>
          </cell>
          <cell r="V295" t="str">
            <v>Primaire Ens.serv.déconc.</v>
          </cell>
          <cell r="W295" t="str">
            <v>Intérieur</v>
          </cell>
          <cell r="X295" t="str">
            <v>Matériel pédagogique hors PPTE</v>
          </cell>
          <cell r="Y295" t="str">
            <v>P1</v>
          </cell>
          <cell r="Z295">
            <v>689303</v>
          </cell>
          <cell r="AA295">
            <v>462820</v>
          </cell>
          <cell r="AB295">
            <v>601670</v>
          </cell>
          <cell r="AC295">
            <v>19263670</v>
          </cell>
          <cell r="AD295">
            <v>18662000</v>
          </cell>
          <cell r="AE295">
            <v>2256.3208800000002</v>
          </cell>
        </row>
        <row r="296">
          <cell r="A296">
            <v>1</v>
          </cell>
          <cell r="B296" t="str">
            <v>20</v>
          </cell>
          <cell r="C296">
            <v>42000300900</v>
          </cell>
          <cell r="D296">
            <v>3</v>
          </cell>
          <cell r="E296" t="str">
            <v>32</v>
          </cell>
          <cell r="F296">
            <v>32</v>
          </cell>
          <cell r="G296">
            <v>15</v>
          </cell>
          <cell r="H296">
            <v>20</v>
          </cell>
          <cell r="I296">
            <v>1</v>
          </cell>
          <cell r="J296">
            <v>42</v>
          </cell>
          <cell r="K296" t="str">
            <v>000</v>
          </cell>
          <cell r="L296">
            <v>3</v>
          </cell>
          <cell r="M296" t="str">
            <v>00</v>
          </cell>
          <cell r="N296">
            <v>9</v>
          </cell>
          <cell r="O296">
            <v>3</v>
          </cell>
          <cell r="P296">
            <v>3</v>
          </cell>
          <cell r="Q296">
            <v>2</v>
          </cell>
          <cell r="R296">
            <v>32</v>
          </cell>
          <cell r="S296">
            <v>34</v>
          </cell>
          <cell r="T296">
            <v>1</v>
          </cell>
          <cell r="U296" t="str">
            <v>420003</v>
          </cell>
          <cell r="V296" t="str">
            <v>Primaire Ens.serv.déconc.</v>
          </cell>
          <cell r="W296" t="str">
            <v>Intérieur</v>
          </cell>
          <cell r="X296" t="str">
            <v>Matériel pédagogique PPTE</v>
          </cell>
          <cell r="Y296" t="str">
            <v>P1</v>
          </cell>
          <cell r="Z296">
            <v>991485</v>
          </cell>
          <cell r="AA296">
            <v>1262850</v>
          </cell>
          <cell r="AB296">
            <v>2067180</v>
          </cell>
          <cell r="AC296">
            <v>2067180</v>
          </cell>
          <cell r="AD296">
            <v>0</v>
          </cell>
          <cell r="AE296">
            <v>2666.56104</v>
          </cell>
        </row>
        <row r="297">
          <cell r="A297">
            <v>1</v>
          </cell>
          <cell r="B297" t="str">
            <v>20</v>
          </cell>
          <cell r="C297">
            <v>42000300700</v>
          </cell>
          <cell r="D297">
            <v>3</v>
          </cell>
          <cell r="E297" t="str">
            <v>32</v>
          </cell>
          <cell r="F297">
            <v>39</v>
          </cell>
          <cell r="G297">
            <v>15</v>
          </cell>
          <cell r="H297">
            <v>20</v>
          </cell>
          <cell r="I297">
            <v>1</v>
          </cell>
          <cell r="J297">
            <v>42</v>
          </cell>
          <cell r="K297" t="str">
            <v>000</v>
          </cell>
          <cell r="L297">
            <v>3</v>
          </cell>
          <cell r="M297" t="str">
            <v>00</v>
          </cell>
          <cell r="N297">
            <v>7</v>
          </cell>
          <cell r="O297">
            <v>3</v>
          </cell>
          <cell r="P297">
            <v>3</v>
          </cell>
          <cell r="Q297">
            <v>2</v>
          </cell>
          <cell r="R297">
            <v>39</v>
          </cell>
          <cell r="S297">
            <v>33</v>
          </cell>
          <cell r="T297">
            <v>1</v>
          </cell>
          <cell r="U297" t="str">
            <v>420003</v>
          </cell>
          <cell r="V297" t="str">
            <v>Primaire Ens.serv.déconc.</v>
          </cell>
          <cell r="W297" t="str">
            <v>Intérieur</v>
          </cell>
          <cell r="X297" t="str">
            <v>Autres produits spécifiq. éducation</v>
          </cell>
          <cell r="Y297" t="str">
            <v>P1</v>
          </cell>
          <cell r="Z297">
            <v>151575</v>
          </cell>
          <cell r="AA297">
            <v>162920</v>
          </cell>
          <cell r="AB297">
            <v>211800</v>
          </cell>
          <cell r="AC297">
            <v>6231800</v>
          </cell>
          <cell r="AD297">
            <v>6020000</v>
          </cell>
          <cell r="AE297">
            <v>2051.2008000000001</v>
          </cell>
        </row>
        <row r="298">
          <cell r="A298">
            <v>1</v>
          </cell>
          <cell r="B298" t="str">
            <v>20</v>
          </cell>
          <cell r="C298">
            <v>42000300700</v>
          </cell>
          <cell r="D298">
            <v>3</v>
          </cell>
          <cell r="E298" t="str">
            <v>32</v>
          </cell>
          <cell r="F298">
            <v>41</v>
          </cell>
          <cell r="G298">
            <v>15</v>
          </cell>
          <cell r="H298">
            <v>20</v>
          </cell>
          <cell r="I298">
            <v>1</v>
          </cell>
          <cell r="J298">
            <v>42</v>
          </cell>
          <cell r="K298" t="str">
            <v>000</v>
          </cell>
          <cell r="L298">
            <v>3</v>
          </cell>
          <cell r="M298" t="str">
            <v>00</v>
          </cell>
          <cell r="N298">
            <v>7</v>
          </cell>
          <cell r="O298">
            <v>3</v>
          </cell>
          <cell r="P298">
            <v>3</v>
          </cell>
          <cell r="Q298">
            <v>2</v>
          </cell>
          <cell r="R298">
            <v>41</v>
          </cell>
          <cell r="S298">
            <v>33</v>
          </cell>
          <cell r="T298">
            <v>1</v>
          </cell>
          <cell r="U298" t="str">
            <v>420003</v>
          </cell>
          <cell r="V298" t="str">
            <v>Primaire Ens.serv.déconc.</v>
          </cell>
          <cell r="W298" t="str">
            <v>Intérieur</v>
          </cell>
          <cell r="X298" t="str">
            <v>Produits pharmac.</v>
          </cell>
          <cell r="Y298" t="str">
            <v>P1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2051.2008000000001</v>
          </cell>
        </row>
        <row r="299">
          <cell r="A299">
            <v>1</v>
          </cell>
          <cell r="B299" t="str">
            <v>20</v>
          </cell>
          <cell r="C299">
            <v>43000300700</v>
          </cell>
          <cell r="D299">
            <v>3</v>
          </cell>
          <cell r="E299" t="str">
            <v>32</v>
          </cell>
          <cell r="F299">
            <v>31</v>
          </cell>
          <cell r="G299">
            <v>15</v>
          </cell>
          <cell r="H299">
            <v>20</v>
          </cell>
          <cell r="I299">
            <v>1</v>
          </cell>
          <cell r="J299">
            <v>43</v>
          </cell>
          <cell r="K299" t="str">
            <v>000</v>
          </cell>
          <cell r="L299">
            <v>3</v>
          </cell>
          <cell r="M299" t="str">
            <v>00</v>
          </cell>
          <cell r="N299">
            <v>7</v>
          </cell>
          <cell r="O299">
            <v>3</v>
          </cell>
          <cell r="P299">
            <v>3</v>
          </cell>
          <cell r="Q299">
            <v>2</v>
          </cell>
          <cell r="R299">
            <v>31</v>
          </cell>
          <cell r="S299">
            <v>33</v>
          </cell>
          <cell r="T299">
            <v>1</v>
          </cell>
          <cell r="U299" t="str">
            <v>430003</v>
          </cell>
          <cell r="V299" t="str">
            <v>Secondaire Ens.serv.déconc.</v>
          </cell>
          <cell r="W299" t="str">
            <v>Intérieur</v>
          </cell>
          <cell r="X299" t="str">
            <v>Fournitures scolaires hors PPTE</v>
          </cell>
          <cell r="Y299" t="str">
            <v>P2</v>
          </cell>
          <cell r="Z299">
            <v>375455</v>
          </cell>
          <cell r="AA299">
            <v>262800</v>
          </cell>
          <cell r="AB299">
            <v>341640</v>
          </cell>
          <cell r="AC299">
            <v>6482973.333333334</v>
          </cell>
          <cell r="AD299">
            <v>6141333.333333334</v>
          </cell>
          <cell r="AE299">
            <v>2666.56104</v>
          </cell>
        </row>
        <row r="300">
          <cell r="A300">
            <v>1</v>
          </cell>
          <cell r="B300" t="str">
            <v>20</v>
          </cell>
          <cell r="C300">
            <v>43000300900</v>
          </cell>
          <cell r="D300">
            <v>3</v>
          </cell>
          <cell r="E300" t="str">
            <v>32</v>
          </cell>
          <cell r="F300">
            <v>31</v>
          </cell>
          <cell r="G300">
            <v>15</v>
          </cell>
          <cell r="H300">
            <v>20</v>
          </cell>
          <cell r="I300">
            <v>1</v>
          </cell>
          <cell r="J300">
            <v>43</v>
          </cell>
          <cell r="K300" t="str">
            <v>000</v>
          </cell>
          <cell r="L300">
            <v>3</v>
          </cell>
          <cell r="M300" t="str">
            <v>00</v>
          </cell>
          <cell r="N300">
            <v>9</v>
          </cell>
          <cell r="O300">
            <v>3</v>
          </cell>
          <cell r="P300">
            <v>3</v>
          </cell>
          <cell r="Q300">
            <v>2</v>
          </cell>
          <cell r="R300">
            <v>31</v>
          </cell>
          <cell r="S300">
            <v>34</v>
          </cell>
          <cell r="T300">
            <v>1</v>
          </cell>
          <cell r="U300" t="str">
            <v>430003</v>
          </cell>
          <cell r="V300" t="str">
            <v>Secondaire Ens.serv.déconc.</v>
          </cell>
          <cell r="W300" t="str">
            <v>Intérieur</v>
          </cell>
          <cell r="X300" t="str">
            <v>Fournitures scolaires PPTE</v>
          </cell>
          <cell r="Y300" t="str">
            <v>P2</v>
          </cell>
          <cell r="Z300">
            <v>695063</v>
          </cell>
          <cell r="AA300">
            <v>1205750</v>
          </cell>
          <cell r="AB300">
            <v>1973710</v>
          </cell>
          <cell r="AC300">
            <v>1973710</v>
          </cell>
          <cell r="AD300">
            <v>0</v>
          </cell>
          <cell r="AE300">
            <v>3281.92128</v>
          </cell>
        </row>
        <row r="301">
          <cell r="A301">
            <v>1</v>
          </cell>
          <cell r="B301" t="str">
            <v>20</v>
          </cell>
          <cell r="C301">
            <v>43000300700</v>
          </cell>
          <cell r="D301">
            <v>3</v>
          </cell>
          <cell r="E301" t="str">
            <v>32</v>
          </cell>
          <cell r="F301">
            <v>32</v>
          </cell>
          <cell r="G301">
            <v>15</v>
          </cell>
          <cell r="H301">
            <v>20</v>
          </cell>
          <cell r="I301">
            <v>1</v>
          </cell>
          <cell r="J301">
            <v>43</v>
          </cell>
          <cell r="K301" t="str">
            <v>000</v>
          </cell>
          <cell r="L301">
            <v>3</v>
          </cell>
          <cell r="M301" t="str">
            <v>00</v>
          </cell>
          <cell r="N301">
            <v>7</v>
          </cell>
          <cell r="O301">
            <v>3</v>
          </cell>
          <cell r="P301">
            <v>3</v>
          </cell>
          <cell r="Q301">
            <v>2</v>
          </cell>
          <cell r="R301">
            <v>32</v>
          </cell>
          <cell r="S301">
            <v>33</v>
          </cell>
          <cell r="T301">
            <v>1</v>
          </cell>
          <cell r="U301" t="str">
            <v>430003</v>
          </cell>
          <cell r="V301" t="str">
            <v>Secondaire Ens.serv.déconc.</v>
          </cell>
          <cell r="W301" t="str">
            <v>Intérieur</v>
          </cell>
          <cell r="X301" t="str">
            <v>Matériel pédagogique hors PPTE</v>
          </cell>
          <cell r="Y301" t="str">
            <v>P2</v>
          </cell>
          <cell r="Z301">
            <v>161785</v>
          </cell>
          <cell r="AA301">
            <v>95630</v>
          </cell>
          <cell r="AB301">
            <v>124320</v>
          </cell>
          <cell r="AC301">
            <v>6265653.333333334</v>
          </cell>
          <cell r="AD301">
            <v>6141333.333333334</v>
          </cell>
          <cell r="AE301">
            <v>2871.6811200000002</v>
          </cell>
        </row>
        <row r="302">
          <cell r="A302">
            <v>1</v>
          </cell>
          <cell r="B302" t="str">
            <v>20</v>
          </cell>
          <cell r="C302">
            <v>43000300900</v>
          </cell>
          <cell r="D302">
            <v>3</v>
          </cell>
          <cell r="E302" t="str">
            <v>32</v>
          </cell>
          <cell r="F302">
            <v>32</v>
          </cell>
          <cell r="G302">
            <v>15</v>
          </cell>
          <cell r="H302">
            <v>20</v>
          </cell>
          <cell r="I302">
            <v>1</v>
          </cell>
          <cell r="J302">
            <v>43</v>
          </cell>
          <cell r="K302" t="str">
            <v>000</v>
          </cell>
          <cell r="L302">
            <v>3</v>
          </cell>
          <cell r="M302" t="str">
            <v>00</v>
          </cell>
          <cell r="N302">
            <v>9</v>
          </cell>
          <cell r="O302">
            <v>3</v>
          </cell>
          <cell r="P302">
            <v>3</v>
          </cell>
          <cell r="Q302">
            <v>2</v>
          </cell>
          <cell r="R302">
            <v>32</v>
          </cell>
          <cell r="S302">
            <v>34</v>
          </cell>
          <cell r="T302">
            <v>1</v>
          </cell>
          <cell r="U302" t="str">
            <v>430003</v>
          </cell>
          <cell r="V302" t="str">
            <v>Secondaire Ens.serv.déconc.</v>
          </cell>
          <cell r="W302" t="str">
            <v>Intérieur</v>
          </cell>
          <cell r="X302" t="str">
            <v>Matériel pédagogique PPTE</v>
          </cell>
          <cell r="Y302" t="str">
            <v>P2</v>
          </cell>
          <cell r="Z302">
            <v>741808</v>
          </cell>
          <cell r="AA302">
            <v>477860</v>
          </cell>
          <cell r="AB302">
            <v>782220</v>
          </cell>
          <cell r="AC302">
            <v>782220</v>
          </cell>
          <cell r="AD302">
            <v>0</v>
          </cell>
          <cell r="AE302">
            <v>2051.2008000000001</v>
          </cell>
        </row>
        <row r="303">
          <cell r="A303">
            <v>1</v>
          </cell>
          <cell r="B303" t="str">
            <v>20</v>
          </cell>
          <cell r="C303">
            <v>43000300700</v>
          </cell>
          <cell r="D303">
            <v>3</v>
          </cell>
          <cell r="E303" t="str">
            <v>32</v>
          </cell>
          <cell r="F303">
            <v>39</v>
          </cell>
          <cell r="G303">
            <v>15</v>
          </cell>
          <cell r="H303">
            <v>20</v>
          </cell>
          <cell r="I303">
            <v>1</v>
          </cell>
          <cell r="J303">
            <v>43</v>
          </cell>
          <cell r="K303" t="str">
            <v>000</v>
          </cell>
          <cell r="L303">
            <v>3</v>
          </cell>
          <cell r="M303" t="str">
            <v>00</v>
          </cell>
          <cell r="N303">
            <v>7</v>
          </cell>
          <cell r="O303">
            <v>3</v>
          </cell>
          <cell r="P303">
            <v>3</v>
          </cell>
          <cell r="Q303">
            <v>2</v>
          </cell>
          <cell r="R303">
            <v>39</v>
          </cell>
          <cell r="S303">
            <v>33</v>
          </cell>
          <cell r="T303">
            <v>1</v>
          </cell>
          <cell r="U303" t="str">
            <v>430003</v>
          </cell>
          <cell r="V303" t="str">
            <v>Secondaire Ens.serv.déconc.</v>
          </cell>
          <cell r="W303" t="str">
            <v>Intérieur</v>
          </cell>
          <cell r="X303" t="str">
            <v>Autres produits spécifiq. éducation</v>
          </cell>
          <cell r="Y303" t="str">
            <v>P2</v>
          </cell>
          <cell r="Z303">
            <v>0</v>
          </cell>
          <cell r="AA303">
            <v>0</v>
          </cell>
          <cell r="AB303">
            <v>0</v>
          </cell>
          <cell r="AC303">
            <v>3733333.3333333335</v>
          </cell>
          <cell r="AD303">
            <v>3733333.3333333335</v>
          </cell>
          <cell r="AE303">
            <v>1846.0807200000002</v>
          </cell>
        </row>
        <row r="304">
          <cell r="A304">
            <v>1</v>
          </cell>
          <cell r="B304" t="str">
            <v>20</v>
          </cell>
          <cell r="C304">
            <v>43000300700</v>
          </cell>
          <cell r="D304">
            <v>3</v>
          </cell>
          <cell r="E304" t="str">
            <v>32</v>
          </cell>
          <cell r="F304">
            <v>41</v>
          </cell>
          <cell r="G304">
            <v>15</v>
          </cell>
          <cell r="H304">
            <v>20</v>
          </cell>
          <cell r="I304">
            <v>1</v>
          </cell>
          <cell r="J304">
            <v>43</v>
          </cell>
          <cell r="K304" t="str">
            <v>000</v>
          </cell>
          <cell r="L304">
            <v>3</v>
          </cell>
          <cell r="M304" t="str">
            <v>00</v>
          </cell>
          <cell r="N304">
            <v>7</v>
          </cell>
          <cell r="O304">
            <v>3</v>
          </cell>
          <cell r="P304">
            <v>3</v>
          </cell>
          <cell r="Q304">
            <v>2</v>
          </cell>
          <cell r="R304">
            <v>41</v>
          </cell>
          <cell r="S304">
            <v>33</v>
          </cell>
          <cell r="T304">
            <v>1</v>
          </cell>
          <cell r="U304" t="str">
            <v>430003</v>
          </cell>
          <cell r="V304" t="str">
            <v>Secondaire Ens.serv.déconc.</v>
          </cell>
          <cell r="W304" t="str">
            <v>Intérieur</v>
          </cell>
          <cell r="X304" t="str">
            <v>Produits pharmac.</v>
          </cell>
          <cell r="Y304" t="str">
            <v>P2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3281.92128</v>
          </cell>
        </row>
        <row r="305">
          <cell r="A305">
            <v>1</v>
          </cell>
          <cell r="B305" t="str">
            <v>20</v>
          </cell>
          <cell r="C305">
            <v>44000300700</v>
          </cell>
          <cell r="D305">
            <v>3</v>
          </cell>
          <cell r="E305" t="str">
            <v>32</v>
          </cell>
          <cell r="F305">
            <v>12</v>
          </cell>
          <cell r="G305">
            <v>15</v>
          </cell>
          <cell r="H305">
            <v>20</v>
          </cell>
          <cell r="I305">
            <v>1</v>
          </cell>
          <cell r="J305">
            <v>44</v>
          </cell>
          <cell r="K305" t="str">
            <v>000</v>
          </cell>
          <cell r="L305">
            <v>3</v>
          </cell>
          <cell r="M305" t="str">
            <v>00</v>
          </cell>
          <cell r="N305">
            <v>7</v>
          </cell>
          <cell r="O305">
            <v>3</v>
          </cell>
          <cell r="P305">
            <v>3</v>
          </cell>
          <cell r="Q305">
            <v>2</v>
          </cell>
          <cell r="R305">
            <v>12</v>
          </cell>
          <cell r="S305">
            <v>36</v>
          </cell>
          <cell r="T305">
            <v>1</v>
          </cell>
          <cell r="U305" t="str">
            <v>440003</v>
          </cell>
          <cell r="V305" t="str">
            <v>Enseign. Technique</v>
          </cell>
          <cell r="W305" t="str">
            <v>Intérieur</v>
          </cell>
          <cell r="X305" t="str">
            <v>Alimentation agents non FP</v>
          </cell>
          <cell r="Y305" t="str">
            <v>P3</v>
          </cell>
          <cell r="Z305">
            <v>692270</v>
          </cell>
          <cell r="AA305">
            <v>859350</v>
          </cell>
          <cell r="AB305">
            <v>1117160</v>
          </cell>
          <cell r="AC305">
            <v>1117160</v>
          </cell>
          <cell r="AD305">
            <v>0</v>
          </cell>
          <cell r="AE305">
            <v>2256.3208800000002</v>
          </cell>
        </row>
        <row r="306">
          <cell r="A306">
            <v>1</v>
          </cell>
          <cell r="B306" t="str">
            <v>20</v>
          </cell>
          <cell r="C306">
            <v>44000300700</v>
          </cell>
          <cell r="D306">
            <v>3</v>
          </cell>
          <cell r="E306" t="str">
            <v>32</v>
          </cell>
          <cell r="F306">
            <v>21</v>
          </cell>
          <cell r="G306">
            <v>15</v>
          </cell>
          <cell r="H306">
            <v>20</v>
          </cell>
          <cell r="I306">
            <v>1</v>
          </cell>
          <cell r="J306">
            <v>44</v>
          </cell>
          <cell r="K306" t="str">
            <v>000</v>
          </cell>
          <cell r="L306">
            <v>3</v>
          </cell>
          <cell r="M306" t="str">
            <v>00</v>
          </cell>
          <cell r="N306">
            <v>7</v>
          </cell>
          <cell r="O306">
            <v>3</v>
          </cell>
          <cell r="P306">
            <v>3</v>
          </cell>
          <cell r="Q306">
            <v>2</v>
          </cell>
          <cell r="R306">
            <v>21</v>
          </cell>
          <cell r="S306">
            <v>36</v>
          </cell>
          <cell r="T306">
            <v>1</v>
          </cell>
          <cell r="U306" t="str">
            <v>440003</v>
          </cell>
          <cell r="V306" t="str">
            <v>Enseign. Technique</v>
          </cell>
          <cell r="W306" t="str">
            <v>Intérieur</v>
          </cell>
          <cell r="X306" t="str">
            <v>Habillement agents FP</v>
          </cell>
          <cell r="Y306" t="str">
            <v>P3</v>
          </cell>
          <cell r="Z306">
            <v>0</v>
          </cell>
          <cell r="AA306">
            <v>15170</v>
          </cell>
          <cell r="AB306">
            <v>19720</v>
          </cell>
          <cell r="AC306">
            <v>19720</v>
          </cell>
          <cell r="AD306">
            <v>0</v>
          </cell>
          <cell r="AE306">
            <v>1435.8405600000001</v>
          </cell>
        </row>
        <row r="307">
          <cell r="A307">
            <v>1</v>
          </cell>
          <cell r="B307" t="str">
            <v>20</v>
          </cell>
          <cell r="C307">
            <v>44000300700</v>
          </cell>
          <cell r="D307">
            <v>3</v>
          </cell>
          <cell r="E307" t="str">
            <v>32</v>
          </cell>
          <cell r="F307">
            <v>22</v>
          </cell>
          <cell r="G307">
            <v>25</v>
          </cell>
          <cell r="H307">
            <v>20</v>
          </cell>
          <cell r="I307">
            <v>1</v>
          </cell>
          <cell r="J307">
            <v>44</v>
          </cell>
          <cell r="K307" t="str">
            <v>000</v>
          </cell>
          <cell r="L307">
            <v>3</v>
          </cell>
          <cell r="M307" t="str">
            <v>00</v>
          </cell>
          <cell r="N307">
            <v>7</v>
          </cell>
          <cell r="O307">
            <v>3</v>
          </cell>
          <cell r="P307">
            <v>3</v>
          </cell>
          <cell r="Q307">
            <v>2</v>
          </cell>
          <cell r="R307">
            <v>22</v>
          </cell>
          <cell r="S307">
            <v>36</v>
          </cell>
          <cell r="T307">
            <v>1</v>
          </cell>
          <cell r="U307" t="str">
            <v>440003</v>
          </cell>
          <cell r="V307" t="str">
            <v>Enseign. Technique</v>
          </cell>
          <cell r="W307" t="str">
            <v>Intérieur</v>
          </cell>
          <cell r="X307" t="str">
            <v>Habillement agents non FP</v>
          </cell>
          <cell r="Y307" t="str">
            <v>P3</v>
          </cell>
          <cell r="Z307">
            <v>0</v>
          </cell>
          <cell r="AA307">
            <v>17570</v>
          </cell>
          <cell r="AB307">
            <v>22840</v>
          </cell>
          <cell r="AC307">
            <v>22840</v>
          </cell>
          <cell r="AD307">
            <v>0</v>
          </cell>
          <cell r="AE307">
            <v>25070.232</v>
          </cell>
        </row>
        <row r="308">
          <cell r="A308">
            <v>1</v>
          </cell>
          <cell r="B308" t="str">
            <v>20</v>
          </cell>
          <cell r="C308">
            <v>44000300700</v>
          </cell>
          <cell r="D308">
            <v>3</v>
          </cell>
          <cell r="E308" t="str">
            <v>32</v>
          </cell>
          <cell r="F308">
            <v>31</v>
          </cell>
          <cell r="G308">
            <v>15</v>
          </cell>
          <cell r="H308">
            <v>20</v>
          </cell>
          <cell r="I308">
            <v>1</v>
          </cell>
          <cell r="J308">
            <v>44</v>
          </cell>
          <cell r="K308" t="str">
            <v>000</v>
          </cell>
          <cell r="L308">
            <v>3</v>
          </cell>
          <cell r="M308" t="str">
            <v>00</v>
          </cell>
          <cell r="N308">
            <v>7</v>
          </cell>
          <cell r="O308">
            <v>3</v>
          </cell>
          <cell r="P308">
            <v>3</v>
          </cell>
          <cell r="Q308">
            <v>2</v>
          </cell>
          <cell r="R308">
            <v>31</v>
          </cell>
          <cell r="S308">
            <v>36</v>
          </cell>
          <cell r="T308">
            <v>1</v>
          </cell>
          <cell r="U308" t="str">
            <v>440003</v>
          </cell>
          <cell r="V308" t="str">
            <v>Enseign. Technique</v>
          </cell>
          <cell r="W308" t="str">
            <v>Intérieur</v>
          </cell>
          <cell r="X308" t="str">
            <v>Fournitures scolaires</v>
          </cell>
          <cell r="Y308" t="str">
            <v>P3</v>
          </cell>
          <cell r="Z308">
            <v>1358230</v>
          </cell>
          <cell r="AA308">
            <v>456130</v>
          </cell>
          <cell r="AB308">
            <v>592970</v>
          </cell>
          <cell r="AC308">
            <v>4792970</v>
          </cell>
          <cell r="AD308">
            <v>4200000</v>
          </cell>
          <cell r="AE308">
            <v>8204.8032000000003</v>
          </cell>
        </row>
        <row r="309">
          <cell r="A309">
            <v>1</v>
          </cell>
          <cell r="B309" t="str">
            <v>20</v>
          </cell>
          <cell r="C309">
            <v>44000300700</v>
          </cell>
          <cell r="D309">
            <v>3</v>
          </cell>
          <cell r="E309" t="str">
            <v>32</v>
          </cell>
          <cell r="F309">
            <v>39</v>
          </cell>
          <cell r="G309">
            <v>15</v>
          </cell>
          <cell r="H309">
            <v>20</v>
          </cell>
          <cell r="I309">
            <v>1</v>
          </cell>
          <cell r="J309">
            <v>44</v>
          </cell>
          <cell r="K309" t="str">
            <v>000</v>
          </cell>
          <cell r="L309">
            <v>3</v>
          </cell>
          <cell r="M309" t="str">
            <v>00</v>
          </cell>
          <cell r="N309">
            <v>7</v>
          </cell>
          <cell r="O309">
            <v>3</v>
          </cell>
          <cell r="P309">
            <v>3</v>
          </cell>
          <cell r="Q309">
            <v>2</v>
          </cell>
          <cell r="R309">
            <v>39</v>
          </cell>
          <cell r="S309">
            <v>36</v>
          </cell>
          <cell r="T309">
            <v>1</v>
          </cell>
          <cell r="U309" t="str">
            <v>440003</v>
          </cell>
          <cell r="V309" t="str">
            <v>Enseign. Technique</v>
          </cell>
          <cell r="W309" t="str">
            <v>Intérieur</v>
          </cell>
          <cell r="X309" t="str">
            <v>Autres pdts spéc. Éducation</v>
          </cell>
          <cell r="Y309" t="str">
            <v>P3</v>
          </cell>
          <cell r="Z309">
            <v>936445</v>
          </cell>
          <cell r="AA309">
            <v>788900</v>
          </cell>
          <cell r="AB309">
            <v>1025570</v>
          </cell>
          <cell r="AC309">
            <v>5225570</v>
          </cell>
          <cell r="AD309">
            <v>4200000</v>
          </cell>
          <cell r="AE309">
            <v>30768.012000000002</v>
          </cell>
        </row>
        <row r="310">
          <cell r="A310">
            <v>1</v>
          </cell>
          <cell r="B310" t="str">
            <v>20</v>
          </cell>
          <cell r="C310">
            <v>44000300700</v>
          </cell>
          <cell r="D310">
            <v>3</v>
          </cell>
          <cell r="E310" t="str">
            <v>32</v>
          </cell>
          <cell r="F310">
            <v>41</v>
          </cell>
          <cell r="G310">
            <v>15</v>
          </cell>
          <cell r="H310">
            <v>20</v>
          </cell>
          <cell r="I310">
            <v>1</v>
          </cell>
          <cell r="J310">
            <v>44</v>
          </cell>
          <cell r="K310" t="str">
            <v>000</v>
          </cell>
          <cell r="L310">
            <v>3</v>
          </cell>
          <cell r="M310" t="str">
            <v>00</v>
          </cell>
          <cell r="N310">
            <v>7</v>
          </cell>
          <cell r="O310">
            <v>3</v>
          </cell>
          <cell r="P310">
            <v>3</v>
          </cell>
          <cell r="Q310">
            <v>2</v>
          </cell>
          <cell r="R310">
            <v>41</v>
          </cell>
          <cell r="S310">
            <v>36</v>
          </cell>
          <cell r="T310">
            <v>1</v>
          </cell>
          <cell r="U310" t="str">
            <v>440003</v>
          </cell>
          <cell r="V310" t="str">
            <v>Enseign. Technique</v>
          </cell>
          <cell r="W310" t="str">
            <v>Intérieur</v>
          </cell>
          <cell r="X310" t="str">
            <v>Produits pharmaceutiques</v>
          </cell>
          <cell r="Y310" t="str">
            <v>P3</v>
          </cell>
          <cell r="Z310">
            <v>0</v>
          </cell>
          <cell r="AA310">
            <v>12750</v>
          </cell>
          <cell r="AB310">
            <v>16580</v>
          </cell>
          <cell r="AC310">
            <v>16580</v>
          </cell>
          <cell r="AD310">
            <v>0</v>
          </cell>
          <cell r="AE310">
            <v>42733.35</v>
          </cell>
        </row>
        <row r="311">
          <cell r="A311">
            <v>1</v>
          </cell>
          <cell r="B311" t="str">
            <v>20</v>
          </cell>
          <cell r="C311">
            <v>44000300700</v>
          </cell>
          <cell r="D311">
            <v>3</v>
          </cell>
          <cell r="E311" t="str">
            <v>32</v>
          </cell>
          <cell r="F311">
            <v>51</v>
          </cell>
          <cell r="G311">
            <v>25</v>
          </cell>
          <cell r="H311">
            <v>20</v>
          </cell>
          <cell r="I311">
            <v>1</v>
          </cell>
          <cell r="J311">
            <v>44</v>
          </cell>
          <cell r="K311" t="str">
            <v>000</v>
          </cell>
          <cell r="L311">
            <v>3</v>
          </cell>
          <cell r="M311" t="str">
            <v>00</v>
          </cell>
          <cell r="N311">
            <v>7</v>
          </cell>
          <cell r="O311">
            <v>3</v>
          </cell>
          <cell r="P311">
            <v>3</v>
          </cell>
          <cell r="Q311">
            <v>2</v>
          </cell>
          <cell r="R311">
            <v>51</v>
          </cell>
          <cell r="S311">
            <v>36</v>
          </cell>
          <cell r="T311">
            <v>1</v>
          </cell>
          <cell r="U311" t="str">
            <v>440003</v>
          </cell>
          <cell r="V311" t="str">
            <v>Enseign. Technique</v>
          </cell>
          <cell r="W311" t="str">
            <v>Intérieur</v>
          </cell>
          <cell r="X311" t="str">
            <v>Pdts spéc. Agriculture</v>
          </cell>
          <cell r="Y311" t="str">
            <v>P3</v>
          </cell>
          <cell r="Z311">
            <v>0</v>
          </cell>
          <cell r="AA311">
            <v>35060</v>
          </cell>
          <cell r="AB311">
            <v>45580</v>
          </cell>
          <cell r="AC311">
            <v>45580</v>
          </cell>
          <cell r="AD311">
            <v>0</v>
          </cell>
          <cell r="AE311">
            <v>265896.39999999997</v>
          </cell>
        </row>
        <row r="312">
          <cell r="A312">
            <v>1</v>
          </cell>
          <cell r="B312" t="str">
            <v>20</v>
          </cell>
          <cell r="C312">
            <v>44000300700</v>
          </cell>
          <cell r="D312">
            <v>3</v>
          </cell>
          <cell r="E312" t="str">
            <v>32</v>
          </cell>
          <cell r="F312">
            <v>52</v>
          </cell>
          <cell r="G312">
            <v>25</v>
          </cell>
          <cell r="H312">
            <v>20</v>
          </cell>
          <cell r="I312">
            <v>1</v>
          </cell>
          <cell r="J312">
            <v>44</v>
          </cell>
          <cell r="K312" t="str">
            <v>000</v>
          </cell>
          <cell r="L312">
            <v>3</v>
          </cell>
          <cell r="M312" t="str">
            <v>00</v>
          </cell>
          <cell r="N312">
            <v>7</v>
          </cell>
          <cell r="O312">
            <v>3</v>
          </cell>
          <cell r="P312">
            <v>3</v>
          </cell>
          <cell r="Q312">
            <v>2</v>
          </cell>
          <cell r="R312">
            <v>52</v>
          </cell>
          <cell r="S312">
            <v>36</v>
          </cell>
          <cell r="T312">
            <v>1</v>
          </cell>
          <cell r="U312" t="str">
            <v>440003</v>
          </cell>
          <cell r="V312" t="str">
            <v>Enseign. Technique</v>
          </cell>
          <cell r="W312" t="str">
            <v>Intérieur</v>
          </cell>
          <cell r="X312" t="str">
            <v xml:space="preserve">Produits vétérinaires </v>
          </cell>
          <cell r="Y312" t="str">
            <v>P3</v>
          </cell>
          <cell r="Z312">
            <v>0</v>
          </cell>
          <cell r="AA312">
            <v>25500</v>
          </cell>
          <cell r="AB312">
            <v>33150</v>
          </cell>
          <cell r="AC312">
            <v>33150</v>
          </cell>
          <cell r="AD312">
            <v>0</v>
          </cell>
          <cell r="AE312">
            <v>56977.799999999996</v>
          </cell>
        </row>
        <row r="313">
          <cell r="A313">
            <v>1</v>
          </cell>
          <cell r="B313" t="str">
            <v>20</v>
          </cell>
          <cell r="C313">
            <v>44234300700</v>
          </cell>
          <cell r="D313">
            <v>3</v>
          </cell>
          <cell r="E313" t="str">
            <v>32</v>
          </cell>
          <cell r="F313">
            <v>12</v>
          </cell>
          <cell r="G313">
            <v>25</v>
          </cell>
          <cell r="H313">
            <v>20</v>
          </cell>
          <cell r="I313">
            <v>1</v>
          </cell>
          <cell r="J313">
            <v>44</v>
          </cell>
          <cell r="K313">
            <v>234</v>
          </cell>
          <cell r="L313">
            <v>3</v>
          </cell>
          <cell r="M313" t="str">
            <v>00</v>
          </cell>
          <cell r="N313">
            <v>7</v>
          </cell>
          <cell r="O313">
            <v>3</v>
          </cell>
          <cell r="P313">
            <v>3</v>
          </cell>
          <cell r="Q313">
            <v>2</v>
          </cell>
          <cell r="R313" t="str">
            <v>12</v>
          </cell>
          <cell r="S313">
            <v>36</v>
          </cell>
          <cell r="T313">
            <v>1</v>
          </cell>
          <cell r="U313" t="str">
            <v>442343</v>
          </cell>
          <cell r="V313" t="str">
            <v>ENATEF Contrib coop helvétique</v>
          </cell>
          <cell r="W313" t="str">
            <v>Intérieur</v>
          </cell>
          <cell r="X313" t="str">
            <v>Alimentation agents non FP</v>
          </cell>
          <cell r="Y313" t="str">
            <v>P3</v>
          </cell>
          <cell r="Z313">
            <v>298320</v>
          </cell>
          <cell r="AA313">
            <v>204440</v>
          </cell>
          <cell r="AB313">
            <v>265770</v>
          </cell>
          <cell r="AC313">
            <v>265770</v>
          </cell>
          <cell r="AD313">
            <v>0</v>
          </cell>
          <cell r="AE313">
            <v>113955.59999999999</v>
          </cell>
        </row>
        <row r="314">
          <cell r="A314">
            <v>1</v>
          </cell>
          <cell r="B314" t="str">
            <v>20</v>
          </cell>
          <cell r="C314">
            <v>44234300700</v>
          </cell>
          <cell r="D314">
            <v>3</v>
          </cell>
          <cell r="E314" t="str">
            <v>32</v>
          </cell>
          <cell r="F314">
            <v>31</v>
          </cell>
          <cell r="G314">
            <v>25</v>
          </cell>
          <cell r="H314">
            <v>20</v>
          </cell>
          <cell r="I314">
            <v>1</v>
          </cell>
          <cell r="J314">
            <v>44</v>
          </cell>
          <cell r="K314">
            <v>234</v>
          </cell>
          <cell r="L314">
            <v>3</v>
          </cell>
          <cell r="M314" t="str">
            <v>00</v>
          </cell>
          <cell r="N314">
            <v>7</v>
          </cell>
          <cell r="O314">
            <v>3</v>
          </cell>
          <cell r="P314">
            <v>3</v>
          </cell>
          <cell r="Q314">
            <v>2</v>
          </cell>
          <cell r="R314" t="str">
            <v>31</v>
          </cell>
          <cell r="S314">
            <v>36</v>
          </cell>
          <cell r="T314">
            <v>1</v>
          </cell>
          <cell r="U314" t="str">
            <v>442343</v>
          </cell>
          <cell r="V314" t="str">
            <v>ENATEF Contrib coop helvétique</v>
          </cell>
          <cell r="W314" t="str">
            <v>Intérieur</v>
          </cell>
          <cell r="X314" t="str">
            <v>Fournitures scolaires</v>
          </cell>
          <cell r="Y314" t="str">
            <v>P3</v>
          </cell>
          <cell r="Z314">
            <v>444245</v>
          </cell>
          <cell r="AA314">
            <v>304480</v>
          </cell>
          <cell r="AB314">
            <v>395820</v>
          </cell>
          <cell r="AC314">
            <v>395820</v>
          </cell>
          <cell r="AD314">
            <v>0</v>
          </cell>
          <cell r="AE314">
            <v>83567.44</v>
          </cell>
        </row>
        <row r="315">
          <cell r="A315">
            <v>1</v>
          </cell>
          <cell r="B315" t="str">
            <v>ST/EPU</v>
          </cell>
          <cell r="C315" t="str">
            <v>B1D</v>
          </cell>
          <cell r="D315" t="str">
            <v>B1DA</v>
          </cell>
          <cell r="E315" t="str">
            <v>INRAP</v>
          </cell>
          <cell r="G315">
            <v>25</v>
          </cell>
          <cell r="H315">
            <v>20</v>
          </cell>
          <cell r="I315">
            <v>1</v>
          </cell>
          <cell r="K315" t="str">
            <v>IDA</v>
          </cell>
          <cell r="L315">
            <v>9</v>
          </cell>
          <cell r="M315">
            <v>228</v>
          </cell>
          <cell r="O315">
            <v>3</v>
          </cell>
          <cell r="P315">
            <v>3</v>
          </cell>
          <cell r="Q315">
            <v>2</v>
          </cell>
          <cell r="R315" t="str">
            <v>pxj</v>
          </cell>
          <cell r="T315">
            <v>113.9556</v>
          </cell>
          <cell r="U315">
            <v>1</v>
          </cell>
          <cell r="V315" t="str">
            <v>Ensemble Non ventilé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25981.876800000002</v>
          </cell>
        </row>
        <row r="316">
          <cell r="A316">
            <v>1</v>
          </cell>
          <cell r="B316" t="str">
            <v>20</v>
          </cell>
          <cell r="C316">
            <v>42000900700</v>
          </cell>
          <cell r="D316">
            <v>3</v>
          </cell>
          <cell r="E316" t="str">
            <v>32</v>
          </cell>
          <cell r="F316">
            <v>11</v>
          </cell>
          <cell r="G316">
            <v>25</v>
          </cell>
          <cell r="H316">
            <v>20</v>
          </cell>
          <cell r="I316">
            <v>1</v>
          </cell>
          <cell r="J316">
            <v>42</v>
          </cell>
          <cell r="K316" t="str">
            <v>000</v>
          </cell>
          <cell r="L316">
            <v>9</v>
          </cell>
          <cell r="M316" t="str">
            <v>00</v>
          </cell>
          <cell r="N316">
            <v>7</v>
          </cell>
          <cell r="O316">
            <v>3</v>
          </cell>
          <cell r="P316">
            <v>3</v>
          </cell>
          <cell r="Q316">
            <v>2</v>
          </cell>
          <cell r="R316">
            <v>11</v>
          </cell>
          <cell r="S316">
            <v>93</v>
          </cell>
          <cell r="T316">
            <v>1</v>
          </cell>
          <cell r="U316" t="str">
            <v>420009</v>
          </cell>
          <cell r="V316" t="str">
            <v>Primaire Ens.serv</v>
          </cell>
          <cell r="W316" t="str">
            <v>Ens. NV</v>
          </cell>
          <cell r="X316" t="str">
            <v>Pdts aliment. agents FP</v>
          </cell>
          <cell r="Y316" t="str">
            <v>P1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21651.563999999998</v>
          </cell>
        </row>
        <row r="317">
          <cell r="A317">
            <v>1</v>
          </cell>
          <cell r="B317" t="str">
            <v>20</v>
          </cell>
          <cell r="C317">
            <v>42000900700</v>
          </cell>
          <cell r="D317">
            <v>3</v>
          </cell>
          <cell r="E317" t="str">
            <v>32</v>
          </cell>
          <cell r="F317">
            <v>21</v>
          </cell>
          <cell r="G317">
            <v>25</v>
          </cell>
          <cell r="H317">
            <v>20</v>
          </cell>
          <cell r="I317">
            <v>1</v>
          </cell>
          <cell r="J317">
            <v>42</v>
          </cell>
          <cell r="K317" t="str">
            <v>000</v>
          </cell>
          <cell r="L317">
            <v>9</v>
          </cell>
          <cell r="M317" t="str">
            <v>00</v>
          </cell>
          <cell r="N317">
            <v>7</v>
          </cell>
          <cell r="O317">
            <v>3</v>
          </cell>
          <cell r="P317">
            <v>3</v>
          </cell>
          <cell r="Q317">
            <v>2</v>
          </cell>
          <cell r="R317">
            <v>21</v>
          </cell>
          <cell r="S317">
            <v>93</v>
          </cell>
          <cell r="T317">
            <v>1</v>
          </cell>
          <cell r="U317" t="str">
            <v>420009</v>
          </cell>
          <cell r="V317" t="str">
            <v>Primaire Ens.serv</v>
          </cell>
          <cell r="W317" t="str">
            <v>Ens. NV</v>
          </cell>
          <cell r="X317" t="str">
            <v>Habits uniform. Agents FP</v>
          </cell>
          <cell r="Y317" t="str">
            <v>P1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12990.938400000001</v>
          </cell>
        </row>
        <row r="318">
          <cell r="A318">
            <v>1</v>
          </cell>
          <cell r="B318" t="str">
            <v>ST/EPU</v>
          </cell>
          <cell r="C318" t="str">
            <v>B1D</v>
          </cell>
          <cell r="D318" t="str">
            <v>B1DA</v>
          </cell>
          <cell r="E318" t="str">
            <v>INRAP</v>
          </cell>
          <cell r="G318">
            <v>25</v>
          </cell>
          <cell r="H318">
            <v>20</v>
          </cell>
          <cell r="I318">
            <v>1</v>
          </cell>
          <cell r="K318" t="str">
            <v>IDA</v>
          </cell>
          <cell r="L318" t="str">
            <v>AUT</v>
          </cell>
          <cell r="M318">
            <v>114</v>
          </cell>
          <cell r="O318">
            <v>3</v>
          </cell>
          <cell r="P318">
            <v>3</v>
          </cell>
          <cell r="Q318">
            <v>3</v>
          </cell>
          <cell r="R318" t="str">
            <v>pxj</v>
          </cell>
          <cell r="T318">
            <v>94.962999999999994</v>
          </cell>
          <cell r="U318">
            <v>1</v>
          </cell>
          <cell r="V318" t="str">
            <v xml:space="preserve">Prestations diverses </v>
          </cell>
          <cell r="W318">
            <v>0</v>
          </cell>
          <cell r="X318">
            <v>0</v>
          </cell>
          <cell r="Y318">
            <v>0</v>
          </cell>
          <cell r="Z318">
            <v>935639</v>
          </cell>
          <cell r="AA318">
            <v>1396510</v>
          </cell>
          <cell r="AB318">
            <v>1815470</v>
          </cell>
          <cell r="AC318">
            <v>8882443.7809999995</v>
          </cell>
          <cell r="AD318">
            <v>7066973.7809999995</v>
          </cell>
          <cell r="AE318">
            <v>0</v>
          </cell>
        </row>
        <row r="319">
          <cell r="A319">
            <v>1</v>
          </cell>
          <cell r="B319" t="str">
            <v>ST/EPU</v>
          </cell>
          <cell r="C319" t="str">
            <v>B1D</v>
          </cell>
          <cell r="D319" t="str">
            <v>B1DB</v>
          </cell>
          <cell r="E319" t="str">
            <v>INRAP</v>
          </cell>
          <cell r="G319">
            <v>25</v>
          </cell>
          <cell r="H319">
            <v>20</v>
          </cell>
          <cell r="I319">
            <v>1</v>
          </cell>
          <cell r="K319" t="str">
            <v>IDA</v>
          </cell>
          <cell r="L319">
            <v>1</v>
          </cell>
          <cell r="M319">
            <v>0.85</v>
          </cell>
          <cell r="O319">
            <v>3</v>
          </cell>
          <cell r="P319">
            <v>3</v>
          </cell>
          <cell r="Q319">
            <v>3</v>
          </cell>
          <cell r="R319" t="str">
            <v>forfait</v>
          </cell>
          <cell r="T319">
            <v>189926</v>
          </cell>
          <cell r="U319">
            <v>1</v>
          </cell>
          <cell r="V319" t="str">
            <v>Services centraux</v>
          </cell>
          <cell r="W319">
            <v>0</v>
          </cell>
          <cell r="X319">
            <v>0</v>
          </cell>
          <cell r="Y319">
            <v>0</v>
          </cell>
          <cell r="Z319">
            <v>913166</v>
          </cell>
          <cell r="AA319">
            <v>1206140</v>
          </cell>
          <cell r="AB319">
            <v>1567990</v>
          </cell>
          <cell r="AC319">
            <v>8634963.7809999995</v>
          </cell>
          <cell r="AD319">
            <v>7066973.7809999995</v>
          </cell>
          <cell r="AE319">
            <v>0</v>
          </cell>
        </row>
        <row r="320">
          <cell r="A320">
            <v>1</v>
          </cell>
          <cell r="B320" t="str">
            <v>20</v>
          </cell>
          <cell r="C320">
            <v>44508100700</v>
          </cell>
          <cell r="D320">
            <v>3</v>
          </cell>
          <cell r="E320" t="str">
            <v>33</v>
          </cell>
          <cell r="F320">
            <v>21</v>
          </cell>
          <cell r="G320">
            <v>25</v>
          </cell>
          <cell r="H320">
            <v>20</v>
          </cell>
          <cell r="I320">
            <v>1</v>
          </cell>
          <cell r="J320">
            <v>44</v>
          </cell>
          <cell r="K320">
            <v>508</v>
          </cell>
          <cell r="L320">
            <v>1</v>
          </cell>
          <cell r="M320" t="str">
            <v>00</v>
          </cell>
          <cell r="N320">
            <v>7</v>
          </cell>
          <cell r="O320">
            <v>3</v>
          </cell>
          <cell r="P320">
            <v>3</v>
          </cell>
          <cell r="Q320">
            <v>3</v>
          </cell>
          <cell r="R320">
            <v>21</v>
          </cell>
          <cell r="S320">
            <v>96</v>
          </cell>
          <cell r="T320">
            <v>1</v>
          </cell>
          <cell r="U320" t="str">
            <v>445081</v>
          </cell>
          <cell r="V320" t="str">
            <v>Cogetep  &amp; CLD</v>
          </cell>
          <cell r="W320" t="str">
            <v>Serv.Cent</v>
          </cell>
          <cell r="X320" t="str">
            <v>Réunions séminaires conférences</v>
          </cell>
          <cell r="Y320" t="str">
            <v>P5C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4558.2240000000002</v>
          </cell>
        </row>
        <row r="321">
          <cell r="A321">
            <v>1</v>
          </cell>
          <cell r="B321" t="str">
            <v>20</v>
          </cell>
          <cell r="C321">
            <v>44900100700</v>
          </cell>
          <cell r="D321">
            <v>3</v>
          </cell>
          <cell r="E321" t="str">
            <v>33</v>
          </cell>
          <cell r="F321">
            <v>21</v>
          </cell>
          <cell r="G321">
            <v>23</v>
          </cell>
          <cell r="H321">
            <v>20</v>
          </cell>
          <cell r="I321">
            <v>1</v>
          </cell>
          <cell r="J321">
            <v>44</v>
          </cell>
          <cell r="K321">
            <v>900</v>
          </cell>
          <cell r="L321">
            <v>1</v>
          </cell>
          <cell r="M321" t="str">
            <v>00</v>
          </cell>
          <cell r="N321">
            <v>7</v>
          </cell>
          <cell r="O321">
            <v>3</v>
          </cell>
          <cell r="P321">
            <v>3</v>
          </cell>
          <cell r="Q321">
            <v>3</v>
          </cell>
          <cell r="R321">
            <v>21</v>
          </cell>
          <cell r="S321">
            <v>96</v>
          </cell>
          <cell r="T321">
            <v>1</v>
          </cell>
          <cell r="U321" t="str">
            <v>449001</v>
          </cell>
          <cell r="V321" t="str">
            <v>Enseign. Technique Autres serv centraux</v>
          </cell>
          <cell r="W321" t="str">
            <v>Serv.cent.</v>
          </cell>
          <cell r="X321" t="str">
            <v>Réunions séminaires conférences</v>
          </cell>
          <cell r="Y321" t="str">
            <v>P5C</v>
          </cell>
          <cell r="Z321">
            <v>60190</v>
          </cell>
          <cell r="AA321">
            <v>65270</v>
          </cell>
          <cell r="AB321">
            <v>84850</v>
          </cell>
          <cell r="AC321">
            <v>84850</v>
          </cell>
          <cell r="AD321">
            <v>0</v>
          </cell>
          <cell r="AE321">
            <v>113955.59999999999</v>
          </cell>
        </row>
        <row r="322">
          <cell r="A322">
            <v>1</v>
          </cell>
          <cell r="B322" t="str">
            <v>20</v>
          </cell>
          <cell r="C322">
            <v>44900100700</v>
          </cell>
          <cell r="D322">
            <v>3</v>
          </cell>
          <cell r="E322" t="str">
            <v>33</v>
          </cell>
          <cell r="F322">
            <v>31</v>
          </cell>
          <cell r="G322">
            <v>25</v>
          </cell>
          <cell r="H322">
            <v>20</v>
          </cell>
          <cell r="I322">
            <v>1</v>
          </cell>
          <cell r="J322">
            <v>44</v>
          </cell>
          <cell r="K322">
            <v>900</v>
          </cell>
          <cell r="L322">
            <v>1</v>
          </cell>
          <cell r="M322" t="str">
            <v>00</v>
          </cell>
          <cell r="N322">
            <v>7</v>
          </cell>
          <cell r="O322">
            <v>3</v>
          </cell>
          <cell r="P322">
            <v>3</v>
          </cell>
          <cell r="Q322">
            <v>3</v>
          </cell>
          <cell r="R322">
            <v>31</v>
          </cell>
          <cell r="S322">
            <v>96</v>
          </cell>
          <cell r="T322">
            <v>1</v>
          </cell>
          <cell r="U322" t="str">
            <v>449001</v>
          </cell>
          <cell r="V322" t="str">
            <v>Enseign. Technique Autres serv centraux</v>
          </cell>
          <cell r="W322" t="str">
            <v>Serv.cent.</v>
          </cell>
          <cell r="X322" t="str">
            <v>Rembt frais medicaux agents FP</v>
          </cell>
          <cell r="Y322" t="str">
            <v>P5C</v>
          </cell>
          <cell r="Z322">
            <v>2260</v>
          </cell>
          <cell r="AA322">
            <v>14180</v>
          </cell>
          <cell r="AB322">
            <v>18430</v>
          </cell>
          <cell r="AC322">
            <v>18430</v>
          </cell>
          <cell r="AD322">
            <v>0</v>
          </cell>
          <cell r="AE322">
            <v>42834.758044613191</v>
          </cell>
        </row>
        <row r="323">
          <cell r="A323">
            <v>1</v>
          </cell>
          <cell r="B323" t="str">
            <v>20</v>
          </cell>
          <cell r="C323">
            <v>44900100700</v>
          </cell>
          <cell r="D323">
            <v>3</v>
          </cell>
          <cell r="E323" t="str">
            <v>33</v>
          </cell>
          <cell r="F323">
            <v>55</v>
          </cell>
          <cell r="G323">
            <v>25</v>
          </cell>
          <cell r="H323">
            <v>20</v>
          </cell>
          <cell r="I323">
            <v>1</v>
          </cell>
          <cell r="J323">
            <v>44</v>
          </cell>
          <cell r="K323">
            <v>900</v>
          </cell>
          <cell r="L323">
            <v>1</v>
          </cell>
          <cell r="M323" t="str">
            <v>00</v>
          </cell>
          <cell r="N323">
            <v>7</v>
          </cell>
          <cell r="O323">
            <v>3</v>
          </cell>
          <cell r="P323">
            <v>3</v>
          </cell>
          <cell r="Q323">
            <v>3</v>
          </cell>
          <cell r="R323">
            <v>55</v>
          </cell>
          <cell r="S323">
            <v>96</v>
          </cell>
          <cell r="T323">
            <v>1</v>
          </cell>
          <cell r="U323" t="str">
            <v>449001</v>
          </cell>
          <cell r="V323" t="str">
            <v>Enseign. Technique Autres serv centraux</v>
          </cell>
          <cell r="W323" t="str">
            <v>Serv.cent.</v>
          </cell>
          <cell r="X323" t="str">
            <v>Nettoyage de locaux</v>
          </cell>
          <cell r="Y323" t="str">
            <v>P5C</v>
          </cell>
          <cell r="Z323">
            <v>3760</v>
          </cell>
          <cell r="AA323">
            <v>12750</v>
          </cell>
          <cell r="AB323">
            <v>16580</v>
          </cell>
          <cell r="AC323">
            <v>16580</v>
          </cell>
          <cell r="AD323">
            <v>0</v>
          </cell>
          <cell r="AE323">
            <v>107086.89511153298</v>
          </cell>
        </row>
        <row r="324">
          <cell r="A324">
            <v>1</v>
          </cell>
          <cell r="B324" t="str">
            <v>20</v>
          </cell>
          <cell r="C324">
            <v>46000100600</v>
          </cell>
          <cell r="D324">
            <v>3</v>
          </cell>
          <cell r="E324" t="str">
            <v>33</v>
          </cell>
          <cell r="F324">
            <v>31</v>
          </cell>
          <cell r="G324">
            <v>23</v>
          </cell>
          <cell r="H324">
            <v>20</v>
          </cell>
          <cell r="I324">
            <v>1</v>
          </cell>
          <cell r="J324">
            <v>46</v>
          </cell>
          <cell r="K324" t="str">
            <v>000</v>
          </cell>
          <cell r="L324">
            <v>1</v>
          </cell>
          <cell r="M324" t="str">
            <v>00</v>
          </cell>
          <cell r="N324">
            <v>6</v>
          </cell>
          <cell r="O324">
            <v>3</v>
          </cell>
          <cell r="P324">
            <v>3</v>
          </cell>
          <cell r="Q324">
            <v>3</v>
          </cell>
          <cell r="R324">
            <v>31</v>
          </cell>
          <cell r="S324">
            <v>98</v>
          </cell>
          <cell r="T324">
            <v>1</v>
          </cell>
          <cell r="U324" t="str">
            <v>460001</v>
          </cell>
          <cell r="V324" t="str">
            <v xml:space="preserve">Enseig. Supérieur </v>
          </cell>
          <cell r="W324" t="str">
            <v>Serv.cent.</v>
          </cell>
          <cell r="X324" t="str">
            <v>Remb. frais médicaux agents FP</v>
          </cell>
          <cell r="Y324" t="str">
            <v>P5C</v>
          </cell>
          <cell r="Z324">
            <v>27500</v>
          </cell>
          <cell r="AA324">
            <v>17670</v>
          </cell>
          <cell r="AB324">
            <v>22970</v>
          </cell>
          <cell r="AC324">
            <v>22970</v>
          </cell>
          <cell r="AD324">
            <v>0</v>
          </cell>
          <cell r="AE324">
            <v>29988.315789473683</v>
          </cell>
        </row>
        <row r="325">
          <cell r="A325">
            <v>1</v>
          </cell>
          <cell r="B325" t="str">
            <v>20</v>
          </cell>
          <cell r="C325">
            <v>46900100600</v>
          </cell>
          <cell r="D325">
            <v>3</v>
          </cell>
          <cell r="E325" t="str">
            <v>33</v>
          </cell>
          <cell r="F325">
            <v>11</v>
          </cell>
          <cell r="G325">
            <v>23</v>
          </cell>
          <cell r="H325">
            <v>20</v>
          </cell>
          <cell r="I325">
            <v>1</v>
          </cell>
          <cell r="J325">
            <v>46</v>
          </cell>
          <cell r="K325">
            <v>900</v>
          </cell>
          <cell r="L325">
            <v>1</v>
          </cell>
          <cell r="M325" t="str">
            <v>00</v>
          </cell>
          <cell r="N325">
            <v>6</v>
          </cell>
          <cell r="O325">
            <v>3</v>
          </cell>
          <cell r="P325">
            <v>3</v>
          </cell>
          <cell r="Q325">
            <v>3</v>
          </cell>
          <cell r="R325">
            <v>11</v>
          </cell>
          <cell r="S325">
            <v>98</v>
          </cell>
          <cell r="T325">
            <v>1</v>
          </cell>
          <cell r="U325" t="str">
            <v>469001</v>
          </cell>
          <cell r="V325" t="str">
            <v>Enseig. Supérieur Autres serv centraux</v>
          </cell>
          <cell r="W325" t="str">
            <v>Serv.cent.</v>
          </cell>
          <cell r="X325" t="str">
            <v>Loyer bureaux bât.adm</v>
          </cell>
          <cell r="Y325" t="str">
            <v>P5C</v>
          </cell>
          <cell r="Z325">
            <v>41000</v>
          </cell>
          <cell r="AA325">
            <v>122400</v>
          </cell>
          <cell r="AB325">
            <v>159120</v>
          </cell>
          <cell r="AC325">
            <v>315000</v>
          </cell>
          <cell r="AD325">
            <v>155880</v>
          </cell>
          <cell r="AE325">
            <v>29988.315789473683</v>
          </cell>
        </row>
        <row r="326">
          <cell r="A326">
            <v>1</v>
          </cell>
          <cell r="B326" t="str">
            <v>20</v>
          </cell>
          <cell r="C326">
            <v>46900100600</v>
          </cell>
          <cell r="D326">
            <v>3</v>
          </cell>
          <cell r="E326" t="str">
            <v>33</v>
          </cell>
          <cell r="F326">
            <v>21</v>
          </cell>
          <cell r="G326">
            <v>23</v>
          </cell>
          <cell r="H326">
            <v>20</v>
          </cell>
          <cell r="I326">
            <v>1</v>
          </cell>
          <cell r="J326">
            <v>46</v>
          </cell>
          <cell r="K326">
            <v>900</v>
          </cell>
          <cell r="L326">
            <v>1</v>
          </cell>
          <cell r="M326" t="str">
            <v>00</v>
          </cell>
          <cell r="N326">
            <v>6</v>
          </cell>
          <cell r="O326">
            <v>3</v>
          </cell>
          <cell r="P326">
            <v>3</v>
          </cell>
          <cell r="Q326">
            <v>3</v>
          </cell>
          <cell r="R326">
            <v>21</v>
          </cell>
          <cell r="S326">
            <v>98</v>
          </cell>
          <cell r="T326">
            <v>1</v>
          </cell>
          <cell r="U326" t="str">
            <v>469001</v>
          </cell>
          <cell r="V326" t="str">
            <v>Enseig. Supérieur Autres serv centraux</v>
          </cell>
          <cell r="W326" t="str">
            <v>Serv.cent.</v>
          </cell>
          <cell r="X326" t="str">
            <v>Réunion, séminaire, conf.</v>
          </cell>
          <cell r="Y326" t="str">
            <v>P5C</v>
          </cell>
          <cell r="Z326">
            <v>92275</v>
          </cell>
          <cell r="AA326">
            <v>95630</v>
          </cell>
          <cell r="AB326">
            <v>124320</v>
          </cell>
          <cell r="AC326">
            <v>187693.06099999999</v>
          </cell>
          <cell r="AD326">
            <v>63373.060999999987</v>
          </cell>
          <cell r="AE326">
            <v>29988.315789473683</v>
          </cell>
        </row>
        <row r="327">
          <cell r="A327">
            <v>1</v>
          </cell>
          <cell r="B327" t="str">
            <v>20</v>
          </cell>
          <cell r="C327">
            <v>46900100600</v>
          </cell>
          <cell r="D327">
            <v>3</v>
          </cell>
          <cell r="E327" t="str">
            <v>33</v>
          </cell>
          <cell r="F327">
            <v>22</v>
          </cell>
          <cell r="G327">
            <v>23</v>
          </cell>
          <cell r="H327">
            <v>20</v>
          </cell>
          <cell r="I327">
            <v>1</v>
          </cell>
          <cell r="J327">
            <v>46</v>
          </cell>
          <cell r="K327">
            <v>900</v>
          </cell>
          <cell r="L327">
            <v>1</v>
          </cell>
          <cell r="M327" t="str">
            <v>00</v>
          </cell>
          <cell r="N327">
            <v>6</v>
          </cell>
          <cell r="O327">
            <v>3</v>
          </cell>
          <cell r="P327">
            <v>3</v>
          </cell>
          <cell r="Q327">
            <v>3</v>
          </cell>
          <cell r="R327">
            <v>22</v>
          </cell>
          <cell r="S327">
            <v>98</v>
          </cell>
          <cell r="T327">
            <v>1</v>
          </cell>
          <cell r="U327" t="str">
            <v>469001</v>
          </cell>
          <cell r="V327" t="str">
            <v>Enseig. Supérieur Autres serv centraux</v>
          </cell>
          <cell r="W327" t="str">
            <v>Serv.cent.</v>
          </cell>
          <cell r="X327" t="str">
            <v>Stage et formation</v>
          </cell>
          <cell r="Y327" t="str">
            <v>P5C</v>
          </cell>
          <cell r="Z327">
            <v>12360</v>
          </cell>
          <cell r="AA327">
            <v>22310</v>
          </cell>
          <cell r="AB327">
            <v>29000</v>
          </cell>
          <cell r="AC327">
            <v>29000</v>
          </cell>
          <cell r="AD327">
            <v>0</v>
          </cell>
          <cell r="AE327">
            <v>29988.315789473683</v>
          </cell>
        </row>
        <row r="328">
          <cell r="A328">
            <v>1</v>
          </cell>
          <cell r="B328" t="str">
            <v>20</v>
          </cell>
          <cell r="C328">
            <v>46900100600</v>
          </cell>
          <cell r="D328">
            <v>3</v>
          </cell>
          <cell r="E328" t="str">
            <v>33</v>
          </cell>
          <cell r="F328">
            <v>42</v>
          </cell>
          <cell r="G328">
            <v>23</v>
          </cell>
          <cell r="H328">
            <v>20</v>
          </cell>
          <cell r="I328">
            <v>1</v>
          </cell>
          <cell r="J328">
            <v>46</v>
          </cell>
          <cell r="K328">
            <v>900</v>
          </cell>
          <cell r="L328">
            <v>1</v>
          </cell>
          <cell r="M328" t="str">
            <v>00</v>
          </cell>
          <cell r="N328">
            <v>6</v>
          </cell>
          <cell r="O328">
            <v>3</v>
          </cell>
          <cell r="P328">
            <v>3</v>
          </cell>
          <cell r="Q328">
            <v>3</v>
          </cell>
          <cell r="R328">
            <v>42</v>
          </cell>
          <cell r="S328">
            <v>98</v>
          </cell>
          <cell r="T328">
            <v>1</v>
          </cell>
          <cell r="U328" t="str">
            <v>469001</v>
          </cell>
          <cell r="V328" t="str">
            <v>Enseig. Supérieur Autres serv centraux</v>
          </cell>
          <cell r="W328" t="str">
            <v>Serv.cent.</v>
          </cell>
          <cell r="X328" t="str">
            <v>Frais postaux (yc valise diplomatique)</v>
          </cell>
          <cell r="Y328" t="str">
            <v>P5C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29988.315789473683</v>
          </cell>
        </row>
        <row r="329">
          <cell r="A329">
            <v>1</v>
          </cell>
          <cell r="B329" t="str">
            <v>20</v>
          </cell>
          <cell r="C329">
            <v>46900100600</v>
          </cell>
          <cell r="D329">
            <v>3</v>
          </cell>
          <cell r="E329" t="str">
            <v>33</v>
          </cell>
          <cell r="F329">
            <v>55</v>
          </cell>
          <cell r="G329">
            <v>23</v>
          </cell>
          <cell r="H329">
            <v>20</v>
          </cell>
          <cell r="I329">
            <v>1</v>
          </cell>
          <cell r="J329">
            <v>46</v>
          </cell>
          <cell r="K329">
            <v>900</v>
          </cell>
          <cell r="L329">
            <v>1</v>
          </cell>
          <cell r="M329" t="str">
            <v>00</v>
          </cell>
          <cell r="N329">
            <v>6</v>
          </cell>
          <cell r="O329">
            <v>3</v>
          </cell>
          <cell r="P329">
            <v>3</v>
          </cell>
          <cell r="Q329">
            <v>3</v>
          </cell>
          <cell r="R329">
            <v>55</v>
          </cell>
          <cell r="S329">
            <v>98</v>
          </cell>
          <cell r="T329">
            <v>1</v>
          </cell>
          <cell r="U329" t="str">
            <v>469001</v>
          </cell>
          <cell r="V329" t="str">
            <v>Enseig. Supérieur Autres serv centraux</v>
          </cell>
          <cell r="W329" t="str">
            <v>Serv.cent.</v>
          </cell>
          <cell r="X329" t="str">
            <v>Nettoyage de locaux</v>
          </cell>
          <cell r="Y329" t="str">
            <v>P5C</v>
          </cell>
          <cell r="Z329">
            <v>7780</v>
          </cell>
          <cell r="AA329">
            <v>31880</v>
          </cell>
          <cell r="AB329">
            <v>41440</v>
          </cell>
          <cell r="AC329">
            <v>41440</v>
          </cell>
          <cell r="AD329">
            <v>0</v>
          </cell>
          <cell r="AE329">
            <v>29988.315789473683</v>
          </cell>
        </row>
        <row r="330">
          <cell r="A330">
            <v>1</v>
          </cell>
          <cell r="B330" t="str">
            <v>20</v>
          </cell>
          <cell r="C330">
            <v>46900100600</v>
          </cell>
          <cell r="D330">
            <v>3</v>
          </cell>
          <cell r="E330" t="str">
            <v>33</v>
          </cell>
          <cell r="F330">
            <v>79</v>
          </cell>
          <cell r="G330">
            <v>23</v>
          </cell>
          <cell r="H330">
            <v>20</v>
          </cell>
          <cell r="I330">
            <v>1</v>
          </cell>
          <cell r="J330">
            <v>46</v>
          </cell>
          <cell r="K330">
            <v>900</v>
          </cell>
          <cell r="L330">
            <v>1</v>
          </cell>
          <cell r="M330" t="str">
            <v>00</v>
          </cell>
          <cell r="N330">
            <v>6</v>
          </cell>
          <cell r="O330">
            <v>3</v>
          </cell>
          <cell r="P330">
            <v>3</v>
          </cell>
          <cell r="Q330">
            <v>3</v>
          </cell>
          <cell r="R330">
            <v>69</v>
          </cell>
          <cell r="S330">
            <v>98</v>
          </cell>
          <cell r="T330">
            <v>1</v>
          </cell>
          <cell r="U330" t="str">
            <v>469001</v>
          </cell>
          <cell r="V330" t="str">
            <v>Enseig. Supérieur Autres serv centraux</v>
          </cell>
          <cell r="W330" t="str">
            <v>Serv.cent.</v>
          </cell>
          <cell r="X330" t="str">
            <v>Autres prestations intellectuelles</v>
          </cell>
          <cell r="Y330" t="str">
            <v>P5C</v>
          </cell>
          <cell r="Z330">
            <v>4910</v>
          </cell>
          <cell r="AA330">
            <v>9240</v>
          </cell>
          <cell r="AB330">
            <v>12010</v>
          </cell>
          <cell r="AC330">
            <v>526088.75</v>
          </cell>
          <cell r="AD330">
            <v>514078.75</v>
          </cell>
          <cell r="AE330">
            <v>29988.315789473683</v>
          </cell>
        </row>
        <row r="331">
          <cell r="A331">
            <v>1</v>
          </cell>
          <cell r="B331" t="str">
            <v>20</v>
          </cell>
          <cell r="C331">
            <v>49900100700</v>
          </cell>
          <cell r="D331">
            <v>3</v>
          </cell>
          <cell r="E331" t="str">
            <v>33</v>
          </cell>
          <cell r="F331">
            <v>11</v>
          </cell>
          <cell r="G331">
            <v>23</v>
          </cell>
          <cell r="H331">
            <v>20</v>
          </cell>
          <cell r="I331">
            <v>1</v>
          </cell>
          <cell r="J331">
            <v>49</v>
          </cell>
          <cell r="K331">
            <v>900</v>
          </cell>
          <cell r="L331">
            <v>1</v>
          </cell>
          <cell r="M331" t="str">
            <v>00</v>
          </cell>
          <cell r="N331">
            <v>7</v>
          </cell>
          <cell r="O331">
            <v>3</v>
          </cell>
          <cell r="P331">
            <v>3</v>
          </cell>
          <cell r="Q331">
            <v>3</v>
          </cell>
          <cell r="R331">
            <v>11</v>
          </cell>
          <cell r="S331">
            <v>93</v>
          </cell>
          <cell r="T331">
            <v>1</v>
          </cell>
          <cell r="U331" t="str">
            <v>499001</v>
          </cell>
          <cell r="V331" t="str">
            <v>Enseig. Serv adm Autres serv centraux</v>
          </cell>
          <cell r="W331" t="str">
            <v>Serv.centr.</v>
          </cell>
          <cell r="X331" t="str">
            <v>Loyers bureaux bât.adm.</v>
          </cell>
          <cell r="Y331" t="str">
            <v>P5C</v>
          </cell>
          <cell r="Z331">
            <v>258521</v>
          </cell>
          <cell r="AA331">
            <v>367950</v>
          </cell>
          <cell r="AB331">
            <v>478340</v>
          </cell>
          <cell r="AC331">
            <v>508344</v>
          </cell>
          <cell r="AD331">
            <v>30004</v>
          </cell>
          <cell r="AE331">
            <v>29988.315789473683</v>
          </cell>
        </row>
        <row r="332">
          <cell r="A332">
            <v>1</v>
          </cell>
          <cell r="B332" t="str">
            <v>20</v>
          </cell>
          <cell r="C332">
            <v>49900100700</v>
          </cell>
          <cell r="D332">
            <v>3</v>
          </cell>
          <cell r="E332" t="str">
            <v>33</v>
          </cell>
          <cell r="F332">
            <v>21</v>
          </cell>
          <cell r="G332">
            <v>23</v>
          </cell>
          <cell r="H332">
            <v>20</v>
          </cell>
          <cell r="I332">
            <v>1</v>
          </cell>
          <cell r="J332">
            <v>49</v>
          </cell>
          <cell r="K332">
            <v>900</v>
          </cell>
          <cell r="L332">
            <v>1</v>
          </cell>
          <cell r="M332" t="str">
            <v>00</v>
          </cell>
          <cell r="N332">
            <v>7</v>
          </cell>
          <cell r="O332">
            <v>3</v>
          </cell>
          <cell r="P332">
            <v>3</v>
          </cell>
          <cell r="Q332">
            <v>3</v>
          </cell>
          <cell r="R332">
            <v>21</v>
          </cell>
          <cell r="S332">
            <v>93</v>
          </cell>
          <cell r="T332">
            <v>1</v>
          </cell>
          <cell r="U332" t="str">
            <v>499001</v>
          </cell>
          <cell r="V332" t="str">
            <v>Enseig. Serv adm Autres serv centraux</v>
          </cell>
          <cell r="W332" t="str">
            <v>Serv.centr.</v>
          </cell>
          <cell r="X332" t="str">
            <v>Réunions séminair. conféren.</v>
          </cell>
          <cell r="Y332" t="str">
            <v>P5C</v>
          </cell>
          <cell r="Z332">
            <v>16960</v>
          </cell>
          <cell r="AA332">
            <v>11630</v>
          </cell>
          <cell r="AB332">
            <v>15120</v>
          </cell>
          <cell r="AC332">
            <v>1305629.92</v>
          </cell>
          <cell r="AD332">
            <v>1290509.92</v>
          </cell>
          <cell r="AE332">
            <v>29988.315789473683</v>
          </cell>
        </row>
        <row r="333">
          <cell r="A333">
            <v>1</v>
          </cell>
          <cell r="B333" t="str">
            <v>20</v>
          </cell>
          <cell r="C333">
            <v>49900100700</v>
          </cell>
          <cell r="D333">
            <v>3</v>
          </cell>
          <cell r="E333" t="str">
            <v>33</v>
          </cell>
          <cell r="F333">
            <v>22</v>
          </cell>
          <cell r="G333">
            <v>23</v>
          </cell>
          <cell r="H333">
            <v>20</v>
          </cell>
          <cell r="I333">
            <v>1</v>
          </cell>
          <cell r="J333">
            <v>49</v>
          </cell>
          <cell r="K333">
            <v>900</v>
          </cell>
          <cell r="L333">
            <v>1</v>
          </cell>
          <cell r="M333" t="str">
            <v>00</v>
          </cell>
          <cell r="N333">
            <v>7</v>
          </cell>
          <cell r="O333">
            <v>3</v>
          </cell>
          <cell r="P333">
            <v>3</v>
          </cell>
          <cell r="Q333">
            <v>3</v>
          </cell>
          <cell r="R333">
            <v>22</v>
          </cell>
          <cell r="S333">
            <v>93</v>
          </cell>
          <cell r="T333">
            <v>1</v>
          </cell>
          <cell r="U333" t="str">
            <v>499001</v>
          </cell>
          <cell r="V333" t="str">
            <v>Enseig. Serv adm Autres serv centraux</v>
          </cell>
          <cell r="W333" t="str">
            <v>Serv.centr.</v>
          </cell>
          <cell r="X333" t="str">
            <v>Stage &amp; formation</v>
          </cell>
          <cell r="Y333" t="str">
            <v>P5C</v>
          </cell>
          <cell r="Z333">
            <v>16960</v>
          </cell>
          <cell r="AA333">
            <v>72190</v>
          </cell>
          <cell r="AB333">
            <v>93850</v>
          </cell>
          <cell r="AC333">
            <v>93850</v>
          </cell>
          <cell r="AD333">
            <v>0</v>
          </cell>
          <cell r="AE333">
            <v>29988.315789473683</v>
          </cell>
        </row>
        <row r="334">
          <cell r="A334">
            <v>1</v>
          </cell>
          <cell r="B334" t="str">
            <v>20</v>
          </cell>
          <cell r="C334">
            <v>49900100700</v>
          </cell>
          <cell r="D334">
            <v>3</v>
          </cell>
          <cell r="E334" t="str">
            <v>33</v>
          </cell>
          <cell r="F334">
            <v>31</v>
          </cell>
          <cell r="G334">
            <v>23</v>
          </cell>
          <cell r="H334">
            <v>20</v>
          </cell>
          <cell r="I334">
            <v>1</v>
          </cell>
          <cell r="J334">
            <v>49</v>
          </cell>
          <cell r="K334">
            <v>900</v>
          </cell>
          <cell r="L334">
            <v>1</v>
          </cell>
          <cell r="M334" t="str">
            <v>00</v>
          </cell>
          <cell r="N334">
            <v>7</v>
          </cell>
          <cell r="O334">
            <v>3</v>
          </cell>
          <cell r="P334">
            <v>3</v>
          </cell>
          <cell r="Q334">
            <v>3</v>
          </cell>
          <cell r="R334">
            <v>31</v>
          </cell>
          <cell r="S334">
            <v>93</v>
          </cell>
          <cell r="T334">
            <v>1</v>
          </cell>
          <cell r="U334" t="str">
            <v>499001</v>
          </cell>
          <cell r="V334" t="str">
            <v>Enseig. Serv adm Autres serv centraux</v>
          </cell>
          <cell r="W334" t="str">
            <v>Serv.centr.</v>
          </cell>
          <cell r="X334" t="str">
            <v>Remb. Frais médicaux agents FP</v>
          </cell>
          <cell r="Y334" t="str">
            <v>P5C</v>
          </cell>
          <cell r="Z334">
            <v>4780</v>
          </cell>
          <cell r="AA334">
            <v>11830</v>
          </cell>
          <cell r="AB334">
            <v>15380</v>
          </cell>
          <cell r="AC334">
            <v>15380</v>
          </cell>
          <cell r="AD334">
            <v>0</v>
          </cell>
          <cell r="AE334">
            <v>29988.315789473683</v>
          </cell>
        </row>
        <row r="335">
          <cell r="A335">
            <v>1</v>
          </cell>
          <cell r="B335" t="str">
            <v>20</v>
          </cell>
          <cell r="C335">
            <v>49900100700</v>
          </cell>
          <cell r="D335">
            <v>3</v>
          </cell>
          <cell r="E335" t="str">
            <v>33</v>
          </cell>
          <cell r="F335">
            <v>41</v>
          </cell>
          <cell r="G335">
            <v>23</v>
          </cell>
          <cell r="H335">
            <v>20</v>
          </cell>
          <cell r="I335">
            <v>1</v>
          </cell>
          <cell r="J335">
            <v>49</v>
          </cell>
          <cell r="K335">
            <v>900</v>
          </cell>
          <cell r="L335">
            <v>1</v>
          </cell>
          <cell r="M335" t="str">
            <v>00</v>
          </cell>
          <cell r="N335">
            <v>7</v>
          </cell>
          <cell r="O335">
            <v>3</v>
          </cell>
          <cell r="P335">
            <v>3</v>
          </cell>
          <cell r="Q335">
            <v>3</v>
          </cell>
          <cell r="R335">
            <v>41</v>
          </cell>
          <cell r="S335">
            <v>93</v>
          </cell>
          <cell r="T335">
            <v>1</v>
          </cell>
          <cell r="U335" t="str">
            <v>499001</v>
          </cell>
          <cell r="V335" t="str">
            <v>Enseig. Serv adm Autres serv centraux</v>
          </cell>
          <cell r="W335" t="str">
            <v>Serv.centr.</v>
          </cell>
          <cell r="X335" t="str">
            <v>Frais transit &amp; manutent.</v>
          </cell>
          <cell r="Y335" t="str">
            <v>P5C</v>
          </cell>
          <cell r="Z335">
            <v>0</v>
          </cell>
          <cell r="AA335">
            <v>5820</v>
          </cell>
          <cell r="AB335">
            <v>7570</v>
          </cell>
          <cell r="AC335">
            <v>57575</v>
          </cell>
          <cell r="AD335">
            <v>50005</v>
          </cell>
          <cell r="AE335">
            <v>29988.315789473683</v>
          </cell>
        </row>
        <row r="336">
          <cell r="A336">
            <v>1</v>
          </cell>
          <cell r="B336" t="str">
            <v>20</v>
          </cell>
          <cell r="C336">
            <v>49900100700</v>
          </cell>
          <cell r="D336">
            <v>3</v>
          </cell>
          <cell r="E336" t="str">
            <v>33</v>
          </cell>
          <cell r="F336">
            <v>43</v>
          </cell>
          <cell r="G336">
            <v>23</v>
          </cell>
          <cell r="H336">
            <v>20</v>
          </cell>
          <cell r="I336">
            <v>1</v>
          </cell>
          <cell r="J336">
            <v>49</v>
          </cell>
          <cell r="K336">
            <v>900</v>
          </cell>
          <cell r="L336">
            <v>1</v>
          </cell>
          <cell r="M336" t="str">
            <v>00</v>
          </cell>
          <cell r="N336">
            <v>7</v>
          </cell>
          <cell r="O336">
            <v>3</v>
          </cell>
          <cell r="P336">
            <v>3</v>
          </cell>
          <cell r="Q336">
            <v>3</v>
          </cell>
          <cell r="R336">
            <v>43</v>
          </cell>
          <cell r="S336">
            <v>93</v>
          </cell>
          <cell r="T336">
            <v>1</v>
          </cell>
          <cell r="U336" t="str">
            <v>499001</v>
          </cell>
          <cell r="V336" t="str">
            <v>Enseig. Serv adm Autres serv centraux</v>
          </cell>
          <cell r="W336" t="str">
            <v>Serv.centr.</v>
          </cell>
          <cell r="X336" t="str">
            <v>Impres. publicité document.</v>
          </cell>
          <cell r="Y336" t="str">
            <v>P5C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29988.315789473683</v>
          </cell>
        </row>
        <row r="337">
          <cell r="A337">
            <v>1</v>
          </cell>
          <cell r="B337" t="str">
            <v>20</v>
          </cell>
          <cell r="C337">
            <v>49900100700</v>
          </cell>
          <cell r="D337">
            <v>3</v>
          </cell>
          <cell r="E337" t="str">
            <v>33</v>
          </cell>
          <cell r="F337">
            <v>55</v>
          </cell>
          <cell r="G337">
            <v>23</v>
          </cell>
          <cell r="H337">
            <v>20</v>
          </cell>
          <cell r="I337">
            <v>1</v>
          </cell>
          <cell r="J337">
            <v>49</v>
          </cell>
          <cell r="K337">
            <v>900</v>
          </cell>
          <cell r="L337">
            <v>1</v>
          </cell>
          <cell r="M337" t="str">
            <v>00</v>
          </cell>
          <cell r="N337">
            <v>7</v>
          </cell>
          <cell r="O337">
            <v>3</v>
          </cell>
          <cell r="P337">
            <v>3</v>
          </cell>
          <cell r="Q337">
            <v>3</v>
          </cell>
          <cell r="R337">
            <v>55</v>
          </cell>
          <cell r="S337">
            <v>93</v>
          </cell>
          <cell r="T337">
            <v>1</v>
          </cell>
          <cell r="U337" t="str">
            <v>499001</v>
          </cell>
          <cell r="V337" t="str">
            <v>Enseig. Serv adm Autres serv centraux</v>
          </cell>
          <cell r="W337" t="str">
            <v>Serv.centr.</v>
          </cell>
          <cell r="X337" t="str">
            <v>Nettoyage de locaux</v>
          </cell>
          <cell r="Y337" t="str">
            <v>P5C</v>
          </cell>
          <cell r="Z337">
            <v>27000</v>
          </cell>
          <cell r="AA337">
            <v>29810</v>
          </cell>
          <cell r="AB337">
            <v>38750</v>
          </cell>
          <cell r="AC337">
            <v>38750</v>
          </cell>
          <cell r="AD337">
            <v>0</v>
          </cell>
          <cell r="AE337">
            <v>29988.315789473683</v>
          </cell>
        </row>
        <row r="338">
          <cell r="A338">
            <v>1</v>
          </cell>
          <cell r="B338" t="str">
            <v>20</v>
          </cell>
          <cell r="C338">
            <v>49900100700</v>
          </cell>
          <cell r="D338">
            <v>3</v>
          </cell>
          <cell r="E338" t="str">
            <v>33</v>
          </cell>
          <cell r="F338">
            <v>71</v>
          </cell>
          <cell r="G338">
            <v>23</v>
          </cell>
          <cell r="H338">
            <v>20</v>
          </cell>
          <cell r="I338">
            <v>1</v>
          </cell>
          <cell r="J338">
            <v>49</v>
          </cell>
          <cell r="K338">
            <v>900</v>
          </cell>
          <cell r="L338">
            <v>1</v>
          </cell>
          <cell r="M338" t="str">
            <v>00</v>
          </cell>
          <cell r="N338">
            <v>7</v>
          </cell>
          <cell r="O338">
            <v>3</v>
          </cell>
          <cell r="P338">
            <v>3</v>
          </cell>
          <cell r="Q338">
            <v>3</v>
          </cell>
          <cell r="R338">
            <v>71</v>
          </cell>
          <cell r="S338">
            <v>93</v>
          </cell>
          <cell r="T338">
            <v>1</v>
          </cell>
          <cell r="U338" t="str">
            <v>499001</v>
          </cell>
          <cell r="V338" t="str">
            <v>Enseig. Serv adm Autres serv centraux</v>
          </cell>
          <cell r="W338" t="str">
            <v>Serv.centr.</v>
          </cell>
          <cell r="X338" t="str">
            <v>Internet-Intranet et assimilés</v>
          </cell>
          <cell r="Y338" t="str">
            <v>P5C</v>
          </cell>
          <cell r="Z338">
            <v>306960</v>
          </cell>
          <cell r="AA338">
            <v>295050</v>
          </cell>
          <cell r="AB338">
            <v>383570</v>
          </cell>
          <cell r="AC338">
            <v>5196693.05</v>
          </cell>
          <cell r="AD338">
            <v>4813123.05</v>
          </cell>
          <cell r="AE338">
            <v>29988.315789473683</v>
          </cell>
        </row>
        <row r="339">
          <cell r="A339">
            <v>1</v>
          </cell>
          <cell r="B339" t="str">
            <v>20</v>
          </cell>
          <cell r="C339">
            <v>49900100700</v>
          </cell>
          <cell r="D339">
            <v>3</v>
          </cell>
          <cell r="E339" t="str">
            <v>33</v>
          </cell>
          <cell r="F339">
            <v>81</v>
          </cell>
          <cell r="G339">
            <v>23</v>
          </cell>
          <cell r="H339">
            <v>20</v>
          </cell>
          <cell r="I339">
            <v>1</v>
          </cell>
          <cell r="J339">
            <v>49</v>
          </cell>
          <cell r="K339">
            <v>900</v>
          </cell>
          <cell r="L339">
            <v>1</v>
          </cell>
          <cell r="M339" t="str">
            <v>00</v>
          </cell>
          <cell r="N339">
            <v>7</v>
          </cell>
          <cell r="O339">
            <v>3</v>
          </cell>
          <cell r="P339">
            <v>3</v>
          </cell>
          <cell r="Q339">
            <v>3</v>
          </cell>
          <cell r="R339">
            <v>81</v>
          </cell>
          <cell r="S339">
            <v>93</v>
          </cell>
          <cell r="T339">
            <v>1</v>
          </cell>
          <cell r="U339" t="str">
            <v>499001</v>
          </cell>
          <cell r="V339" t="str">
            <v>Enseig. Serv adm Autres serv centraux</v>
          </cell>
          <cell r="W339" t="str">
            <v>Serv.centr.</v>
          </cell>
          <cell r="X339" t="str">
            <v>Frais d' assurance</v>
          </cell>
          <cell r="Y339" t="str">
            <v>P5C</v>
          </cell>
          <cell r="Z339">
            <v>29950</v>
          </cell>
          <cell r="AA339">
            <v>20530</v>
          </cell>
          <cell r="AB339">
            <v>26690</v>
          </cell>
          <cell r="AC339">
            <v>176690</v>
          </cell>
          <cell r="AD339">
            <v>150000</v>
          </cell>
          <cell r="AE339">
            <v>29988.315789473683</v>
          </cell>
        </row>
        <row r="340">
          <cell r="A340">
            <v>1</v>
          </cell>
          <cell r="B340" t="str">
            <v>20</v>
          </cell>
          <cell r="C340">
            <v>49900100700</v>
          </cell>
          <cell r="D340">
            <v>3</v>
          </cell>
          <cell r="E340" t="str">
            <v>33</v>
          </cell>
          <cell r="F340">
            <v>90</v>
          </cell>
          <cell r="G340">
            <v>23</v>
          </cell>
          <cell r="H340">
            <v>20</v>
          </cell>
          <cell r="I340">
            <v>1</v>
          </cell>
          <cell r="J340">
            <v>49</v>
          </cell>
          <cell r="K340">
            <v>900</v>
          </cell>
          <cell r="L340">
            <v>1</v>
          </cell>
          <cell r="M340" t="str">
            <v>00</v>
          </cell>
          <cell r="N340">
            <v>7</v>
          </cell>
          <cell r="O340">
            <v>3</v>
          </cell>
          <cell r="P340">
            <v>3</v>
          </cell>
          <cell r="Q340">
            <v>3</v>
          </cell>
          <cell r="R340">
            <v>90</v>
          </cell>
          <cell r="S340">
            <v>93</v>
          </cell>
          <cell r="T340">
            <v>1</v>
          </cell>
          <cell r="U340" t="str">
            <v>499001</v>
          </cell>
          <cell r="V340" t="str">
            <v>Enseig. Serv adm Autres serv centraux</v>
          </cell>
          <cell r="W340" t="str">
            <v>Serv.centr.</v>
          </cell>
          <cell r="X340" t="str">
            <v>Autres prest.serv. ménages h.FP</v>
          </cell>
          <cell r="Y340" t="str">
            <v>P5C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29988.315789473683</v>
          </cell>
        </row>
        <row r="341">
          <cell r="A341">
            <v>1</v>
          </cell>
          <cell r="B341" t="str">
            <v>ST/EPU</v>
          </cell>
          <cell r="C341" t="str">
            <v>B1D</v>
          </cell>
          <cell r="D341" t="str">
            <v>B1DD</v>
          </cell>
          <cell r="E341" t="str">
            <v>EP/MAND</v>
          </cell>
          <cell r="G341">
            <v>23</v>
          </cell>
          <cell r="H341">
            <v>20</v>
          </cell>
          <cell r="I341">
            <v>1</v>
          </cell>
          <cell r="K341" t="str">
            <v>IDA</v>
          </cell>
          <cell r="L341">
            <v>2</v>
          </cell>
          <cell r="M341">
            <v>789.47368421052636</v>
          </cell>
          <cell r="O341">
            <v>3</v>
          </cell>
          <cell r="P341">
            <v>3</v>
          </cell>
          <cell r="Q341">
            <v>3</v>
          </cell>
          <cell r="R341" t="str">
            <v>poste</v>
          </cell>
          <cell r="T341">
            <v>37.985199999999999</v>
          </cell>
          <cell r="U341">
            <v>1</v>
          </cell>
          <cell r="V341" t="str">
            <v>Conakry Services déconcentrés</v>
          </cell>
          <cell r="W341">
            <v>0</v>
          </cell>
          <cell r="X341">
            <v>0</v>
          </cell>
          <cell r="Y341">
            <v>0</v>
          </cell>
          <cell r="Z341">
            <v>3253</v>
          </cell>
          <cell r="AA341">
            <v>31000</v>
          </cell>
          <cell r="AB341">
            <v>40300</v>
          </cell>
          <cell r="AC341">
            <v>40300</v>
          </cell>
          <cell r="AD341">
            <v>0</v>
          </cell>
          <cell r="AE341">
            <v>0</v>
          </cell>
        </row>
        <row r="342">
          <cell r="A342">
            <v>1</v>
          </cell>
          <cell r="B342" t="str">
            <v>20</v>
          </cell>
          <cell r="C342">
            <v>42000200700</v>
          </cell>
          <cell r="D342">
            <v>3</v>
          </cell>
          <cell r="E342" t="str">
            <v>33</v>
          </cell>
          <cell r="F342">
            <v>22</v>
          </cell>
          <cell r="G342">
            <v>23</v>
          </cell>
          <cell r="H342">
            <v>20</v>
          </cell>
          <cell r="I342">
            <v>1</v>
          </cell>
          <cell r="J342">
            <v>42</v>
          </cell>
          <cell r="K342" t="str">
            <v>000</v>
          </cell>
          <cell r="L342">
            <v>2</v>
          </cell>
          <cell r="M342" t="str">
            <v>00</v>
          </cell>
          <cell r="N342">
            <v>7</v>
          </cell>
          <cell r="O342">
            <v>3</v>
          </cell>
          <cell r="P342">
            <v>3</v>
          </cell>
          <cell r="Q342">
            <v>3</v>
          </cell>
          <cell r="R342">
            <v>22</v>
          </cell>
          <cell r="S342">
            <v>33</v>
          </cell>
          <cell r="T342">
            <v>1</v>
          </cell>
          <cell r="U342" t="str">
            <v>420002</v>
          </cell>
          <cell r="V342" t="str">
            <v>Primaire Ens.serv.déconc.</v>
          </cell>
          <cell r="W342" t="str">
            <v>Conakry</v>
          </cell>
          <cell r="X342" t="str">
            <v>Stage &amp; formation</v>
          </cell>
          <cell r="Y342" t="str">
            <v>P1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29988.315789473683</v>
          </cell>
        </row>
        <row r="343">
          <cell r="A343">
            <v>1</v>
          </cell>
          <cell r="B343" t="str">
            <v>20</v>
          </cell>
          <cell r="C343">
            <v>42000200700</v>
          </cell>
          <cell r="D343">
            <v>3</v>
          </cell>
          <cell r="E343" t="str">
            <v>33</v>
          </cell>
          <cell r="F343">
            <v>31</v>
          </cell>
          <cell r="G343">
            <v>23</v>
          </cell>
          <cell r="H343">
            <v>20</v>
          </cell>
          <cell r="I343">
            <v>1</v>
          </cell>
          <cell r="J343">
            <v>42</v>
          </cell>
          <cell r="K343" t="str">
            <v>000</v>
          </cell>
          <cell r="L343">
            <v>2</v>
          </cell>
          <cell r="M343" t="str">
            <v>00</v>
          </cell>
          <cell r="N343">
            <v>7</v>
          </cell>
          <cell r="O343">
            <v>3</v>
          </cell>
          <cell r="P343">
            <v>3</v>
          </cell>
          <cell r="Q343">
            <v>3</v>
          </cell>
          <cell r="R343">
            <v>31</v>
          </cell>
          <cell r="S343">
            <v>33</v>
          </cell>
          <cell r="T343">
            <v>1</v>
          </cell>
          <cell r="U343" t="str">
            <v>420002</v>
          </cell>
          <cell r="V343" t="str">
            <v>Primaire Ens.serv.déconc.</v>
          </cell>
          <cell r="W343" t="str">
            <v>Conakry</v>
          </cell>
          <cell r="X343" t="str">
            <v>Remb. Frais médicaux agents FP</v>
          </cell>
          <cell r="Y343" t="str">
            <v>P1</v>
          </cell>
          <cell r="Z343">
            <v>2800</v>
          </cell>
          <cell r="AA343">
            <v>18810</v>
          </cell>
          <cell r="AB343">
            <v>24450</v>
          </cell>
          <cell r="AC343">
            <v>24450</v>
          </cell>
          <cell r="AD343">
            <v>0</v>
          </cell>
          <cell r="AE343">
            <v>29988.315789473683</v>
          </cell>
        </row>
        <row r="344">
          <cell r="A344">
            <v>1</v>
          </cell>
          <cell r="B344" t="str">
            <v>20</v>
          </cell>
          <cell r="C344">
            <v>42000200700</v>
          </cell>
          <cell r="D344">
            <v>3</v>
          </cell>
          <cell r="E344" t="str">
            <v>33</v>
          </cell>
          <cell r="F344">
            <v>69</v>
          </cell>
          <cell r="G344">
            <v>23</v>
          </cell>
          <cell r="H344">
            <v>20</v>
          </cell>
          <cell r="I344">
            <v>1</v>
          </cell>
          <cell r="J344">
            <v>42</v>
          </cell>
          <cell r="K344" t="str">
            <v>000</v>
          </cell>
          <cell r="L344">
            <v>2</v>
          </cell>
          <cell r="M344" t="str">
            <v>00</v>
          </cell>
          <cell r="N344">
            <v>7</v>
          </cell>
          <cell r="O344">
            <v>3</v>
          </cell>
          <cell r="P344">
            <v>3</v>
          </cell>
          <cell r="Q344">
            <v>3</v>
          </cell>
          <cell r="R344">
            <v>69</v>
          </cell>
          <cell r="S344">
            <v>33</v>
          </cell>
          <cell r="T344">
            <v>1</v>
          </cell>
          <cell r="U344" t="str">
            <v>420002</v>
          </cell>
          <cell r="V344" t="str">
            <v>Primaire Ens.serv.déconc.</v>
          </cell>
          <cell r="W344" t="str">
            <v>Conakry</v>
          </cell>
          <cell r="X344" t="str">
            <v>Autres prest.tech (radios inter actives)</v>
          </cell>
          <cell r="Y344" t="str">
            <v>P1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29988.315789473683</v>
          </cell>
        </row>
        <row r="345">
          <cell r="A345">
            <v>1</v>
          </cell>
          <cell r="B345" t="str">
            <v>20</v>
          </cell>
          <cell r="C345">
            <v>42000200700</v>
          </cell>
          <cell r="D345">
            <v>3</v>
          </cell>
          <cell r="E345" t="str">
            <v>33</v>
          </cell>
          <cell r="F345">
            <v>90</v>
          </cell>
          <cell r="G345">
            <v>23</v>
          </cell>
          <cell r="H345">
            <v>20</v>
          </cell>
          <cell r="I345">
            <v>1</v>
          </cell>
          <cell r="J345">
            <v>42</v>
          </cell>
          <cell r="K345" t="str">
            <v>000</v>
          </cell>
          <cell r="L345">
            <v>2</v>
          </cell>
          <cell r="M345" t="str">
            <v>00</v>
          </cell>
          <cell r="N345">
            <v>7</v>
          </cell>
          <cell r="O345">
            <v>3</v>
          </cell>
          <cell r="P345">
            <v>3</v>
          </cell>
          <cell r="Q345">
            <v>3</v>
          </cell>
          <cell r="R345">
            <v>90</v>
          </cell>
          <cell r="S345">
            <v>33</v>
          </cell>
          <cell r="T345">
            <v>1</v>
          </cell>
          <cell r="U345" t="str">
            <v>420002</v>
          </cell>
          <cell r="V345" t="str">
            <v>Primaire Ens.serv.déconc.</v>
          </cell>
          <cell r="W345" t="str">
            <v>Conakry</v>
          </cell>
          <cell r="X345" t="str">
            <v>Prestat. Services diverses</v>
          </cell>
          <cell r="Y345" t="str">
            <v>P1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29988.315789473683</v>
          </cell>
        </row>
        <row r="346">
          <cell r="A346">
            <v>1</v>
          </cell>
          <cell r="B346" t="str">
            <v>20</v>
          </cell>
          <cell r="C346">
            <v>43000200700</v>
          </cell>
          <cell r="D346">
            <v>3</v>
          </cell>
          <cell r="E346" t="str">
            <v>33</v>
          </cell>
          <cell r="F346">
            <v>22</v>
          </cell>
          <cell r="G346">
            <v>23</v>
          </cell>
          <cell r="H346">
            <v>20</v>
          </cell>
          <cell r="I346">
            <v>1</v>
          </cell>
          <cell r="J346">
            <v>43</v>
          </cell>
          <cell r="K346" t="str">
            <v>000</v>
          </cell>
          <cell r="L346">
            <v>2</v>
          </cell>
          <cell r="M346" t="str">
            <v>00</v>
          </cell>
          <cell r="N346">
            <v>7</v>
          </cell>
          <cell r="O346">
            <v>3</v>
          </cell>
          <cell r="P346">
            <v>3</v>
          </cell>
          <cell r="Q346">
            <v>3</v>
          </cell>
          <cell r="R346">
            <v>22</v>
          </cell>
          <cell r="S346">
            <v>33</v>
          </cell>
          <cell r="T346">
            <v>1</v>
          </cell>
          <cell r="U346" t="str">
            <v>430002</v>
          </cell>
          <cell r="V346" t="str">
            <v>Secondaire Ens.serv.déconc.</v>
          </cell>
          <cell r="W346" t="str">
            <v>Conakry</v>
          </cell>
          <cell r="X346" t="str">
            <v>Stage &amp; formation</v>
          </cell>
          <cell r="Y346" t="str">
            <v>P2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29988.315789473683</v>
          </cell>
        </row>
        <row r="347">
          <cell r="A347">
            <v>1</v>
          </cell>
          <cell r="B347" t="str">
            <v>20</v>
          </cell>
          <cell r="C347">
            <v>43000200700</v>
          </cell>
          <cell r="D347">
            <v>3</v>
          </cell>
          <cell r="E347" t="str">
            <v>33</v>
          </cell>
          <cell r="F347">
            <v>31</v>
          </cell>
          <cell r="G347">
            <v>23</v>
          </cell>
          <cell r="H347">
            <v>20</v>
          </cell>
          <cell r="I347">
            <v>1</v>
          </cell>
          <cell r="J347">
            <v>43</v>
          </cell>
          <cell r="K347" t="str">
            <v>000</v>
          </cell>
          <cell r="L347">
            <v>2</v>
          </cell>
          <cell r="M347" t="str">
            <v>00</v>
          </cell>
          <cell r="N347">
            <v>7</v>
          </cell>
          <cell r="O347">
            <v>3</v>
          </cell>
          <cell r="P347">
            <v>3</v>
          </cell>
          <cell r="Q347">
            <v>3</v>
          </cell>
          <cell r="R347">
            <v>31</v>
          </cell>
          <cell r="S347">
            <v>33</v>
          </cell>
          <cell r="T347">
            <v>1</v>
          </cell>
          <cell r="U347" t="str">
            <v>430002</v>
          </cell>
          <cell r="V347" t="str">
            <v>Secondaire Ens.serv.déconc.</v>
          </cell>
          <cell r="W347" t="str">
            <v>Conakry</v>
          </cell>
          <cell r="X347" t="str">
            <v>Remb. Frais médicaux agents FP</v>
          </cell>
          <cell r="Y347" t="str">
            <v>P2</v>
          </cell>
          <cell r="Z347">
            <v>453</v>
          </cell>
          <cell r="AA347">
            <v>12190</v>
          </cell>
          <cell r="AB347">
            <v>15850</v>
          </cell>
          <cell r="AC347">
            <v>15850</v>
          </cell>
          <cell r="AD347">
            <v>0</v>
          </cell>
          <cell r="AE347">
            <v>29988.315789473683</v>
          </cell>
        </row>
        <row r="348">
          <cell r="A348">
            <v>1</v>
          </cell>
          <cell r="B348" t="str">
            <v>20</v>
          </cell>
          <cell r="C348">
            <v>43000200700</v>
          </cell>
          <cell r="D348">
            <v>3</v>
          </cell>
          <cell r="E348" t="str">
            <v>33</v>
          </cell>
          <cell r="F348">
            <v>90</v>
          </cell>
          <cell r="G348">
            <v>23</v>
          </cell>
          <cell r="H348">
            <v>20</v>
          </cell>
          <cell r="I348">
            <v>1</v>
          </cell>
          <cell r="J348">
            <v>43</v>
          </cell>
          <cell r="K348" t="str">
            <v>000</v>
          </cell>
          <cell r="L348">
            <v>2</v>
          </cell>
          <cell r="M348" t="str">
            <v>00</v>
          </cell>
          <cell r="N348">
            <v>7</v>
          </cell>
          <cell r="O348">
            <v>3</v>
          </cell>
          <cell r="P348">
            <v>3</v>
          </cell>
          <cell r="Q348">
            <v>3</v>
          </cell>
          <cell r="R348">
            <v>90</v>
          </cell>
          <cell r="S348">
            <v>33</v>
          </cell>
          <cell r="T348">
            <v>1</v>
          </cell>
          <cell r="U348" t="str">
            <v>430002</v>
          </cell>
          <cell r="V348" t="str">
            <v>Secondaire Ens.serv.déconc.</v>
          </cell>
          <cell r="W348" t="str">
            <v>Conakry</v>
          </cell>
          <cell r="X348" t="str">
            <v>Prestat. Services diverses</v>
          </cell>
          <cell r="Y348" t="str">
            <v>P2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29988.315789473683</v>
          </cell>
        </row>
        <row r="349">
          <cell r="A349">
            <v>1</v>
          </cell>
          <cell r="B349" t="str">
            <v>20</v>
          </cell>
          <cell r="C349">
            <v>44000200700</v>
          </cell>
          <cell r="D349">
            <v>3</v>
          </cell>
          <cell r="E349" t="str">
            <v>33</v>
          </cell>
          <cell r="F349">
            <v>31</v>
          </cell>
          <cell r="G349">
            <v>23</v>
          </cell>
          <cell r="H349">
            <v>20</v>
          </cell>
          <cell r="I349">
            <v>1</v>
          </cell>
          <cell r="J349">
            <v>44</v>
          </cell>
          <cell r="K349" t="str">
            <v>000</v>
          </cell>
          <cell r="L349">
            <v>2</v>
          </cell>
          <cell r="M349" t="str">
            <v>00</v>
          </cell>
          <cell r="N349">
            <v>7</v>
          </cell>
          <cell r="O349">
            <v>3</v>
          </cell>
          <cell r="P349">
            <v>3</v>
          </cell>
          <cell r="Q349">
            <v>3</v>
          </cell>
          <cell r="R349">
            <v>31</v>
          </cell>
          <cell r="S349">
            <v>36</v>
          </cell>
          <cell r="T349">
            <v>1</v>
          </cell>
          <cell r="U349" t="str">
            <v>440002</v>
          </cell>
          <cell r="V349" t="str">
            <v>Enseign. Technique</v>
          </cell>
          <cell r="W349" t="str">
            <v>Conakry</v>
          </cell>
          <cell r="X349" t="str">
            <v>Remb. frais médicaux agents FP</v>
          </cell>
          <cell r="Y349" t="str">
            <v>P3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29988.315789473683</v>
          </cell>
        </row>
        <row r="350">
          <cell r="A350">
            <v>1</v>
          </cell>
          <cell r="B350" t="str">
            <v>ST/EPU</v>
          </cell>
          <cell r="C350" t="str">
            <v>B1D</v>
          </cell>
          <cell r="D350" t="str">
            <v>B1DD</v>
          </cell>
          <cell r="E350" t="str">
            <v>EP/LELO</v>
          </cell>
          <cell r="G350">
            <v>23</v>
          </cell>
          <cell r="H350">
            <v>20</v>
          </cell>
          <cell r="I350">
            <v>1</v>
          </cell>
          <cell r="K350" t="str">
            <v>IDA</v>
          </cell>
          <cell r="L350">
            <v>3</v>
          </cell>
          <cell r="M350">
            <v>789.47368421052636</v>
          </cell>
          <cell r="O350">
            <v>3</v>
          </cell>
          <cell r="P350">
            <v>3</v>
          </cell>
          <cell r="Q350">
            <v>3</v>
          </cell>
          <cell r="R350" t="str">
            <v>poste</v>
          </cell>
          <cell r="T350">
            <v>37.985199999999999</v>
          </cell>
          <cell r="U350">
            <v>1</v>
          </cell>
          <cell r="V350" t="str">
            <v>Intérieur Services déconcentrés</v>
          </cell>
          <cell r="W350">
            <v>0</v>
          </cell>
          <cell r="X350">
            <v>0</v>
          </cell>
          <cell r="Y350">
            <v>0</v>
          </cell>
          <cell r="Z350">
            <v>19220</v>
          </cell>
          <cell r="AA350">
            <v>159370</v>
          </cell>
          <cell r="AB350">
            <v>207180</v>
          </cell>
          <cell r="AC350">
            <v>207180</v>
          </cell>
          <cell r="AD350">
            <v>0</v>
          </cell>
          <cell r="AE350">
            <v>0</v>
          </cell>
        </row>
        <row r="351">
          <cell r="A351">
            <v>1</v>
          </cell>
          <cell r="B351" t="str">
            <v>20</v>
          </cell>
          <cell r="C351">
            <v>42000300700</v>
          </cell>
          <cell r="D351">
            <v>3</v>
          </cell>
          <cell r="E351" t="str">
            <v>33</v>
          </cell>
          <cell r="F351">
            <v>22</v>
          </cell>
          <cell r="G351">
            <v>23</v>
          </cell>
          <cell r="H351">
            <v>20</v>
          </cell>
          <cell r="I351">
            <v>1</v>
          </cell>
          <cell r="J351">
            <v>42</v>
          </cell>
          <cell r="K351" t="str">
            <v>000</v>
          </cell>
          <cell r="L351">
            <v>3</v>
          </cell>
          <cell r="M351" t="str">
            <v>00</v>
          </cell>
          <cell r="N351">
            <v>7</v>
          </cell>
          <cell r="O351">
            <v>3</v>
          </cell>
          <cell r="P351">
            <v>3</v>
          </cell>
          <cell r="Q351">
            <v>3</v>
          </cell>
          <cell r="R351">
            <v>22</v>
          </cell>
          <cell r="S351">
            <v>33</v>
          </cell>
          <cell r="T351">
            <v>1</v>
          </cell>
          <cell r="U351" t="str">
            <v>420003</v>
          </cell>
          <cell r="V351" t="str">
            <v>Primaire Ens.serv.déconc.</v>
          </cell>
          <cell r="W351" t="str">
            <v>Intérieur</v>
          </cell>
          <cell r="X351" t="str">
            <v>Stage &amp; formation</v>
          </cell>
          <cell r="Y351" t="str">
            <v>P1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29988.315789473683</v>
          </cell>
        </row>
        <row r="352">
          <cell r="A352">
            <v>1</v>
          </cell>
          <cell r="B352" t="str">
            <v>20</v>
          </cell>
          <cell r="C352">
            <v>42000300700</v>
          </cell>
          <cell r="D352">
            <v>3</v>
          </cell>
          <cell r="E352" t="str">
            <v>33</v>
          </cell>
          <cell r="F352">
            <v>31</v>
          </cell>
          <cell r="G352">
            <v>23</v>
          </cell>
          <cell r="H352">
            <v>20</v>
          </cell>
          <cell r="I352">
            <v>1</v>
          </cell>
          <cell r="J352">
            <v>42</v>
          </cell>
          <cell r="K352" t="str">
            <v>000</v>
          </cell>
          <cell r="L352">
            <v>3</v>
          </cell>
          <cell r="M352" t="str">
            <v>00</v>
          </cell>
          <cell r="N352">
            <v>7</v>
          </cell>
          <cell r="O352">
            <v>3</v>
          </cell>
          <cell r="P352">
            <v>3</v>
          </cell>
          <cell r="Q352">
            <v>3</v>
          </cell>
          <cell r="R352">
            <v>31</v>
          </cell>
          <cell r="S352">
            <v>33</v>
          </cell>
          <cell r="T352">
            <v>1</v>
          </cell>
          <cell r="U352" t="str">
            <v>420003</v>
          </cell>
          <cell r="V352" t="str">
            <v>Primaire Ens.serv.déconc.</v>
          </cell>
          <cell r="W352" t="str">
            <v>Intérieur</v>
          </cell>
          <cell r="X352" t="str">
            <v>Remb. Frais médicaux agents FP</v>
          </cell>
          <cell r="Y352" t="str">
            <v>P1</v>
          </cell>
          <cell r="Z352">
            <v>15020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29988.315789473683</v>
          </cell>
        </row>
        <row r="353">
          <cell r="A353">
            <v>1</v>
          </cell>
          <cell r="B353" t="str">
            <v>20</v>
          </cell>
          <cell r="C353">
            <v>42000300700</v>
          </cell>
          <cell r="D353">
            <v>3</v>
          </cell>
          <cell r="E353" t="str">
            <v>33</v>
          </cell>
          <cell r="F353">
            <v>69</v>
          </cell>
          <cell r="G353">
            <v>23</v>
          </cell>
          <cell r="H353">
            <v>20</v>
          </cell>
          <cell r="I353">
            <v>1</v>
          </cell>
          <cell r="J353">
            <v>42</v>
          </cell>
          <cell r="K353" t="str">
            <v>000</v>
          </cell>
          <cell r="L353">
            <v>3</v>
          </cell>
          <cell r="M353" t="str">
            <v>00</v>
          </cell>
          <cell r="N353">
            <v>7</v>
          </cell>
          <cell r="O353">
            <v>3</v>
          </cell>
          <cell r="P353">
            <v>3</v>
          </cell>
          <cell r="Q353">
            <v>3</v>
          </cell>
          <cell r="R353">
            <v>69</v>
          </cell>
          <cell r="S353">
            <v>33</v>
          </cell>
          <cell r="T353">
            <v>1</v>
          </cell>
          <cell r="U353" t="str">
            <v>420003</v>
          </cell>
          <cell r="V353" t="str">
            <v>Primaire Ens.serv.déconc.</v>
          </cell>
          <cell r="W353" t="str">
            <v>Intérieur</v>
          </cell>
          <cell r="X353" t="str">
            <v>Autres prest.tech (radios inter actives)</v>
          </cell>
          <cell r="Y353" t="str">
            <v>P1</v>
          </cell>
          <cell r="Z353">
            <v>0</v>
          </cell>
          <cell r="AA353">
            <v>131060</v>
          </cell>
          <cell r="AB353">
            <v>170380</v>
          </cell>
          <cell r="AC353">
            <v>170380</v>
          </cell>
          <cell r="AD353">
            <v>0</v>
          </cell>
          <cell r="AE353">
            <v>29988.315789473683</v>
          </cell>
        </row>
        <row r="354">
          <cell r="A354">
            <v>1</v>
          </cell>
          <cell r="B354" t="str">
            <v>20</v>
          </cell>
          <cell r="C354">
            <v>42000300700</v>
          </cell>
          <cell r="D354">
            <v>3</v>
          </cell>
          <cell r="E354" t="str">
            <v>33</v>
          </cell>
          <cell r="F354">
            <v>90</v>
          </cell>
          <cell r="G354">
            <v>23</v>
          </cell>
          <cell r="H354">
            <v>20</v>
          </cell>
          <cell r="I354">
            <v>1</v>
          </cell>
          <cell r="J354">
            <v>42</v>
          </cell>
          <cell r="K354" t="str">
            <v>000</v>
          </cell>
          <cell r="L354">
            <v>3</v>
          </cell>
          <cell r="M354" t="str">
            <v>00</v>
          </cell>
          <cell r="N354">
            <v>7</v>
          </cell>
          <cell r="O354">
            <v>3</v>
          </cell>
          <cell r="P354">
            <v>3</v>
          </cell>
          <cell r="Q354">
            <v>3</v>
          </cell>
          <cell r="R354">
            <v>90</v>
          </cell>
          <cell r="S354">
            <v>33</v>
          </cell>
          <cell r="T354">
            <v>1</v>
          </cell>
          <cell r="U354" t="str">
            <v>420003</v>
          </cell>
          <cell r="V354" t="str">
            <v>Primaire Ens.serv.déconc.</v>
          </cell>
          <cell r="W354" t="str">
            <v>Intérieur</v>
          </cell>
          <cell r="X354" t="str">
            <v>Prestat. Services diverses</v>
          </cell>
          <cell r="Y354" t="str">
            <v>P1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29988.315789473683</v>
          </cell>
        </row>
        <row r="355">
          <cell r="A355">
            <v>1</v>
          </cell>
          <cell r="B355" t="str">
            <v>20</v>
          </cell>
          <cell r="C355">
            <v>43000300700</v>
          </cell>
          <cell r="D355">
            <v>3</v>
          </cell>
          <cell r="E355" t="str">
            <v>33</v>
          </cell>
          <cell r="F355">
            <v>22</v>
          </cell>
          <cell r="G355">
            <v>23</v>
          </cell>
          <cell r="H355">
            <v>20</v>
          </cell>
          <cell r="I355">
            <v>1</v>
          </cell>
          <cell r="J355">
            <v>43</v>
          </cell>
          <cell r="K355" t="str">
            <v>000</v>
          </cell>
          <cell r="L355">
            <v>3</v>
          </cell>
          <cell r="M355" t="str">
            <v>00</v>
          </cell>
          <cell r="N355">
            <v>7</v>
          </cell>
          <cell r="O355">
            <v>3</v>
          </cell>
          <cell r="P355">
            <v>3</v>
          </cell>
          <cell r="Q355">
            <v>3</v>
          </cell>
          <cell r="R355">
            <v>22</v>
          </cell>
          <cell r="S355">
            <v>33</v>
          </cell>
          <cell r="T355">
            <v>1</v>
          </cell>
          <cell r="U355" t="str">
            <v>430003</v>
          </cell>
          <cell r="V355" t="str">
            <v>Secondaire Ens.serv.déconc.</v>
          </cell>
          <cell r="W355" t="str">
            <v>Intérieur</v>
          </cell>
          <cell r="X355" t="str">
            <v>Stage &amp; formation</v>
          </cell>
          <cell r="Y355" t="str">
            <v>P2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29988.315789473683</v>
          </cell>
        </row>
        <row r="356">
          <cell r="A356">
            <v>1</v>
          </cell>
          <cell r="B356" t="str">
            <v>20</v>
          </cell>
          <cell r="C356">
            <v>43000300700</v>
          </cell>
          <cell r="D356">
            <v>3</v>
          </cell>
          <cell r="E356" t="str">
            <v>33</v>
          </cell>
          <cell r="F356">
            <v>31</v>
          </cell>
          <cell r="G356">
            <v>23</v>
          </cell>
          <cell r="H356">
            <v>20</v>
          </cell>
          <cell r="I356">
            <v>1</v>
          </cell>
          <cell r="J356">
            <v>43</v>
          </cell>
          <cell r="K356" t="str">
            <v>000</v>
          </cell>
          <cell r="L356">
            <v>3</v>
          </cell>
          <cell r="M356" t="str">
            <v>00</v>
          </cell>
          <cell r="N356">
            <v>7</v>
          </cell>
          <cell r="O356">
            <v>3</v>
          </cell>
          <cell r="P356">
            <v>3</v>
          </cell>
          <cell r="Q356">
            <v>3</v>
          </cell>
          <cell r="R356">
            <v>31</v>
          </cell>
          <cell r="S356">
            <v>33</v>
          </cell>
          <cell r="T356">
            <v>1</v>
          </cell>
          <cell r="U356" t="str">
            <v>430003</v>
          </cell>
          <cell r="V356" t="str">
            <v>Secondaire Ens.serv.déconc.</v>
          </cell>
          <cell r="W356" t="str">
            <v>Intérieur</v>
          </cell>
          <cell r="X356" t="str">
            <v>Remb. Frais médicaux agents FP</v>
          </cell>
          <cell r="Y356" t="str">
            <v>P2</v>
          </cell>
          <cell r="Z356">
            <v>4200</v>
          </cell>
          <cell r="AA356">
            <v>28310</v>
          </cell>
          <cell r="AB356">
            <v>36800</v>
          </cell>
          <cell r="AC356">
            <v>36800</v>
          </cell>
          <cell r="AD356">
            <v>0</v>
          </cell>
          <cell r="AE356">
            <v>29988.315789473683</v>
          </cell>
        </row>
        <row r="357">
          <cell r="A357">
            <v>1</v>
          </cell>
          <cell r="B357" t="str">
            <v>20</v>
          </cell>
          <cell r="C357">
            <v>43000300700</v>
          </cell>
          <cell r="D357">
            <v>3</v>
          </cell>
          <cell r="E357" t="str">
            <v>33</v>
          </cell>
          <cell r="F357">
            <v>90</v>
          </cell>
          <cell r="G357">
            <v>23</v>
          </cell>
          <cell r="H357">
            <v>20</v>
          </cell>
          <cell r="I357">
            <v>1</v>
          </cell>
          <cell r="J357">
            <v>43</v>
          </cell>
          <cell r="K357" t="str">
            <v>000</v>
          </cell>
          <cell r="L357">
            <v>3</v>
          </cell>
          <cell r="M357" t="str">
            <v>00</v>
          </cell>
          <cell r="N357">
            <v>7</v>
          </cell>
          <cell r="O357">
            <v>3</v>
          </cell>
          <cell r="P357">
            <v>3</v>
          </cell>
          <cell r="Q357">
            <v>3</v>
          </cell>
          <cell r="R357">
            <v>90</v>
          </cell>
          <cell r="S357">
            <v>33</v>
          </cell>
          <cell r="T357">
            <v>1</v>
          </cell>
          <cell r="U357" t="str">
            <v>430003</v>
          </cell>
          <cell r="V357" t="str">
            <v>Secondaire Ens.serv.déconc.</v>
          </cell>
          <cell r="W357" t="str">
            <v>Intérieur</v>
          </cell>
          <cell r="X357" t="str">
            <v>Prestat. Services diverses</v>
          </cell>
          <cell r="Y357" t="str">
            <v>P2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29988.315789473683</v>
          </cell>
        </row>
        <row r="358">
          <cell r="A358">
            <v>1</v>
          </cell>
          <cell r="B358" t="str">
            <v>20</v>
          </cell>
          <cell r="C358">
            <v>44000300700</v>
          </cell>
          <cell r="D358">
            <v>3</v>
          </cell>
          <cell r="E358" t="str">
            <v>33</v>
          </cell>
          <cell r="F358">
            <v>31</v>
          </cell>
          <cell r="G358">
            <v>23</v>
          </cell>
          <cell r="H358">
            <v>20</v>
          </cell>
          <cell r="I358">
            <v>1</v>
          </cell>
          <cell r="J358">
            <v>44</v>
          </cell>
          <cell r="K358" t="str">
            <v>000</v>
          </cell>
          <cell r="L358">
            <v>3</v>
          </cell>
          <cell r="M358" t="str">
            <v>00</v>
          </cell>
          <cell r="N358">
            <v>7</v>
          </cell>
          <cell r="O358">
            <v>3</v>
          </cell>
          <cell r="P358">
            <v>3</v>
          </cell>
          <cell r="Q358">
            <v>3</v>
          </cell>
          <cell r="R358">
            <v>31</v>
          </cell>
          <cell r="S358">
            <v>36</v>
          </cell>
          <cell r="T358">
            <v>1</v>
          </cell>
          <cell r="U358" t="str">
            <v>440003</v>
          </cell>
          <cell r="V358" t="str">
            <v>Enseign. Technique</v>
          </cell>
          <cell r="W358" t="str">
            <v>Intérieur</v>
          </cell>
          <cell r="X358" t="str">
            <v>Remb. frais médicaux agents FP</v>
          </cell>
          <cell r="Y358" t="str">
            <v>P3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29988.315789473683</v>
          </cell>
        </row>
        <row r="359">
          <cell r="A359">
            <v>1</v>
          </cell>
          <cell r="B359" t="str">
            <v>ST/EPU</v>
          </cell>
          <cell r="C359" t="str">
            <v>B1D</v>
          </cell>
          <cell r="D359" t="str">
            <v>B1DD</v>
          </cell>
          <cell r="E359" t="str">
            <v>EP/MACE</v>
          </cell>
          <cell r="G359">
            <v>23</v>
          </cell>
          <cell r="H359">
            <v>20</v>
          </cell>
          <cell r="I359">
            <v>1</v>
          </cell>
          <cell r="K359" t="str">
            <v>IDA</v>
          </cell>
          <cell r="L359">
            <v>9</v>
          </cell>
          <cell r="M359">
            <v>789.47368421052636</v>
          </cell>
          <cell r="O359">
            <v>3</v>
          </cell>
          <cell r="P359">
            <v>3</v>
          </cell>
          <cell r="Q359">
            <v>3</v>
          </cell>
          <cell r="R359" t="str">
            <v>poste</v>
          </cell>
          <cell r="T359">
            <v>37.985199999999999</v>
          </cell>
          <cell r="U359">
            <v>1</v>
          </cell>
          <cell r="V359" t="str">
            <v>Ensemble Non ventilé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</row>
        <row r="360">
          <cell r="A360">
            <v>1</v>
          </cell>
          <cell r="B360" t="str">
            <v>ST/EPU</v>
          </cell>
          <cell r="C360" t="str">
            <v>B1D</v>
          </cell>
          <cell r="D360" t="str">
            <v>B1DD</v>
          </cell>
          <cell r="E360" t="str">
            <v>EP/NZER</v>
          </cell>
          <cell r="G360">
            <v>23</v>
          </cell>
          <cell r="H360">
            <v>20</v>
          </cell>
          <cell r="I360">
            <v>1</v>
          </cell>
          <cell r="K360" t="str">
            <v>IDA</v>
          </cell>
          <cell r="L360" t="str">
            <v>AOI</v>
          </cell>
          <cell r="M360">
            <v>789.47368421052636</v>
          </cell>
          <cell r="O360">
            <v>3</v>
          </cell>
          <cell r="P360">
            <v>3</v>
          </cell>
          <cell r="Q360">
            <v>4</v>
          </cell>
          <cell r="R360" t="str">
            <v>poste</v>
          </cell>
          <cell r="T360">
            <v>37.985199999999999</v>
          </cell>
          <cell r="U360">
            <v>1</v>
          </cell>
          <cell r="V360" t="str">
            <v xml:space="preserve">Conso. Eau électricité téléphone 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</row>
        <row r="361">
          <cell r="A361">
            <v>1</v>
          </cell>
          <cell r="B361" t="str">
            <v>20</v>
          </cell>
          <cell r="C361">
            <v>44000900700</v>
          </cell>
          <cell r="D361">
            <v>3</v>
          </cell>
          <cell r="E361" t="str">
            <v>34</v>
          </cell>
          <cell r="F361">
            <v>10</v>
          </cell>
          <cell r="G361">
            <v>23</v>
          </cell>
          <cell r="H361">
            <v>20</v>
          </cell>
          <cell r="I361">
            <v>1</v>
          </cell>
          <cell r="J361">
            <v>44</v>
          </cell>
          <cell r="K361" t="str">
            <v>000</v>
          </cell>
          <cell r="L361">
            <v>9</v>
          </cell>
          <cell r="M361" t="str">
            <v>00</v>
          </cell>
          <cell r="N361">
            <v>7</v>
          </cell>
          <cell r="O361">
            <v>3</v>
          </cell>
          <cell r="P361">
            <v>3</v>
          </cell>
          <cell r="Q361">
            <v>4</v>
          </cell>
          <cell r="R361">
            <v>10</v>
          </cell>
          <cell r="S361">
            <v>10</v>
          </cell>
          <cell r="T361">
            <v>1</v>
          </cell>
          <cell r="U361" t="str">
            <v>440009</v>
          </cell>
          <cell r="V361" t="str">
            <v>Enseign. Technique</v>
          </cell>
          <cell r="W361" t="str">
            <v xml:space="preserve"> Ens. NV</v>
          </cell>
          <cell r="X361" t="str">
            <v xml:space="preserve">Eau </v>
          </cell>
          <cell r="Y361" t="str">
            <v>P3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29988.315789473683</v>
          </cell>
        </row>
        <row r="362">
          <cell r="A362">
            <v>1</v>
          </cell>
          <cell r="B362" t="str">
            <v>20</v>
          </cell>
          <cell r="C362">
            <v>44000900700</v>
          </cell>
          <cell r="D362">
            <v>3</v>
          </cell>
          <cell r="E362" t="str">
            <v>34</v>
          </cell>
          <cell r="F362">
            <v>20</v>
          </cell>
          <cell r="G362">
            <v>15</v>
          </cell>
          <cell r="H362">
            <v>20</v>
          </cell>
          <cell r="I362">
            <v>1</v>
          </cell>
          <cell r="J362">
            <v>44</v>
          </cell>
          <cell r="K362" t="str">
            <v>000</v>
          </cell>
          <cell r="L362">
            <v>9</v>
          </cell>
          <cell r="M362" t="str">
            <v>00</v>
          </cell>
          <cell r="N362">
            <v>7</v>
          </cell>
          <cell r="O362">
            <v>3</v>
          </cell>
          <cell r="P362">
            <v>3</v>
          </cell>
          <cell r="Q362">
            <v>4</v>
          </cell>
          <cell r="R362">
            <v>20</v>
          </cell>
          <cell r="S362">
            <v>10</v>
          </cell>
          <cell r="T362">
            <v>1</v>
          </cell>
          <cell r="U362" t="str">
            <v>440009</v>
          </cell>
          <cell r="V362" t="str">
            <v>Enseign. Technique</v>
          </cell>
          <cell r="W362" t="str">
            <v xml:space="preserve"> Ens. NV</v>
          </cell>
          <cell r="X362" t="str">
            <v>Electricité</v>
          </cell>
          <cell r="Y362" t="str">
            <v>P3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6837.3360000000002</v>
          </cell>
        </row>
        <row r="363">
          <cell r="A363">
            <v>1</v>
          </cell>
          <cell r="B363" t="str">
            <v>20</v>
          </cell>
          <cell r="C363">
            <v>44000900700</v>
          </cell>
          <cell r="D363">
            <v>3</v>
          </cell>
          <cell r="E363" t="str">
            <v>34</v>
          </cell>
          <cell r="F363">
            <v>30</v>
          </cell>
          <cell r="G363">
            <v>25</v>
          </cell>
          <cell r="H363">
            <v>20</v>
          </cell>
          <cell r="I363">
            <v>1</v>
          </cell>
          <cell r="J363">
            <v>44</v>
          </cell>
          <cell r="K363" t="str">
            <v>000</v>
          </cell>
          <cell r="L363">
            <v>9</v>
          </cell>
          <cell r="M363" t="str">
            <v>00</v>
          </cell>
          <cell r="N363">
            <v>7</v>
          </cell>
          <cell r="O363">
            <v>3</v>
          </cell>
          <cell r="P363">
            <v>3</v>
          </cell>
          <cell r="Q363">
            <v>4</v>
          </cell>
          <cell r="R363">
            <v>30</v>
          </cell>
          <cell r="S363">
            <v>10</v>
          </cell>
          <cell r="T363">
            <v>1</v>
          </cell>
          <cell r="U363" t="str">
            <v>440009</v>
          </cell>
          <cell r="V363" t="str">
            <v>Enseign. Technique</v>
          </cell>
          <cell r="W363" t="str">
            <v xml:space="preserve"> Ens. NV</v>
          </cell>
          <cell r="X363" t="str">
            <v>Téléphone et assimilé</v>
          </cell>
          <cell r="Y363" t="str">
            <v>P3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113955.59999999999</v>
          </cell>
        </row>
        <row r="364">
          <cell r="A364">
            <v>1</v>
          </cell>
          <cell r="B364" t="str">
            <v>20</v>
          </cell>
          <cell r="C364">
            <v>44000900700</v>
          </cell>
          <cell r="D364">
            <v>3</v>
          </cell>
          <cell r="E364" t="str">
            <v>34</v>
          </cell>
          <cell r="F364">
            <v>40</v>
          </cell>
          <cell r="G364">
            <v>25</v>
          </cell>
          <cell r="H364">
            <v>20</v>
          </cell>
          <cell r="I364">
            <v>1</v>
          </cell>
          <cell r="J364">
            <v>44</v>
          </cell>
          <cell r="K364" t="str">
            <v>000</v>
          </cell>
          <cell r="L364">
            <v>9</v>
          </cell>
          <cell r="M364" t="str">
            <v>00</v>
          </cell>
          <cell r="N364">
            <v>7</v>
          </cell>
          <cell r="O364">
            <v>3</v>
          </cell>
          <cell r="P364">
            <v>3</v>
          </cell>
          <cell r="Q364">
            <v>4</v>
          </cell>
          <cell r="R364">
            <v>40</v>
          </cell>
          <cell r="S364">
            <v>10</v>
          </cell>
          <cell r="T364">
            <v>1</v>
          </cell>
          <cell r="U364" t="str">
            <v>440009</v>
          </cell>
          <cell r="V364" t="str">
            <v>Enseign. Technique</v>
          </cell>
          <cell r="W364" t="str">
            <v xml:space="preserve"> Ens. NV</v>
          </cell>
          <cell r="X364" t="str">
            <v>Conso s.exercices antérieurs</v>
          </cell>
          <cell r="Y364" t="str">
            <v>P3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94963</v>
          </cell>
        </row>
        <row r="365">
          <cell r="A365">
            <v>1</v>
          </cell>
          <cell r="B365" t="str">
            <v>20</v>
          </cell>
          <cell r="C365">
            <v>46000900600</v>
          </cell>
          <cell r="D365">
            <v>3</v>
          </cell>
          <cell r="E365" t="str">
            <v>34</v>
          </cell>
          <cell r="F365">
            <v>10</v>
          </cell>
          <cell r="G365">
            <v>25</v>
          </cell>
          <cell r="H365">
            <v>20</v>
          </cell>
          <cell r="I365">
            <v>1</v>
          </cell>
          <cell r="J365">
            <v>46</v>
          </cell>
          <cell r="K365" t="str">
            <v>000</v>
          </cell>
          <cell r="L365">
            <v>9</v>
          </cell>
          <cell r="M365" t="str">
            <v>00</v>
          </cell>
          <cell r="N365">
            <v>6</v>
          </cell>
          <cell r="O365">
            <v>3</v>
          </cell>
          <cell r="P365">
            <v>3</v>
          </cell>
          <cell r="Q365">
            <v>4</v>
          </cell>
          <cell r="R365">
            <v>10</v>
          </cell>
          <cell r="S365">
            <v>10</v>
          </cell>
          <cell r="T365">
            <v>1</v>
          </cell>
          <cell r="U365" t="str">
            <v>460009</v>
          </cell>
          <cell r="V365" t="str">
            <v xml:space="preserve">Enseig. Supérieur </v>
          </cell>
          <cell r="W365" t="str">
            <v xml:space="preserve"> Ens. NV</v>
          </cell>
          <cell r="X365" t="str">
            <v xml:space="preserve">Eau </v>
          </cell>
          <cell r="Y365" t="str">
            <v>P4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132948.19999999998</v>
          </cell>
        </row>
        <row r="366">
          <cell r="A366">
            <v>1</v>
          </cell>
          <cell r="B366" t="str">
            <v>20</v>
          </cell>
          <cell r="C366">
            <v>46000900600</v>
          </cell>
          <cell r="D366">
            <v>3</v>
          </cell>
          <cell r="E366" t="str">
            <v>34</v>
          </cell>
          <cell r="F366">
            <v>20</v>
          </cell>
          <cell r="G366">
            <v>25</v>
          </cell>
          <cell r="H366">
            <v>20</v>
          </cell>
          <cell r="I366">
            <v>1</v>
          </cell>
          <cell r="J366">
            <v>46</v>
          </cell>
          <cell r="K366" t="str">
            <v>000</v>
          </cell>
          <cell r="L366">
            <v>9</v>
          </cell>
          <cell r="M366" t="str">
            <v>00</v>
          </cell>
          <cell r="N366">
            <v>6</v>
          </cell>
          <cell r="O366">
            <v>3</v>
          </cell>
          <cell r="P366">
            <v>3</v>
          </cell>
          <cell r="Q366">
            <v>4</v>
          </cell>
          <cell r="R366">
            <v>20</v>
          </cell>
          <cell r="S366">
            <v>98</v>
          </cell>
          <cell r="T366">
            <v>1</v>
          </cell>
          <cell r="U366" t="str">
            <v>460009</v>
          </cell>
          <cell r="V366" t="str">
            <v xml:space="preserve">Enseig. Supérieur </v>
          </cell>
          <cell r="W366" t="str">
            <v xml:space="preserve"> Ens. NV</v>
          </cell>
          <cell r="X366" t="str">
            <v>Electricité</v>
          </cell>
          <cell r="Y366" t="str">
            <v>P4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132948.19999999998</v>
          </cell>
        </row>
        <row r="367">
          <cell r="A367">
            <v>1</v>
          </cell>
          <cell r="B367" t="str">
            <v>20</v>
          </cell>
          <cell r="C367">
            <v>46000900600</v>
          </cell>
          <cell r="D367">
            <v>3</v>
          </cell>
          <cell r="E367" t="str">
            <v>34</v>
          </cell>
          <cell r="F367">
            <v>30</v>
          </cell>
          <cell r="G367">
            <v>15</v>
          </cell>
          <cell r="H367">
            <v>20</v>
          </cell>
          <cell r="I367">
            <v>1</v>
          </cell>
          <cell r="J367">
            <v>46</v>
          </cell>
          <cell r="K367" t="str">
            <v>000</v>
          </cell>
          <cell r="L367">
            <v>9</v>
          </cell>
          <cell r="M367" t="str">
            <v>00</v>
          </cell>
          <cell r="N367">
            <v>6</v>
          </cell>
          <cell r="O367">
            <v>3</v>
          </cell>
          <cell r="P367">
            <v>3</v>
          </cell>
          <cell r="Q367">
            <v>4</v>
          </cell>
          <cell r="R367">
            <v>30</v>
          </cell>
          <cell r="S367">
            <v>10</v>
          </cell>
          <cell r="T367">
            <v>1</v>
          </cell>
          <cell r="U367" t="str">
            <v>460009</v>
          </cell>
          <cell r="V367" t="str">
            <v xml:space="preserve">Enseig. Supérieur </v>
          </cell>
          <cell r="W367" t="str">
            <v xml:space="preserve"> Ens. NV</v>
          </cell>
          <cell r="X367" t="str">
            <v>Téléphone et assimilé</v>
          </cell>
          <cell r="Y367" t="str">
            <v>P4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64954.692000000003</v>
          </cell>
        </row>
        <row r="368">
          <cell r="A368">
            <v>1</v>
          </cell>
          <cell r="B368" t="str">
            <v>20</v>
          </cell>
          <cell r="C368">
            <v>49000900700</v>
          </cell>
          <cell r="D368">
            <v>3</v>
          </cell>
          <cell r="E368" t="str">
            <v>34</v>
          </cell>
          <cell r="F368">
            <v>10</v>
          </cell>
          <cell r="G368">
            <v>25</v>
          </cell>
          <cell r="H368">
            <v>20</v>
          </cell>
          <cell r="I368">
            <v>1</v>
          </cell>
          <cell r="J368">
            <v>49</v>
          </cell>
          <cell r="K368" t="str">
            <v>000</v>
          </cell>
          <cell r="L368">
            <v>9</v>
          </cell>
          <cell r="M368" t="str">
            <v>00</v>
          </cell>
          <cell r="N368">
            <v>7</v>
          </cell>
          <cell r="O368">
            <v>3</v>
          </cell>
          <cell r="P368">
            <v>3</v>
          </cell>
          <cell r="Q368">
            <v>4</v>
          </cell>
          <cell r="R368">
            <v>10</v>
          </cell>
          <cell r="S368">
            <v>10</v>
          </cell>
          <cell r="T368">
            <v>1</v>
          </cell>
          <cell r="U368" t="str">
            <v>490009</v>
          </cell>
          <cell r="V368" t="str">
            <v>Enseig. Serv administratifs</v>
          </cell>
          <cell r="W368" t="str">
            <v>Ens. NV</v>
          </cell>
          <cell r="X368" t="str">
            <v xml:space="preserve">Consomat. Eau </v>
          </cell>
          <cell r="Y368" t="str">
            <v>P5C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151940.79999999999</v>
          </cell>
        </row>
        <row r="369">
          <cell r="A369">
            <v>1</v>
          </cell>
          <cell r="B369" t="str">
            <v>20</v>
          </cell>
          <cell r="C369">
            <v>49000900700</v>
          </cell>
          <cell r="D369">
            <v>3</v>
          </cell>
          <cell r="E369" t="str">
            <v>34</v>
          </cell>
          <cell r="F369">
            <v>20</v>
          </cell>
          <cell r="G369">
            <v>25</v>
          </cell>
          <cell r="H369">
            <v>20</v>
          </cell>
          <cell r="I369">
            <v>1</v>
          </cell>
          <cell r="J369">
            <v>49</v>
          </cell>
          <cell r="K369" t="str">
            <v>000</v>
          </cell>
          <cell r="L369">
            <v>9</v>
          </cell>
          <cell r="M369" t="str">
            <v>00</v>
          </cell>
          <cell r="N369">
            <v>7</v>
          </cell>
          <cell r="O369">
            <v>3</v>
          </cell>
          <cell r="P369">
            <v>3</v>
          </cell>
          <cell r="Q369">
            <v>4</v>
          </cell>
          <cell r="R369">
            <v>20</v>
          </cell>
          <cell r="S369">
            <v>10</v>
          </cell>
          <cell r="T369">
            <v>1</v>
          </cell>
          <cell r="U369" t="str">
            <v>490009</v>
          </cell>
          <cell r="V369" t="str">
            <v>Enseig. Serv administratifs</v>
          </cell>
          <cell r="W369" t="str">
            <v>Ens. NV</v>
          </cell>
          <cell r="X369" t="str">
            <v>Consom. Electricité</v>
          </cell>
          <cell r="Y369" t="str">
            <v>P5C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2848.8900000000003</v>
          </cell>
        </row>
        <row r="370">
          <cell r="A370">
            <v>1</v>
          </cell>
          <cell r="B370" t="str">
            <v>20</v>
          </cell>
          <cell r="C370">
            <v>49000900700</v>
          </cell>
          <cell r="D370">
            <v>3</v>
          </cell>
          <cell r="E370" t="str">
            <v>34</v>
          </cell>
          <cell r="F370">
            <v>30</v>
          </cell>
          <cell r="G370">
            <v>15</v>
          </cell>
          <cell r="H370">
            <v>20</v>
          </cell>
          <cell r="I370">
            <v>1</v>
          </cell>
          <cell r="J370">
            <v>49</v>
          </cell>
          <cell r="K370" t="str">
            <v>000</v>
          </cell>
          <cell r="L370">
            <v>9</v>
          </cell>
          <cell r="M370" t="str">
            <v>00</v>
          </cell>
          <cell r="N370">
            <v>7</v>
          </cell>
          <cell r="O370">
            <v>3</v>
          </cell>
          <cell r="P370">
            <v>3</v>
          </cell>
          <cell r="Q370">
            <v>4</v>
          </cell>
          <cell r="R370">
            <v>30</v>
          </cell>
          <cell r="S370">
            <v>10</v>
          </cell>
          <cell r="T370">
            <v>1</v>
          </cell>
          <cell r="U370" t="str">
            <v>490009</v>
          </cell>
          <cell r="V370" t="str">
            <v>Enseig. Serv administratifs</v>
          </cell>
          <cell r="W370" t="str">
            <v>Ens. NV</v>
          </cell>
          <cell r="X370" t="str">
            <v>Consom. Téléphone</v>
          </cell>
          <cell r="Y370" t="str">
            <v>P5C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1460.2758424299955</v>
          </cell>
        </row>
        <row r="371">
          <cell r="A371">
            <v>1</v>
          </cell>
          <cell r="B371" t="str">
            <v>20</v>
          </cell>
          <cell r="C371">
            <v>49000900700</v>
          </cell>
          <cell r="D371">
            <v>3</v>
          </cell>
          <cell r="E371" t="str">
            <v>34</v>
          </cell>
          <cell r="F371">
            <v>40</v>
          </cell>
          <cell r="G371">
            <v>25</v>
          </cell>
          <cell r="H371">
            <v>20</v>
          </cell>
          <cell r="I371">
            <v>1</v>
          </cell>
          <cell r="J371">
            <v>49</v>
          </cell>
          <cell r="K371" t="str">
            <v>000</v>
          </cell>
          <cell r="L371">
            <v>9</v>
          </cell>
          <cell r="M371" t="str">
            <v>00</v>
          </cell>
          <cell r="N371">
            <v>7</v>
          </cell>
          <cell r="O371">
            <v>3</v>
          </cell>
          <cell r="P371">
            <v>3</v>
          </cell>
          <cell r="Q371">
            <v>4</v>
          </cell>
          <cell r="R371">
            <v>40</v>
          </cell>
          <cell r="S371">
            <v>10</v>
          </cell>
          <cell r="T371">
            <v>1</v>
          </cell>
          <cell r="U371" t="str">
            <v>490009</v>
          </cell>
          <cell r="V371" t="str">
            <v>Enseig. Serv administratifs</v>
          </cell>
          <cell r="W371" t="str">
            <v>Ens. NV</v>
          </cell>
          <cell r="X371" t="str">
            <v>Conso s.exercices antérieurs</v>
          </cell>
          <cell r="Y371" t="str">
            <v>P5C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5128.0020000000004</v>
          </cell>
        </row>
        <row r="372">
          <cell r="A372">
            <v>1</v>
          </cell>
          <cell r="B372" t="str">
            <v>ST/EPU</v>
          </cell>
          <cell r="C372" t="str">
            <v>C1B</v>
          </cell>
          <cell r="D372" t="str">
            <v>C1BD</v>
          </cell>
          <cell r="E372" t="str">
            <v>IGE</v>
          </cell>
          <cell r="G372">
            <v>25</v>
          </cell>
          <cell r="H372">
            <v>20</v>
          </cell>
          <cell r="I372">
            <v>1</v>
          </cell>
          <cell r="K372" t="str">
            <v>IDA</v>
          </cell>
          <cell r="L372" t="str">
            <v>AUT</v>
          </cell>
          <cell r="M372">
            <v>360</v>
          </cell>
          <cell r="O372">
            <v>3</v>
          </cell>
          <cell r="P372">
            <v>3</v>
          </cell>
          <cell r="Q372">
            <v>5</v>
          </cell>
          <cell r="R372" t="str">
            <v>pxj</v>
          </cell>
          <cell r="T372">
            <v>113.9556</v>
          </cell>
          <cell r="U372">
            <v>1</v>
          </cell>
          <cell r="V372" t="str">
            <v xml:space="preserve">Frais de déplacement </v>
          </cell>
          <cell r="W372">
            <v>0</v>
          </cell>
          <cell r="X372">
            <v>0</v>
          </cell>
          <cell r="Y372">
            <v>0</v>
          </cell>
          <cell r="Z372">
            <v>2464007</v>
          </cell>
          <cell r="AA372">
            <v>6062977.6979999999</v>
          </cell>
          <cell r="AB372">
            <v>7881870</v>
          </cell>
          <cell r="AC372">
            <v>6735360</v>
          </cell>
          <cell r="AD372">
            <v>-1146510</v>
          </cell>
          <cell r="AE372">
            <v>0</v>
          </cell>
        </row>
        <row r="373">
          <cell r="A373">
            <v>1</v>
          </cell>
          <cell r="B373" t="str">
            <v>ST/EPU</v>
          </cell>
          <cell r="C373" t="str">
            <v>C1B</v>
          </cell>
          <cell r="D373" t="str">
            <v>C1BD</v>
          </cell>
          <cell r="E373" t="str">
            <v>IGE</v>
          </cell>
          <cell r="G373">
            <v>25</v>
          </cell>
          <cell r="H373">
            <v>20</v>
          </cell>
          <cell r="I373">
            <v>1</v>
          </cell>
          <cell r="K373" t="str">
            <v>IDA</v>
          </cell>
          <cell r="L373">
            <v>1</v>
          </cell>
          <cell r="M373">
            <v>60</v>
          </cell>
          <cell r="O373">
            <v>3</v>
          </cell>
          <cell r="P373">
            <v>3</v>
          </cell>
          <cell r="Q373">
            <v>5</v>
          </cell>
          <cell r="R373" t="str">
            <v>pxj</v>
          </cell>
          <cell r="T373">
            <v>113.9556</v>
          </cell>
          <cell r="U373">
            <v>1</v>
          </cell>
          <cell r="V373" t="str">
            <v>Services centraux</v>
          </cell>
          <cell r="W373">
            <v>0</v>
          </cell>
          <cell r="X373">
            <v>0</v>
          </cell>
          <cell r="Y373">
            <v>0</v>
          </cell>
          <cell r="Z373">
            <v>2141077</v>
          </cell>
          <cell r="AA373">
            <v>184280</v>
          </cell>
          <cell r="AB373">
            <v>239570</v>
          </cell>
          <cell r="AC373">
            <v>284570</v>
          </cell>
          <cell r="AD373">
            <v>45000</v>
          </cell>
          <cell r="AE373">
            <v>0</v>
          </cell>
        </row>
        <row r="374">
          <cell r="A374">
            <v>1</v>
          </cell>
          <cell r="B374" t="str">
            <v>20</v>
          </cell>
          <cell r="C374">
            <v>44900100700</v>
          </cell>
          <cell r="D374">
            <v>3</v>
          </cell>
          <cell r="E374" t="str">
            <v>35</v>
          </cell>
          <cell r="F374">
            <v>10</v>
          </cell>
          <cell r="G374">
            <v>25</v>
          </cell>
          <cell r="H374">
            <v>20</v>
          </cell>
          <cell r="I374">
            <v>1</v>
          </cell>
          <cell r="J374">
            <v>44</v>
          </cell>
          <cell r="K374">
            <v>900</v>
          </cell>
          <cell r="L374">
            <v>1</v>
          </cell>
          <cell r="M374" t="str">
            <v>00</v>
          </cell>
          <cell r="N374">
            <v>7</v>
          </cell>
          <cell r="O374">
            <v>3</v>
          </cell>
          <cell r="P374">
            <v>3</v>
          </cell>
          <cell r="Q374">
            <v>5</v>
          </cell>
          <cell r="R374">
            <v>10</v>
          </cell>
          <cell r="S374">
            <v>96</v>
          </cell>
          <cell r="T374">
            <v>1</v>
          </cell>
          <cell r="U374" t="str">
            <v>449001</v>
          </cell>
          <cell r="V374" t="str">
            <v>Enseign. Technique Autres serv centraux</v>
          </cell>
          <cell r="W374" t="str">
            <v>Serv.cent.</v>
          </cell>
          <cell r="X374" t="str">
            <v>Déplacem définitifs</v>
          </cell>
          <cell r="Y374" t="str">
            <v>P3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4558.2240000000002</v>
          </cell>
        </row>
        <row r="375">
          <cell r="A375">
            <v>1</v>
          </cell>
          <cell r="B375" t="str">
            <v>20</v>
          </cell>
          <cell r="C375">
            <v>44900100700</v>
          </cell>
          <cell r="D375">
            <v>3</v>
          </cell>
          <cell r="E375" t="str">
            <v>35</v>
          </cell>
          <cell r="F375">
            <v>21</v>
          </cell>
          <cell r="G375">
            <v>15</v>
          </cell>
          <cell r="H375">
            <v>20</v>
          </cell>
          <cell r="I375">
            <v>1</v>
          </cell>
          <cell r="J375">
            <v>44</v>
          </cell>
          <cell r="K375">
            <v>900</v>
          </cell>
          <cell r="L375">
            <v>1</v>
          </cell>
          <cell r="M375" t="str">
            <v>00</v>
          </cell>
          <cell r="N375">
            <v>7</v>
          </cell>
          <cell r="O375">
            <v>3</v>
          </cell>
          <cell r="P375">
            <v>3</v>
          </cell>
          <cell r="Q375">
            <v>5</v>
          </cell>
          <cell r="R375">
            <v>21</v>
          </cell>
          <cell r="S375">
            <v>96</v>
          </cell>
          <cell r="T375">
            <v>1</v>
          </cell>
          <cell r="U375" t="str">
            <v>449001</v>
          </cell>
          <cell r="V375" t="str">
            <v>Enseign. Technique Autres serv centraux</v>
          </cell>
          <cell r="W375" t="str">
            <v>Serv.cent.</v>
          </cell>
          <cell r="X375" t="str">
            <v>Indemnités missions intérieur</v>
          </cell>
          <cell r="Y375" t="str">
            <v>P3</v>
          </cell>
          <cell r="Z375">
            <v>0</v>
          </cell>
          <cell r="AA375">
            <v>0</v>
          </cell>
          <cell r="AB375">
            <v>0</v>
          </cell>
          <cell r="AC375">
            <v>20000</v>
          </cell>
          <cell r="AD375">
            <v>20000</v>
          </cell>
          <cell r="AE375">
            <v>1460.2758424299952</v>
          </cell>
        </row>
        <row r="376">
          <cell r="A376">
            <v>1</v>
          </cell>
          <cell r="B376" t="str">
            <v>20</v>
          </cell>
          <cell r="C376">
            <v>44900100700</v>
          </cell>
          <cell r="D376">
            <v>3</v>
          </cell>
          <cell r="E376" t="str">
            <v>35</v>
          </cell>
          <cell r="F376">
            <v>25</v>
          </cell>
          <cell r="G376">
            <v>25</v>
          </cell>
          <cell r="H376">
            <v>20</v>
          </cell>
          <cell r="I376">
            <v>1</v>
          </cell>
          <cell r="J376">
            <v>44</v>
          </cell>
          <cell r="K376">
            <v>900</v>
          </cell>
          <cell r="L376">
            <v>1</v>
          </cell>
          <cell r="M376" t="str">
            <v>00</v>
          </cell>
          <cell r="N376">
            <v>7</v>
          </cell>
          <cell r="O376">
            <v>3</v>
          </cell>
          <cell r="P376">
            <v>3</v>
          </cell>
          <cell r="Q376">
            <v>5</v>
          </cell>
          <cell r="R376">
            <v>25</v>
          </cell>
          <cell r="S376">
            <v>96</v>
          </cell>
          <cell r="T376">
            <v>1</v>
          </cell>
          <cell r="U376" t="str">
            <v>449001</v>
          </cell>
          <cell r="V376" t="str">
            <v>Enseign. Technique Autres serv centraux</v>
          </cell>
          <cell r="W376" t="str">
            <v>Serv.cent.</v>
          </cell>
          <cell r="X376" t="str">
            <v>Transport mission intérieur</v>
          </cell>
          <cell r="Y376" t="str">
            <v>P3</v>
          </cell>
          <cell r="Z376">
            <v>0</v>
          </cell>
          <cell r="AA376">
            <v>0</v>
          </cell>
          <cell r="AB376">
            <v>0</v>
          </cell>
          <cell r="AC376">
            <v>25000</v>
          </cell>
          <cell r="AD376">
            <v>25000</v>
          </cell>
          <cell r="AE376">
            <v>151940.79999999999</v>
          </cell>
        </row>
        <row r="377">
          <cell r="A377">
            <v>1</v>
          </cell>
          <cell r="B377" t="str">
            <v>20</v>
          </cell>
          <cell r="C377">
            <v>44900100700</v>
          </cell>
          <cell r="D377">
            <v>3</v>
          </cell>
          <cell r="E377" t="str">
            <v>35</v>
          </cell>
          <cell r="F377">
            <v>29</v>
          </cell>
          <cell r="G377">
            <v>15</v>
          </cell>
          <cell r="H377">
            <v>20</v>
          </cell>
          <cell r="I377">
            <v>1</v>
          </cell>
          <cell r="J377">
            <v>44</v>
          </cell>
          <cell r="K377">
            <v>900</v>
          </cell>
          <cell r="L377">
            <v>1</v>
          </cell>
          <cell r="M377" t="str">
            <v>00</v>
          </cell>
          <cell r="N377">
            <v>7</v>
          </cell>
          <cell r="O377">
            <v>3</v>
          </cell>
          <cell r="P377">
            <v>3</v>
          </cell>
          <cell r="Q377">
            <v>5</v>
          </cell>
          <cell r="R377">
            <v>29</v>
          </cell>
          <cell r="S377">
            <v>96</v>
          </cell>
          <cell r="T377">
            <v>1</v>
          </cell>
          <cell r="U377" t="str">
            <v>449001</v>
          </cell>
          <cell r="V377" t="str">
            <v>Enseign. Technique Autres serv centraux</v>
          </cell>
          <cell r="W377" t="str">
            <v>Serv.cent.</v>
          </cell>
          <cell r="X377" t="str">
            <v>Autres frais missions intérieur</v>
          </cell>
          <cell r="Y377" t="str">
            <v>P3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3407.3102990033221</v>
          </cell>
        </row>
        <row r="378">
          <cell r="A378">
            <v>1</v>
          </cell>
          <cell r="B378" t="str">
            <v>20</v>
          </cell>
          <cell r="C378">
            <v>46900100600</v>
          </cell>
          <cell r="D378">
            <v>3</v>
          </cell>
          <cell r="E378" t="str">
            <v>35</v>
          </cell>
          <cell r="F378">
            <v>10</v>
          </cell>
          <cell r="G378">
            <v>23</v>
          </cell>
          <cell r="H378">
            <v>20</v>
          </cell>
          <cell r="I378">
            <v>1</v>
          </cell>
          <cell r="J378">
            <v>46</v>
          </cell>
          <cell r="K378">
            <v>900</v>
          </cell>
          <cell r="L378">
            <v>1</v>
          </cell>
          <cell r="M378" t="str">
            <v>00</v>
          </cell>
          <cell r="N378">
            <v>6</v>
          </cell>
          <cell r="O378">
            <v>3</v>
          </cell>
          <cell r="P378">
            <v>3</v>
          </cell>
          <cell r="Q378">
            <v>5</v>
          </cell>
          <cell r="R378">
            <v>10</v>
          </cell>
          <cell r="S378">
            <v>98</v>
          </cell>
          <cell r="T378">
            <v>1</v>
          </cell>
          <cell r="U378" t="str">
            <v>469001</v>
          </cell>
          <cell r="V378" t="str">
            <v>Enseig. Supérieur Autres serv centraux</v>
          </cell>
          <cell r="W378" t="str">
            <v xml:space="preserve"> Ens. NV</v>
          </cell>
          <cell r="X378" t="str">
            <v>Déplacements définitifs</v>
          </cell>
          <cell r="Y378" t="str">
            <v>P4</v>
          </cell>
          <cell r="Z378">
            <v>5621</v>
          </cell>
          <cell r="AA378">
            <v>42580</v>
          </cell>
          <cell r="AB378">
            <v>55350</v>
          </cell>
          <cell r="AC378">
            <v>55350</v>
          </cell>
          <cell r="AD378">
            <v>0</v>
          </cell>
          <cell r="AE378">
            <v>285751.54668449372</v>
          </cell>
        </row>
        <row r="379">
          <cell r="A379">
            <v>1</v>
          </cell>
          <cell r="B379" t="str">
            <v>20</v>
          </cell>
          <cell r="C379">
            <v>46900100600</v>
          </cell>
          <cell r="D379">
            <v>3</v>
          </cell>
          <cell r="E379" t="str">
            <v>35</v>
          </cell>
          <cell r="F379">
            <v>21</v>
          </cell>
          <cell r="G379">
            <v>23</v>
          </cell>
          <cell r="H379">
            <v>20</v>
          </cell>
          <cell r="I379">
            <v>1</v>
          </cell>
          <cell r="J379">
            <v>46</v>
          </cell>
          <cell r="K379">
            <v>900</v>
          </cell>
          <cell r="L379">
            <v>1</v>
          </cell>
          <cell r="M379" t="str">
            <v>00</v>
          </cell>
          <cell r="N379">
            <v>6</v>
          </cell>
          <cell r="O379">
            <v>3</v>
          </cell>
          <cell r="P379">
            <v>3</v>
          </cell>
          <cell r="Q379">
            <v>5</v>
          </cell>
          <cell r="R379">
            <v>21</v>
          </cell>
          <cell r="S379">
            <v>98</v>
          </cell>
          <cell r="T379">
            <v>1</v>
          </cell>
          <cell r="U379" t="str">
            <v>469001</v>
          </cell>
          <cell r="V379" t="str">
            <v>Enseig. Supérieur Autres serv centraux</v>
          </cell>
          <cell r="W379" t="str">
            <v>Serv.cent.</v>
          </cell>
          <cell r="X379" t="str">
            <v>Indemnités mission à l’intérieur</v>
          </cell>
          <cell r="Y379" t="str">
            <v>P4</v>
          </cell>
          <cell r="Z379">
            <v>15225</v>
          </cell>
          <cell r="AA379">
            <v>26620</v>
          </cell>
          <cell r="AB379">
            <v>34610</v>
          </cell>
          <cell r="AC379">
            <v>34610</v>
          </cell>
          <cell r="AD379">
            <v>0</v>
          </cell>
          <cell r="AE379">
            <v>362419.84601255931</v>
          </cell>
        </row>
        <row r="380">
          <cell r="A380">
            <v>1</v>
          </cell>
          <cell r="B380" t="str">
            <v>20</v>
          </cell>
          <cell r="C380">
            <v>46900100600</v>
          </cell>
          <cell r="D380">
            <v>3</v>
          </cell>
          <cell r="E380" t="str">
            <v>35</v>
          </cell>
          <cell r="F380">
            <v>25</v>
          </cell>
          <cell r="G380">
            <v>23</v>
          </cell>
          <cell r="H380">
            <v>20</v>
          </cell>
          <cell r="I380">
            <v>1</v>
          </cell>
          <cell r="J380">
            <v>46</v>
          </cell>
          <cell r="K380">
            <v>900</v>
          </cell>
          <cell r="L380">
            <v>1</v>
          </cell>
          <cell r="M380" t="str">
            <v>00</v>
          </cell>
          <cell r="N380">
            <v>6</v>
          </cell>
          <cell r="O380">
            <v>3</v>
          </cell>
          <cell r="P380">
            <v>3</v>
          </cell>
          <cell r="Q380">
            <v>5</v>
          </cell>
          <cell r="R380">
            <v>25</v>
          </cell>
          <cell r="S380">
            <v>98</v>
          </cell>
          <cell r="T380">
            <v>1</v>
          </cell>
          <cell r="U380" t="str">
            <v>469001</v>
          </cell>
          <cell r="V380" t="str">
            <v>Enseig. Supérieur Autres serv centraux</v>
          </cell>
          <cell r="W380" t="str">
            <v>Serv.cent.</v>
          </cell>
          <cell r="X380" t="str">
            <v>Transport mission à l’intérieur</v>
          </cell>
          <cell r="Y380" t="str">
            <v>P4</v>
          </cell>
          <cell r="Z380">
            <v>13779</v>
          </cell>
          <cell r="AA380">
            <v>28760</v>
          </cell>
          <cell r="AB380">
            <v>37390</v>
          </cell>
          <cell r="AC380">
            <v>37390</v>
          </cell>
          <cell r="AD380">
            <v>0</v>
          </cell>
          <cell r="AE380">
            <v>794904.27148058277</v>
          </cell>
        </row>
        <row r="381">
          <cell r="A381">
            <v>1</v>
          </cell>
          <cell r="B381" t="str">
            <v>20</v>
          </cell>
          <cell r="C381">
            <v>46900100600</v>
          </cell>
          <cell r="D381">
            <v>3</v>
          </cell>
          <cell r="E381" t="str">
            <v>35</v>
          </cell>
          <cell r="F381">
            <v>29</v>
          </cell>
          <cell r="G381">
            <v>23</v>
          </cell>
          <cell r="H381">
            <v>20</v>
          </cell>
          <cell r="I381">
            <v>1</v>
          </cell>
          <cell r="J381">
            <v>46</v>
          </cell>
          <cell r="K381">
            <v>900</v>
          </cell>
          <cell r="L381">
            <v>1</v>
          </cell>
          <cell r="M381" t="str">
            <v>00</v>
          </cell>
          <cell r="N381">
            <v>6</v>
          </cell>
          <cell r="O381">
            <v>3</v>
          </cell>
          <cell r="P381">
            <v>3</v>
          </cell>
          <cell r="Q381">
            <v>5</v>
          </cell>
          <cell r="R381">
            <v>29</v>
          </cell>
          <cell r="S381">
            <v>98</v>
          </cell>
          <cell r="T381">
            <v>1</v>
          </cell>
          <cell r="U381" t="str">
            <v>469001</v>
          </cell>
          <cell r="V381" t="str">
            <v>Enseig. Supérieur Autres serv centraux</v>
          </cell>
          <cell r="W381" t="str">
            <v>Serv.cent.</v>
          </cell>
          <cell r="X381" t="str">
            <v>Autres frais mission à l'intérieur</v>
          </cell>
          <cell r="Y381" t="str">
            <v>P4</v>
          </cell>
          <cell r="Z381">
            <v>1956452</v>
          </cell>
          <cell r="AA381">
            <v>8600</v>
          </cell>
          <cell r="AB381">
            <v>11180</v>
          </cell>
          <cell r="AC381">
            <v>11180</v>
          </cell>
          <cell r="AD381">
            <v>0</v>
          </cell>
          <cell r="AE381">
            <v>447764.78176515788</v>
          </cell>
        </row>
        <row r="382">
          <cell r="A382">
            <v>1</v>
          </cell>
          <cell r="B382" t="str">
            <v>20</v>
          </cell>
          <cell r="C382">
            <v>49900100700</v>
          </cell>
          <cell r="D382">
            <v>3</v>
          </cell>
          <cell r="E382" t="str">
            <v>35</v>
          </cell>
          <cell r="F382">
            <v>29</v>
          </cell>
          <cell r="G382">
            <v>23</v>
          </cell>
          <cell r="H382">
            <v>20</v>
          </cell>
          <cell r="I382">
            <v>1</v>
          </cell>
          <cell r="J382">
            <v>49</v>
          </cell>
          <cell r="K382">
            <v>900</v>
          </cell>
          <cell r="L382">
            <v>1</v>
          </cell>
          <cell r="M382" t="str">
            <v>00</v>
          </cell>
          <cell r="N382">
            <v>7</v>
          </cell>
          <cell r="O382">
            <v>3</v>
          </cell>
          <cell r="P382">
            <v>3</v>
          </cell>
          <cell r="Q382">
            <v>5</v>
          </cell>
          <cell r="R382">
            <v>29</v>
          </cell>
          <cell r="S382">
            <v>93</v>
          </cell>
          <cell r="T382">
            <v>1</v>
          </cell>
          <cell r="U382" t="str">
            <v>499001</v>
          </cell>
          <cell r="V382" t="str">
            <v>Enseig. Serv adm Autres serv centraux</v>
          </cell>
          <cell r="W382" t="str">
            <v>Serv.centr.</v>
          </cell>
          <cell r="X382" t="str">
            <v>Autres frais mission à l'interieur</v>
          </cell>
          <cell r="Y382" t="str">
            <v>P5C</v>
          </cell>
          <cell r="Z382">
            <v>150000</v>
          </cell>
          <cell r="AA382">
            <v>77720</v>
          </cell>
          <cell r="AB382">
            <v>101040</v>
          </cell>
          <cell r="AC382">
            <v>101040</v>
          </cell>
          <cell r="AD382">
            <v>0</v>
          </cell>
          <cell r="AE382">
            <v>256671.4887701798</v>
          </cell>
        </row>
        <row r="383">
          <cell r="A383">
            <v>1</v>
          </cell>
          <cell r="B383" t="str">
            <v>ST/EPU</v>
          </cell>
          <cell r="C383" t="str">
            <v>B1A</v>
          </cell>
          <cell r="D383" t="str">
            <v>B1AA</v>
          </cell>
          <cell r="E383" t="str">
            <v>EP/DALA</v>
          </cell>
          <cell r="G383">
            <v>23</v>
          </cell>
          <cell r="H383">
            <v>20</v>
          </cell>
          <cell r="I383">
            <v>1</v>
          </cell>
          <cell r="K383" t="str">
            <v>IDA</v>
          </cell>
          <cell r="L383">
            <v>2</v>
          </cell>
          <cell r="M383">
            <v>61379.472043969014</v>
          </cell>
          <cell r="O383">
            <v>3</v>
          </cell>
          <cell r="P383">
            <v>3</v>
          </cell>
          <cell r="Q383">
            <v>5</v>
          </cell>
          <cell r="R383" t="str">
            <v>manuel</v>
          </cell>
          <cell r="T383">
            <v>4.6735826839463295</v>
          </cell>
          <cell r="U383">
            <v>1</v>
          </cell>
          <cell r="V383" t="str">
            <v>Conakry Services déconcentrés</v>
          </cell>
          <cell r="W383">
            <v>0</v>
          </cell>
          <cell r="X383">
            <v>0</v>
          </cell>
          <cell r="Y383">
            <v>0</v>
          </cell>
          <cell r="Z383">
            <v>1608</v>
          </cell>
          <cell r="AA383">
            <v>77720</v>
          </cell>
          <cell r="AB383">
            <v>101030</v>
          </cell>
          <cell r="AC383">
            <v>101030</v>
          </cell>
          <cell r="AD383">
            <v>0</v>
          </cell>
          <cell r="AE383">
            <v>0</v>
          </cell>
        </row>
        <row r="384">
          <cell r="A384">
            <v>1</v>
          </cell>
          <cell r="B384" t="str">
            <v>20</v>
          </cell>
          <cell r="C384">
            <v>42000200700</v>
          </cell>
          <cell r="D384">
            <v>3</v>
          </cell>
          <cell r="E384" t="str">
            <v>35</v>
          </cell>
          <cell r="F384">
            <v>10</v>
          </cell>
          <cell r="G384">
            <v>23</v>
          </cell>
          <cell r="H384">
            <v>20</v>
          </cell>
          <cell r="I384">
            <v>1</v>
          </cell>
          <cell r="J384">
            <v>42</v>
          </cell>
          <cell r="K384" t="str">
            <v>000</v>
          </cell>
          <cell r="L384">
            <v>2</v>
          </cell>
          <cell r="M384" t="str">
            <v>00</v>
          </cell>
          <cell r="N384">
            <v>7</v>
          </cell>
          <cell r="O384">
            <v>3</v>
          </cell>
          <cell r="P384">
            <v>3</v>
          </cell>
          <cell r="Q384">
            <v>5</v>
          </cell>
          <cell r="R384">
            <v>10</v>
          </cell>
          <cell r="S384">
            <v>33</v>
          </cell>
          <cell r="T384">
            <v>1</v>
          </cell>
          <cell r="U384" t="str">
            <v>420002</v>
          </cell>
          <cell r="V384" t="str">
            <v>Primaire Ens.serv.déconc.</v>
          </cell>
          <cell r="W384" t="str">
            <v>Conakry</v>
          </cell>
          <cell r="X384" t="str">
            <v>Déplace. définitifs</v>
          </cell>
          <cell r="Y384" t="str">
            <v>P1</v>
          </cell>
          <cell r="Z384">
            <v>978</v>
          </cell>
          <cell r="AA384">
            <v>12240</v>
          </cell>
          <cell r="AB384">
            <v>15910</v>
          </cell>
          <cell r="AC384">
            <v>15910</v>
          </cell>
          <cell r="AD384">
            <v>0</v>
          </cell>
          <cell r="AE384">
            <v>194187.86127608301</v>
          </cell>
        </row>
        <row r="385">
          <cell r="A385">
            <v>1</v>
          </cell>
          <cell r="B385" t="str">
            <v>20</v>
          </cell>
          <cell r="C385">
            <v>42000200700</v>
          </cell>
          <cell r="D385">
            <v>3</v>
          </cell>
          <cell r="E385" t="str">
            <v>35</v>
          </cell>
          <cell r="F385">
            <v>21</v>
          </cell>
          <cell r="G385">
            <v>23</v>
          </cell>
          <cell r="H385">
            <v>20</v>
          </cell>
          <cell r="I385">
            <v>1</v>
          </cell>
          <cell r="J385">
            <v>42</v>
          </cell>
          <cell r="K385" t="str">
            <v>000</v>
          </cell>
          <cell r="L385">
            <v>2</v>
          </cell>
          <cell r="M385" t="str">
            <v>00</v>
          </cell>
          <cell r="N385">
            <v>7</v>
          </cell>
          <cell r="O385">
            <v>3</v>
          </cell>
          <cell r="P385">
            <v>3</v>
          </cell>
          <cell r="Q385">
            <v>5</v>
          </cell>
          <cell r="R385">
            <v>21</v>
          </cell>
          <cell r="S385">
            <v>33</v>
          </cell>
          <cell r="T385">
            <v>1</v>
          </cell>
          <cell r="U385" t="str">
            <v>420002</v>
          </cell>
          <cell r="V385" t="str">
            <v>Primaire Ens.serv.déconc.</v>
          </cell>
          <cell r="W385" t="str">
            <v>Conakry</v>
          </cell>
          <cell r="X385" t="str">
            <v>Indem. missions intérieur</v>
          </cell>
          <cell r="Y385" t="str">
            <v>P1</v>
          </cell>
          <cell r="Z385">
            <v>0</v>
          </cell>
          <cell r="AA385">
            <v>15940</v>
          </cell>
          <cell r="AB385">
            <v>20720</v>
          </cell>
          <cell r="AC385">
            <v>20720</v>
          </cell>
          <cell r="AD385">
            <v>0</v>
          </cell>
          <cell r="AE385">
            <v>395719.76976474427</v>
          </cell>
        </row>
        <row r="386">
          <cell r="A386">
            <v>1</v>
          </cell>
          <cell r="B386" t="str">
            <v>20</v>
          </cell>
          <cell r="C386">
            <v>42000200700</v>
          </cell>
          <cell r="D386">
            <v>3</v>
          </cell>
          <cell r="E386" t="str">
            <v>35</v>
          </cell>
          <cell r="F386">
            <v>29</v>
          </cell>
          <cell r="G386">
            <v>23</v>
          </cell>
          <cell r="H386">
            <v>20</v>
          </cell>
          <cell r="I386">
            <v>1</v>
          </cell>
          <cell r="J386">
            <v>42</v>
          </cell>
          <cell r="K386" t="str">
            <v>000</v>
          </cell>
          <cell r="L386">
            <v>2</v>
          </cell>
          <cell r="M386" t="str">
            <v>00</v>
          </cell>
          <cell r="N386">
            <v>7</v>
          </cell>
          <cell r="O386">
            <v>3</v>
          </cell>
          <cell r="P386">
            <v>3</v>
          </cell>
          <cell r="Q386">
            <v>5</v>
          </cell>
          <cell r="R386">
            <v>29</v>
          </cell>
          <cell r="S386">
            <v>33</v>
          </cell>
          <cell r="T386">
            <v>1</v>
          </cell>
          <cell r="U386" t="str">
            <v>420002</v>
          </cell>
          <cell r="V386" t="str">
            <v>Primaire Ens.serv.déconc.</v>
          </cell>
          <cell r="W386" t="str">
            <v>Conakry</v>
          </cell>
          <cell r="X386" t="str">
            <v>Autres frais mission à l'interieur</v>
          </cell>
          <cell r="Y386" t="str">
            <v>P1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369186.43789995252</v>
          </cell>
        </row>
        <row r="387">
          <cell r="A387">
            <v>1</v>
          </cell>
          <cell r="B387" t="str">
            <v>20</v>
          </cell>
          <cell r="C387">
            <v>43000200700</v>
          </cell>
          <cell r="D387">
            <v>3</v>
          </cell>
          <cell r="E387" t="str">
            <v>35</v>
          </cell>
          <cell r="F387">
            <v>10</v>
          </cell>
          <cell r="G387">
            <v>23</v>
          </cell>
          <cell r="H387">
            <v>20</v>
          </cell>
          <cell r="I387">
            <v>1</v>
          </cell>
          <cell r="J387">
            <v>43</v>
          </cell>
          <cell r="K387" t="str">
            <v>000</v>
          </cell>
          <cell r="L387">
            <v>2</v>
          </cell>
          <cell r="M387" t="str">
            <v>00</v>
          </cell>
          <cell r="N387">
            <v>7</v>
          </cell>
          <cell r="O387">
            <v>3</v>
          </cell>
          <cell r="P387">
            <v>3</v>
          </cell>
          <cell r="Q387">
            <v>5</v>
          </cell>
          <cell r="R387">
            <v>10</v>
          </cell>
          <cell r="S387">
            <v>33</v>
          </cell>
          <cell r="T387">
            <v>1</v>
          </cell>
          <cell r="U387" t="str">
            <v>430002</v>
          </cell>
          <cell r="V387" t="str">
            <v>Secondaire Ens.serv.déconc.</v>
          </cell>
          <cell r="W387" t="str">
            <v>Conakry</v>
          </cell>
          <cell r="X387" t="str">
            <v>Déplace. définitifs</v>
          </cell>
          <cell r="Y387" t="str">
            <v>P2</v>
          </cell>
          <cell r="Z387">
            <v>630</v>
          </cell>
          <cell r="AA387">
            <v>1730</v>
          </cell>
          <cell r="AB387">
            <v>2250</v>
          </cell>
          <cell r="AC387">
            <v>2250</v>
          </cell>
          <cell r="AD387">
            <v>0</v>
          </cell>
          <cell r="AE387">
            <v>393528.40083841118</v>
          </cell>
        </row>
        <row r="388">
          <cell r="A388">
            <v>1</v>
          </cell>
          <cell r="B388" t="str">
            <v>20</v>
          </cell>
          <cell r="C388">
            <v>43000200700</v>
          </cell>
          <cell r="D388">
            <v>3</v>
          </cell>
          <cell r="E388" t="str">
            <v>35</v>
          </cell>
          <cell r="F388">
            <v>21</v>
          </cell>
          <cell r="G388">
            <v>23</v>
          </cell>
          <cell r="H388">
            <v>20</v>
          </cell>
          <cell r="I388">
            <v>1</v>
          </cell>
          <cell r="J388">
            <v>43</v>
          </cell>
          <cell r="K388" t="str">
            <v>000</v>
          </cell>
          <cell r="L388">
            <v>2</v>
          </cell>
          <cell r="M388" t="str">
            <v>00</v>
          </cell>
          <cell r="N388">
            <v>7</v>
          </cell>
          <cell r="O388">
            <v>3</v>
          </cell>
          <cell r="P388">
            <v>3</v>
          </cell>
          <cell r="Q388">
            <v>5</v>
          </cell>
          <cell r="R388">
            <v>21</v>
          </cell>
          <cell r="S388">
            <v>33</v>
          </cell>
          <cell r="T388">
            <v>1</v>
          </cell>
          <cell r="U388" t="str">
            <v>430002</v>
          </cell>
          <cell r="V388" t="str">
            <v>Secondaire Ens.serv.déconc.</v>
          </cell>
          <cell r="W388" t="str">
            <v>Conakry</v>
          </cell>
          <cell r="X388" t="str">
            <v>Indem. missions intérieur</v>
          </cell>
          <cell r="Y388" t="str">
            <v>P2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349582.56993734906</v>
          </cell>
        </row>
        <row r="389">
          <cell r="A389">
            <v>1</v>
          </cell>
          <cell r="B389" t="str">
            <v>20</v>
          </cell>
          <cell r="C389">
            <v>43000200700</v>
          </cell>
          <cell r="D389">
            <v>3</v>
          </cell>
          <cell r="E389" t="str">
            <v>35</v>
          </cell>
          <cell r="F389">
            <v>25</v>
          </cell>
          <cell r="G389">
            <v>23</v>
          </cell>
          <cell r="H389">
            <v>20</v>
          </cell>
          <cell r="I389">
            <v>1</v>
          </cell>
          <cell r="J389">
            <v>43</v>
          </cell>
          <cell r="K389" t="str">
            <v>000</v>
          </cell>
          <cell r="L389">
            <v>2</v>
          </cell>
          <cell r="M389" t="str">
            <v>00</v>
          </cell>
          <cell r="N389">
            <v>7</v>
          </cell>
          <cell r="O389">
            <v>3</v>
          </cell>
          <cell r="P389">
            <v>3</v>
          </cell>
          <cell r="Q389">
            <v>5</v>
          </cell>
          <cell r="R389">
            <v>25</v>
          </cell>
          <cell r="S389">
            <v>33</v>
          </cell>
          <cell r="T389">
            <v>1</v>
          </cell>
          <cell r="U389" t="str">
            <v>430002</v>
          </cell>
          <cell r="V389" t="str">
            <v>Secondaire Ens.serv.déconc.</v>
          </cell>
          <cell r="W389" t="str">
            <v>Conakry</v>
          </cell>
          <cell r="X389" t="str">
            <v>Transport missions intérieur</v>
          </cell>
          <cell r="Y389" t="str">
            <v>P2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259484.73266209505</v>
          </cell>
        </row>
        <row r="390">
          <cell r="A390">
            <v>1</v>
          </cell>
          <cell r="B390" t="str">
            <v>20</v>
          </cell>
          <cell r="C390">
            <v>43000200700</v>
          </cell>
          <cell r="D390">
            <v>3</v>
          </cell>
          <cell r="E390" t="str">
            <v>35</v>
          </cell>
          <cell r="F390">
            <v>29</v>
          </cell>
          <cell r="G390">
            <v>23</v>
          </cell>
          <cell r="H390">
            <v>20</v>
          </cell>
          <cell r="I390">
            <v>1</v>
          </cell>
          <cell r="J390">
            <v>43</v>
          </cell>
          <cell r="K390" t="str">
            <v>000</v>
          </cell>
          <cell r="L390">
            <v>2</v>
          </cell>
          <cell r="M390" t="str">
            <v>00</v>
          </cell>
          <cell r="N390">
            <v>7</v>
          </cell>
          <cell r="O390">
            <v>3</v>
          </cell>
          <cell r="P390">
            <v>3</v>
          </cell>
          <cell r="Q390">
            <v>5</v>
          </cell>
          <cell r="R390">
            <v>29</v>
          </cell>
          <cell r="S390">
            <v>33</v>
          </cell>
          <cell r="T390">
            <v>1</v>
          </cell>
          <cell r="U390" t="str">
            <v>430002</v>
          </cell>
          <cell r="V390" t="str">
            <v>Secondaire Ens.serv.déconc.</v>
          </cell>
          <cell r="W390" t="str">
            <v>Conakry</v>
          </cell>
          <cell r="X390" t="str">
            <v>Autres frais mission à l'interieur</v>
          </cell>
          <cell r="Y390" t="str">
            <v>P2</v>
          </cell>
          <cell r="Z390">
            <v>0</v>
          </cell>
          <cell r="AA390">
            <v>47810</v>
          </cell>
          <cell r="AB390">
            <v>62150</v>
          </cell>
          <cell r="AC390">
            <v>62150</v>
          </cell>
          <cell r="AD390">
            <v>0</v>
          </cell>
          <cell r="AE390">
            <v>183438.3082996115</v>
          </cell>
        </row>
        <row r="391">
          <cell r="A391">
            <v>1</v>
          </cell>
          <cell r="B391" t="str">
            <v>20</v>
          </cell>
          <cell r="C391">
            <v>44000200700</v>
          </cell>
          <cell r="D391">
            <v>3</v>
          </cell>
          <cell r="E391" t="str">
            <v>35</v>
          </cell>
          <cell r="F391">
            <v>10</v>
          </cell>
          <cell r="G391">
            <v>23</v>
          </cell>
          <cell r="H391">
            <v>20</v>
          </cell>
          <cell r="I391">
            <v>1</v>
          </cell>
          <cell r="J391">
            <v>44</v>
          </cell>
          <cell r="K391" t="str">
            <v>000</v>
          </cell>
          <cell r="L391">
            <v>2</v>
          </cell>
          <cell r="M391" t="str">
            <v>00</v>
          </cell>
          <cell r="N391">
            <v>7</v>
          </cell>
          <cell r="O391">
            <v>3</v>
          </cell>
          <cell r="P391">
            <v>3</v>
          </cell>
          <cell r="Q391">
            <v>5</v>
          </cell>
          <cell r="R391">
            <v>10</v>
          </cell>
          <cell r="S391">
            <v>36</v>
          </cell>
          <cell r="T391">
            <v>1</v>
          </cell>
          <cell r="U391" t="str">
            <v>440002</v>
          </cell>
          <cell r="V391" t="str">
            <v>Enseign. Technique</v>
          </cell>
          <cell r="W391" t="str">
            <v>Conakry</v>
          </cell>
          <cell r="X391" t="str">
            <v>Déplacements définitifs</v>
          </cell>
          <cell r="Y391" t="str">
            <v>P3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617166.48369879741</v>
          </cell>
        </row>
        <row r="392">
          <cell r="A392">
            <v>1</v>
          </cell>
          <cell r="B392" t="str">
            <v>20</v>
          </cell>
          <cell r="C392">
            <v>44000200700</v>
          </cell>
          <cell r="D392">
            <v>3</v>
          </cell>
          <cell r="E392" t="str">
            <v>35</v>
          </cell>
          <cell r="F392">
            <v>21</v>
          </cell>
          <cell r="G392">
            <v>23</v>
          </cell>
          <cell r="H392">
            <v>20</v>
          </cell>
          <cell r="I392">
            <v>1</v>
          </cell>
          <cell r="J392">
            <v>44</v>
          </cell>
          <cell r="K392" t="str">
            <v>000</v>
          </cell>
          <cell r="L392">
            <v>2</v>
          </cell>
          <cell r="M392" t="str">
            <v>00</v>
          </cell>
          <cell r="N392">
            <v>7</v>
          </cell>
          <cell r="O392">
            <v>3</v>
          </cell>
          <cell r="P392">
            <v>3</v>
          </cell>
          <cell r="Q392">
            <v>5</v>
          </cell>
          <cell r="R392">
            <v>21</v>
          </cell>
          <cell r="S392">
            <v>36</v>
          </cell>
          <cell r="T392">
            <v>1</v>
          </cell>
          <cell r="U392" t="str">
            <v>440002</v>
          </cell>
          <cell r="V392" t="str">
            <v>Enseign. Technique</v>
          </cell>
          <cell r="W392" t="str">
            <v>Conakry</v>
          </cell>
          <cell r="X392" t="str">
            <v>Indemnités mission à l’intérieur</v>
          </cell>
          <cell r="Y392" t="str">
            <v>P3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219743.9610521055</v>
          </cell>
        </row>
        <row r="393">
          <cell r="A393">
            <v>1</v>
          </cell>
          <cell r="B393" t="str">
            <v>20</v>
          </cell>
          <cell r="C393">
            <v>44000200700</v>
          </cell>
          <cell r="D393">
            <v>3</v>
          </cell>
          <cell r="E393" t="str">
            <v>35</v>
          </cell>
          <cell r="F393">
            <v>25</v>
          </cell>
          <cell r="G393">
            <v>23</v>
          </cell>
          <cell r="H393">
            <v>20</v>
          </cell>
          <cell r="I393">
            <v>1</v>
          </cell>
          <cell r="J393">
            <v>44</v>
          </cell>
          <cell r="K393" t="str">
            <v>000</v>
          </cell>
          <cell r="L393">
            <v>2</v>
          </cell>
          <cell r="M393" t="str">
            <v>00</v>
          </cell>
          <cell r="N393">
            <v>7</v>
          </cell>
          <cell r="O393">
            <v>3</v>
          </cell>
          <cell r="P393">
            <v>3</v>
          </cell>
          <cell r="Q393">
            <v>5</v>
          </cell>
          <cell r="R393">
            <v>25</v>
          </cell>
          <cell r="S393">
            <v>36</v>
          </cell>
          <cell r="T393">
            <v>1</v>
          </cell>
          <cell r="U393" t="str">
            <v>440002</v>
          </cell>
          <cell r="V393" t="str">
            <v>Enseign. Technique</v>
          </cell>
          <cell r="W393" t="str">
            <v>Conakry</v>
          </cell>
          <cell r="X393" t="str">
            <v>Transport mission à l’intérieur</v>
          </cell>
          <cell r="Y393" t="str">
            <v>P3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659838.95157509844</v>
          </cell>
        </row>
        <row r="394">
          <cell r="A394">
            <v>1</v>
          </cell>
          <cell r="B394" t="str">
            <v>20</v>
          </cell>
          <cell r="C394">
            <v>44300200700</v>
          </cell>
          <cell r="D394">
            <v>3</v>
          </cell>
          <cell r="E394" t="str">
            <v>35</v>
          </cell>
          <cell r="F394">
            <v>21</v>
          </cell>
          <cell r="G394">
            <v>23</v>
          </cell>
          <cell r="H394">
            <v>20</v>
          </cell>
          <cell r="I394">
            <v>1</v>
          </cell>
          <cell r="J394">
            <v>44</v>
          </cell>
          <cell r="K394">
            <v>300</v>
          </cell>
          <cell r="L394">
            <v>2</v>
          </cell>
          <cell r="M394" t="str">
            <v>00</v>
          </cell>
          <cell r="N394">
            <v>7</v>
          </cell>
          <cell r="O394">
            <v>3</v>
          </cell>
          <cell r="P394">
            <v>3</v>
          </cell>
          <cell r="Q394">
            <v>5</v>
          </cell>
          <cell r="R394">
            <v>21</v>
          </cell>
          <cell r="S394">
            <v>36</v>
          </cell>
          <cell r="T394">
            <v>1</v>
          </cell>
          <cell r="U394" t="str">
            <v>443002</v>
          </cell>
          <cell r="V394" t="str">
            <v>Inspect région. Ens tech</v>
          </cell>
          <cell r="W394" t="str">
            <v>Conakry</v>
          </cell>
          <cell r="X394" t="str">
            <v>Indemnité mission intérieur</v>
          </cell>
          <cell r="Y394" t="str">
            <v>P3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306510.32529746188</v>
          </cell>
        </row>
        <row r="395">
          <cell r="A395">
            <v>1</v>
          </cell>
          <cell r="B395" t="str">
            <v>20</v>
          </cell>
          <cell r="C395">
            <v>44300200700</v>
          </cell>
          <cell r="D395">
            <v>3</v>
          </cell>
          <cell r="E395" t="str">
            <v>35</v>
          </cell>
          <cell r="F395">
            <v>25</v>
          </cell>
          <cell r="G395">
            <v>23</v>
          </cell>
          <cell r="H395">
            <v>20</v>
          </cell>
          <cell r="I395">
            <v>1</v>
          </cell>
          <cell r="J395">
            <v>44</v>
          </cell>
          <cell r="K395">
            <v>300</v>
          </cell>
          <cell r="L395">
            <v>2</v>
          </cell>
          <cell r="M395" t="str">
            <v>00</v>
          </cell>
          <cell r="N395">
            <v>7</v>
          </cell>
          <cell r="O395">
            <v>3</v>
          </cell>
          <cell r="P395">
            <v>3</v>
          </cell>
          <cell r="Q395">
            <v>5</v>
          </cell>
          <cell r="R395">
            <v>25</v>
          </cell>
          <cell r="S395">
            <v>36</v>
          </cell>
          <cell r="T395">
            <v>1</v>
          </cell>
          <cell r="U395" t="str">
            <v>443002</v>
          </cell>
          <cell r="V395" t="str">
            <v>Inspect région. Ens tech</v>
          </cell>
          <cell r="W395" t="str">
            <v>Conakry</v>
          </cell>
          <cell r="X395" t="str">
            <v>Transport mission intérieur</v>
          </cell>
          <cell r="Y395" t="str">
            <v>P3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823125.54968052369</v>
          </cell>
        </row>
        <row r="396">
          <cell r="A396">
            <v>1</v>
          </cell>
          <cell r="B396" t="str">
            <v>20</v>
          </cell>
          <cell r="C396">
            <v>49000200700</v>
          </cell>
          <cell r="D396">
            <v>3</v>
          </cell>
          <cell r="E396" t="str">
            <v>35</v>
          </cell>
          <cell r="F396">
            <v>29</v>
          </cell>
          <cell r="G396">
            <v>23</v>
          </cell>
          <cell r="H396">
            <v>20</v>
          </cell>
          <cell r="I396">
            <v>1</v>
          </cell>
          <cell r="J396">
            <v>49</v>
          </cell>
          <cell r="K396" t="str">
            <v>000</v>
          </cell>
          <cell r="L396">
            <v>2</v>
          </cell>
          <cell r="M396" t="str">
            <v>00</v>
          </cell>
          <cell r="N396">
            <v>7</v>
          </cell>
          <cell r="O396">
            <v>3</v>
          </cell>
          <cell r="P396">
            <v>3</v>
          </cell>
          <cell r="Q396">
            <v>5</v>
          </cell>
          <cell r="R396">
            <v>29</v>
          </cell>
          <cell r="S396">
            <v>33</v>
          </cell>
          <cell r="T396">
            <v>1</v>
          </cell>
          <cell r="U396" t="str">
            <v>490002</v>
          </cell>
          <cell r="V396" t="str">
            <v>Enseig. Serv administratifs</v>
          </cell>
          <cell r="W396" t="str">
            <v>Conakry</v>
          </cell>
          <cell r="X396" t="str">
            <v>Autres frais mission à l'interieur</v>
          </cell>
          <cell r="Y396" t="str">
            <v>P5D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625339.69753214822</v>
          </cell>
        </row>
        <row r="397">
          <cell r="A397">
            <v>1</v>
          </cell>
          <cell r="B397" t="str">
            <v>ST/EPU</v>
          </cell>
          <cell r="C397" t="str">
            <v>B1A</v>
          </cell>
          <cell r="D397" t="str">
            <v>B1AA</v>
          </cell>
          <cell r="E397" t="str">
            <v>EP/KOUB</v>
          </cell>
          <cell r="G397">
            <v>23</v>
          </cell>
          <cell r="H397">
            <v>20</v>
          </cell>
          <cell r="I397">
            <v>1</v>
          </cell>
          <cell r="K397" t="str">
            <v>IDA</v>
          </cell>
          <cell r="L397">
            <v>3</v>
          </cell>
          <cell r="M397">
            <v>24144.366493604117</v>
          </cell>
          <cell r="O397">
            <v>3</v>
          </cell>
          <cell r="P397">
            <v>3</v>
          </cell>
          <cell r="Q397">
            <v>5</v>
          </cell>
          <cell r="R397" t="str">
            <v>manuel</v>
          </cell>
          <cell r="T397">
            <v>4.6735826839463295</v>
          </cell>
          <cell r="U397">
            <v>1</v>
          </cell>
          <cell r="V397" t="str">
            <v>Intérieur Services déconcentrés</v>
          </cell>
          <cell r="W397">
            <v>0</v>
          </cell>
          <cell r="X397">
            <v>0</v>
          </cell>
          <cell r="Y397">
            <v>0</v>
          </cell>
          <cell r="Z397">
            <v>75995</v>
          </cell>
          <cell r="AA397">
            <v>3385070</v>
          </cell>
          <cell r="AB397">
            <v>4400580</v>
          </cell>
          <cell r="AC397">
            <v>4425580</v>
          </cell>
          <cell r="AD397">
            <v>25000</v>
          </cell>
          <cell r="AE397">
            <v>0</v>
          </cell>
        </row>
        <row r="398">
          <cell r="A398">
            <v>1</v>
          </cell>
          <cell r="B398" t="str">
            <v>20</v>
          </cell>
          <cell r="C398">
            <v>42000300700</v>
          </cell>
          <cell r="D398">
            <v>3</v>
          </cell>
          <cell r="E398" t="str">
            <v>35</v>
          </cell>
          <cell r="F398">
            <v>10</v>
          </cell>
          <cell r="G398">
            <v>23</v>
          </cell>
          <cell r="H398">
            <v>20</v>
          </cell>
          <cell r="I398">
            <v>1</v>
          </cell>
          <cell r="J398">
            <v>42</v>
          </cell>
          <cell r="K398" t="str">
            <v>000</v>
          </cell>
          <cell r="L398">
            <v>3</v>
          </cell>
          <cell r="M398" t="str">
            <v>00</v>
          </cell>
          <cell r="N398">
            <v>7</v>
          </cell>
          <cell r="O398">
            <v>3</v>
          </cell>
          <cell r="P398">
            <v>3</v>
          </cell>
          <cell r="Q398">
            <v>5</v>
          </cell>
          <cell r="R398">
            <v>10</v>
          </cell>
          <cell r="S398">
            <v>33</v>
          </cell>
          <cell r="T398">
            <v>1</v>
          </cell>
          <cell r="U398" t="str">
            <v>420003</v>
          </cell>
          <cell r="V398" t="str">
            <v>Primaire Ens.serv.déconc.</v>
          </cell>
          <cell r="W398" t="str">
            <v>Intérieur</v>
          </cell>
          <cell r="X398" t="str">
            <v>Déplace. définitifs</v>
          </cell>
          <cell r="Y398" t="str">
            <v>P1</v>
          </cell>
          <cell r="Z398">
            <v>21070</v>
          </cell>
          <cell r="AA398">
            <v>46310</v>
          </cell>
          <cell r="AB398">
            <v>60200</v>
          </cell>
          <cell r="AC398">
            <v>60200</v>
          </cell>
          <cell r="AD398">
            <v>0</v>
          </cell>
          <cell r="AE398">
            <v>175798.13015104408</v>
          </cell>
        </row>
        <row r="399">
          <cell r="A399">
            <v>1</v>
          </cell>
          <cell r="B399" t="str">
            <v>20</v>
          </cell>
          <cell r="C399">
            <v>42000300700</v>
          </cell>
          <cell r="D399">
            <v>3</v>
          </cell>
          <cell r="E399" t="str">
            <v>35</v>
          </cell>
          <cell r="F399">
            <v>21</v>
          </cell>
          <cell r="G399">
            <v>23</v>
          </cell>
          <cell r="H399">
            <v>20</v>
          </cell>
          <cell r="I399">
            <v>1</v>
          </cell>
          <cell r="J399">
            <v>42</v>
          </cell>
          <cell r="K399" t="str">
            <v>000</v>
          </cell>
          <cell r="L399">
            <v>3</v>
          </cell>
          <cell r="M399" t="str">
            <v>00</v>
          </cell>
          <cell r="N399">
            <v>7</v>
          </cell>
          <cell r="O399">
            <v>3</v>
          </cell>
          <cell r="P399">
            <v>3</v>
          </cell>
          <cell r="Q399">
            <v>5</v>
          </cell>
          <cell r="R399">
            <v>21</v>
          </cell>
          <cell r="S399">
            <v>33</v>
          </cell>
          <cell r="T399">
            <v>1</v>
          </cell>
          <cell r="U399" t="str">
            <v>420003</v>
          </cell>
          <cell r="V399" t="str">
            <v>Primaire Ens.serv.déconc.</v>
          </cell>
          <cell r="W399" t="str">
            <v>Intérieur</v>
          </cell>
          <cell r="X399" t="str">
            <v>Indem. missions intérieur</v>
          </cell>
          <cell r="Y399" t="str">
            <v>P1</v>
          </cell>
          <cell r="Z399">
            <v>0</v>
          </cell>
          <cell r="AA399">
            <v>36640</v>
          </cell>
          <cell r="AB399">
            <v>47630</v>
          </cell>
          <cell r="AC399">
            <v>47630</v>
          </cell>
          <cell r="AD399">
            <v>0</v>
          </cell>
          <cell r="AE399">
            <v>315808.8366875787</v>
          </cell>
        </row>
        <row r="400">
          <cell r="A400">
            <v>1</v>
          </cell>
          <cell r="B400" t="str">
            <v>20</v>
          </cell>
          <cell r="C400">
            <v>42000300700</v>
          </cell>
          <cell r="D400">
            <v>3</v>
          </cell>
          <cell r="E400" t="str">
            <v>35</v>
          </cell>
          <cell r="F400">
            <v>25</v>
          </cell>
          <cell r="G400">
            <v>23</v>
          </cell>
          <cell r="H400">
            <v>20</v>
          </cell>
          <cell r="I400">
            <v>1</v>
          </cell>
          <cell r="J400">
            <v>42</v>
          </cell>
          <cell r="K400" t="str">
            <v>000</v>
          </cell>
          <cell r="L400">
            <v>3</v>
          </cell>
          <cell r="M400" t="str">
            <v>00</v>
          </cell>
          <cell r="N400">
            <v>7</v>
          </cell>
          <cell r="O400">
            <v>3</v>
          </cell>
          <cell r="P400">
            <v>3</v>
          </cell>
          <cell r="Q400">
            <v>5</v>
          </cell>
          <cell r="R400">
            <v>25</v>
          </cell>
          <cell r="S400">
            <v>33</v>
          </cell>
          <cell r="T400">
            <v>1</v>
          </cell>
          <cell r="U400" t="str">
            <v>420003</v>
          </cell>
          <cell r="V400" t="str">
            <v>Primaire Ens.serv.déconc.</v>
          </cell>
          <cell r="W400" t="str">
            <v>Intérieur</v>
          </cell>
          <cell r="X400" t="str">
            <v>Transport missions intérieur</v>
          </cell>
          <cell r="Y400" t="str">
            <v>P1</v>
          </cell>
          <cell r="Z400">
            <v>0</v>
          </cell>
          <cell r="AA400">
            <v>44630</v>
          </cell>
          <cell r="AB400">
            <v>58020</v>
          </cell>
          <cell r="AC400">
            <v>83020</v>
          </cell>
          <cell r="AD400">
            <v>25000</v>
          </cell>
          <cell r="AE400">
            <v>604284.78798318992</v>
          </cell>
        </row>
        <row r="401">
          <cell r="A401">
            <v>1</v>
          </cell>
          <cell r="B401" t="str">
            <v>20</v>
          </cell>
          <cell r="C401">
            <v>42000300700</v>
          </cell>
          <cell r="D401">
            <v>3</v>
          </cell>
          <cell r="E401" t="str">
            <v>35</v>
          </cell>
          <cell r="F401">
            <v>29</v>
          </cell>
          <cell r="G401">
            <v>23</v>
          </cell>
          <cell r="H401">
            <v>20</v>
          </cell>
          <cell r="I401">
            <v>1</v>
          </cell>
          <cell r="J401">
            <v>42</v>
          </cell>
          <cell r="K401" t="str">
            <v>000</v>
          </cell>
          <cell r="L401">
            <v>3</v>
          </cell>
          <cell r="M401" t="str">
            <v>00</v>
          </cell>
          <cell r="N401">
            <v>7</v>
          </cell>
          <cell r="O401">
            <v>3</v>
          </cell>
          <cell r="P401">
            <v>3</v>
          </cell>
          <cell r="Q401">
            <v>5</v>
          </cell>
          <cell r="R401">
            <v>29</v>
          </cell>
          <cell r="S401">
            <v>33</v>
          </cell>
          <cell r="T401">
            <v>1</v>
          </cell>
          <cell r="U401" t="str">
            <v>420003</v>
          </cell>
          <cell r="V401" t="str">
            <v>Primaire Ens.serv.déconc.</v>
          </cell>
          <cell r="W401" t="str">
            <v>Intérieur</v>
          </cell>
          <cell r="X401" t="str">
            <v>Autres frais mission à l'interieur</v>
          </cell>
          <cell r="Y401" t="str">
            <v>P1</v>
          </cell>
          <cell r="Z401">
            <v>0</v>
          </cell>
          <cell r="AA401">
            <v>95630</v>
          </cell>
          <cell r="AB401">
            <v>124320</v>
          </cell>
          <cell r="AC401">
            <v>124320</v>
          </cell>
          <cell r="AD401">
            <v>0</v>
          </cell>
          <cell r="AE401">
            <v>238192.91836434248</v>
          </cell>
        </row>
        <row r="402">
          <cell r="A402">
            <v>1</v>
          </cell>
          <cell r="B402" t="str">
            <v>20</v>
          </cell>
          <cell r="C402">
            <v>43000300700</v>
          </cell>
          <cell r="D402">
            <v>3</v>
          </cell>
          <cell r="E402" t="str">
            <v>35</v>
          </cell>
          <cell r="F402">
            <v>10</v>
          </cell>
          <cell r="G402">
            <v>23</v>
          </cell>
          <cell r="H402">
            <v>20</v>
          </cell>
          <cell r="I402">
            <v>1</v>
          </cell>
          <cell r="J402">
            <v>43</v>
          </cell>
          <cell r="K402" t="str">
            <v>000</v>
          </cell>
          <cell r="L402">
            <v>3</v>
          </cell>
          <cell r="M402" t="str">
            <v>00</v>
          </cell>
          <cell r="N402">
            <v>7</v>
          </cell>
          <cell r="O402">
            <v>3</v>
          </cell>
          <cell r="P402">
            <v>3</v>
          </cell>
          <cell r="Q402">
            <v>5</v>
          </cell>
          <cell r="R402">
            <v>10</v>
          </cell>
          <cell r="S402">
            <v>33</v>
          </cell>
          <cell r="T402">
            <v>1</v>
          </cell>
          <cell r="U402" t="str">
            <v>430003</v>
          </cell>
          <cell r="V402" t="str">
            <v>Secondaire Ens.serv.déconc.</v>
          </cell>
          <cell r="W402" t="str">
            <v>Intérieur</v>
          </cell>
          <cell r="X402" t="str">
            <v>Déplace. définitifs</v>
          </cell>
          <cell r="Y402" t="str">
            <v>P2</v>
          </cell>
          <cell r="Z402">
            <v>1465</v>
          </cell>
          <cell r="AA402">
            <v>4010</v>
          </cell>
          <cell r="AB402">
            <v>5210</v>
          </cell>
          <cell r="AC402">
            <v>5210</v>
          </cell>
          <cell r="AD402">
            <v>0</v>
          </cell>
          <cell r="AE402">
            <v>378795.88677285955</v>
          </cell>
        </row>
        <row r="403">
          <cell r="A403">
            <v>1</v>
          </cell>
          <cell r="B403" t="str">
            <v>20</v>
          </cell>
          <cell r="C403">
            <v>43000300700</v>
          </cell>
          <cell r="D403">
            <v>3</v>
          </cell>
          <cell r="E403" t="str">
            <v>35</v>
          </cell>
          <cell r="F403">
            <v>21</v>
          </cell>
          <cell r="G403">
            <v>23</v>
          </cell>
          <cell r="H403">
            <v>20</v>
          </cell>
          <cell r="I403">
            <v>1</v>
          </cell>
          <cell r="J403">
            <v>43</v>
          </cell>
          <cell r="K403" t="str">
            <v>000</v>
          </cell>
          <cell r="L403">
            <v>3</v>
          </cell>
          <cell r="M403" t="str">
            <v>00</v>
          </cell>
          <cell r="N403">
            <v>7</v>
          </cell>
          <cell r="O403">
            <v>3</v>
          </cell>
          <cell r="P403">
            <v>3</v>
          </cell>
          <cell r="Q403">
            <v>5</v>
          </cell>
          <cell r="R403">
            <v>21</v>
          </cell>
          <cell r="S403">
            <v>33</v>
          </cell>
          <cell r="T403">
            <v>1</v>
          </cell>
          <cell r="U403" t="str">
            <v>430003</v>
          </cell>
          <cell r="V403" t="str">
            <v>Secondaire Ens.serv.déconc.</v>
          </cell>
          <cell r="W403" t="str">
            <v>Intérieur</v>
          </cell>
          <cell r="X403" t="str">
            <v>Indem. missions intérieur</v>
          </cell>
          <cell r="Y403" t="str">
            <v>P2</v>
          </cell>
          <cell r="Z403">
            <v>53460</v>
          </cell>
          <cell r="AA403">
            <v>36640</v>
          </cell>
          <cell r="AB403">
            <v>47630</v>
          </cell>
          <cell r="AC403">
            <v>47630</v>
          </cell>
          <cell r="AD403">
            <v>0</v>
          </cell>
          <cell r="AE403">
            <v>547101.90424333152</v>
          </cell>
        </row>
        <row r="404">
          <cell r="A404">
            <v>1</v>
          </cell>
          <cell r="B404" t="str">
            <v>20</v>
          </cell>
          <cell r="C404">
            <v>43000300700</v>
          </cell>
          <cell r="D404">
            <v>3</v>
          </cell>
          <cell r="E404" t="str">
            <v>35</v>
          </cell>
          <cell r="F404">
            <v>29</v>
          </cell>
          <cell r="G404">
            <v>23</v>
          </cell>
          <cell r="H404">
            <v>20</v>
          </cell>
          <cell r="I404">
            <v>1</v>
          </cell>
          <cell r="J404">
            <v>43</v>
          </cell>
          <cell r="K404" t="str">
            <v>000</v>
          </cell>
          <cell r="L404">
            <v>3</v>
          </cell>
          <cell r="M404" t="str">
            <v>00</v>
          </cell>
          <cell r="N404">
            <v>7</v>
          </cell>
          <cell r="O404">
            <v>3</v>
          </cell>
          <cell r="P404">
            <v>3</v>
          </cell>
          <cell r="Q404">
            <v>5</v>
          </cell>
          <cell r="R404">
            <v>29</v>
          </cell>
          <cell r="S404">
            <v>33</v>
          </cell>
          <cell r="T404">
            <v>1</v>
          </cell>
          <cell r="U404" t="str">
            <v>430003</v>
          </cell>
          <cell r="V404" t="str">
            <v>Secondaire Ens.serv.déconc.</v>
          </cell>
          <cell r="W404" t="str">
            <v>Intérieur</v>
          </cell>
          <cell r="X404" t="str">
            <v>Autres frais mission à l'interieur</v>
          </cell>
          <cell r="Y404" t="str">
            <v>P2</v>
          </cell>
          <cell r="Z404">
            <v>0</v>
          </cell>
          <cell r="AA404">
            <v>44630</v>
          </cell>
          <cell r="AB404">
            <v>58020</v>
          </cell>
          <cell r="AC404">
            <v>58020</v>
          </cell>
          <cell r="AD404">
            <v>0</v>
          </cell>
          <cell r="AE404">
            <v>355860.54578035843</v>
          </cell>
        </row>
        <row r="405">
          <cell r="A405">
            <v>1</v>
          </cell>
          <cell r="B405" t="str">
            <v>20</v>
          </cell>
          <cell r="C405">
            <v>44000300700</v>
          </cell>
          <cell r="D405">
            <v>3</v>
          </cell>
          <cell r="E405" t="str">
            <v>35</v>
          </cell>
          <cell r="F405">
            <v>10</v>
          </cell>
          <cell r="G405">
            <v>23</v>
          </cell>
          <cell r="H405">
            <v>20</v>
          </cell>
          <cell r="I405">
            <v>1</v>
          </cell>
          <cell r="J405">
            <v>44</v>
          </cell>
          <cell r="K405" t="str">
            <v>000</v>
          </cell>
          <cell r="L405">
            <v>3</v>
          </cell>
          <cell r="M405" t="str">
            <v>00</v>
          </cell>
          <cell r="N405">
            <v>7</v>
          </cell>
          <cell r="O405">
            <v>3</v>
          </cell>
          <cell r="P405">
            <v>3</v>
          </cell>
          <cell r="Q405">
            <v>5</v>
          </cell>
          <cell r="R405">
            <v>10</v>
          </cell>
          <cell r="S405">
            <v>36</v>
          </cell>
          <cell r="T405">
            <v>1</v>
          </cell>
          <cell r="U405" t="str">
            <v>440003</v>
          </cell>
          <cell r="V405" t="str">
            <v>Enseign. Technique</v>
          </cell>
          <cell r="W405" t="str">
            <v>Intérieur</v>
          </cell>
          <cell r="X405" t="str">
            <v>Déplacements définitifs</v>
          </cell>
          <cell r="Y405" t="str">
            <v>P3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670780.98965996376</v>
          </cell>
        </row>
        <row r="406">
          <cell r="A406">
            <v>1</v>
          </cell>
          <cell r="B406" t="str">
            <v>20</v>
          </cell>
          <cell r="C406">
            <v>44000300700</v>
          </cell>
          <cell r="D406">
            <v>3</v>
          </cell>
          <cell r="E406" t="str">
            <v>35</v>
          </cell>
          <cell r="F406">
            <v>21</v>
          </cell>
          <cell r="G406">
            <v>23</v>
          </cell>
          <cell r="H406">
            <v>20</v>
          </cell>
          <cell r="I406">
            <v>1</v>
          </cell>
          <cell r="J406">
            <v>44</v>
          </cell>
          <cell r="K406" t="str">
            <v>000</v>
          </cell>
          <cell r="L406">
            <v>3</v>
          </cell>
          <cell r="M406" t="str">
            <v>00</v>
          </cell>
          <cell r="N406">
            <v>7</v>
          </cell>
          <cell r="O406">
            <v>3</v>
          </cell>
          <cell r="P406">
            <v>3</v>
          </cell>
          <cell r="Q406">
            <v>5</v>
          </cell>
          <cell r="R406">
            <v>21</v>
          </cell>
          <cell r="S406">
            <v>36</v>
          </cell>
          <cell r="T406">
            <v>1</v>
          </cell>
          <cell r="U406" t="str">
            <v>440003</v>
          </cell>
          <cell r="V406" t="str">
            <v>Enseign. Technique</v>
          </cell>
          <cell r="W406" t="str">
            <v>Intérieur</v>
          </cell>
          <cell r="X406" t="str">
            <v>Indemnités mission à l’intérieur</v>
          </cell>
          <cell r="Y406" t="str">
            <v>P3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235616.57922122168</v>
          </cell>
        </row>
        <row r="407">
          <cell r="A407">
            <v>1</v>
          </cell>
          <cell r="B407" t="str">
            <v>20</v>
          </cell>
          <cell r="C407">
            <v>44000300700</v>
          </cell>
          <cell r="D407">
            <v>3</v>
          </cell>
          <cell r="E407" t="str">
            <v>35</v>
          </cell>
          <cell r="F407">
            <v>25</v>
          </cell>
          <cell r="G407">
            <v>23</v>
          </cell>
          <cell r="H407">
            <v>20</v>
          </cell>
          <cell r="I407">
            <v>1</v>
          </cell>
          <cell r="J407">
            <v>44</v>
          </cell>
          <cell r="K407" t="str">
            <v>000</v>
          </cell>
          <cell r="L407">
            <v>3</v>
          </cell>
          <cell r="M407" t="str">
            <v>00</v>
          </cell>
          <cell r="N407">
            <v>7</v>
          </cell>
          <cell r="O407">
            <v>3</v>
          </cell>
          <cell r="P407">
            <v>3</v>
          </cell>
          <cell r="Q407">
            <v>5</v>
          </cell>
          <cell r="R407">
            <v>25</v>
          </cell>
          <cell r="S407">
            <v>36</v>
          </cell>
          <cell r="T407">
            <v>1</v>
          </cell>
          <cell r="U407" t="str">
            <v>440003</v>
          </cell>
          <cell r="V407" t="str">
            <v>Enseign. Technique</v>
          </cell>
          <cell r="W407" t="str">
            <v>Intérieur</v>
          </cell>
          <cell r="X407" t="str">
            <v>Transport mission à l’intérieur</v>
          </cell>
          <cell r="Y407" t="str">
            <v>P3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477970.13723623793</v>
          </cell>
        </row>
        <row r="408">
          <cell r="A408">
            <v>1</v>
          </cell>
          <cell r="B408" t="str">
            <v>20</v>
          </cell>
          <cell r="C408">
            <v>49000300700</v>
          </cell>
          <cell r="D408">
            <v>3</v>
          </cell>
          <cell r="E408" t="str">
            <v>35</v>
          </cell>
          <cell r="F408">
            <v>29</v>
          </cell>
          <cell r="G408">
            <v>23</v>
          </cell>
          <cell r="H408">
            <v>20</v>
          </cell>
          <cell r="I408">
            <v>1</v>
          </cell>
          <cell r="J408">
            <v>49</v>
          </cell>
          <cell r="K408" t="str">
            <v>000</v>
          </cell>
          <cell r="L408">
            <v>3</v>
          </cell>
          <cell r="M408" t="str">
            <v>00</v>
          </cell>
          <cell r="N408">
            <v>7</v>
          </cell>
          <cell r="O408">
            <v>3</v>
          </cell>
          <cell r="P408">
            <v>3</v>
          </cell>
          <cell r="Q408">
            <v>5</v>
          </cell>
          <cell r="R408">
            <v>29</v>
          </cell>
          <cell r="S408">
            <v>33</v>
          </cell>
          <cell r="T408">
            <v>1</v>
          </cell>
          <cell r="U408" t="str">
            <v>490003</v>
          </cell>
          <cell r="V408" t="str">
            <v>Enseig. Serv administratifs</v>
          </cell>
          <cell r="W408" t="str">
            <v>Intérieur</v>
          </cell>
          <cell r="X408" t="str">
            <v>Autres frais mission à l'interieur</v>
          </cell>
          <cell r="Y408" t="str">
            <v>P5D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1584359.7337389307</v>
          </cell>
        </row>
        <row r="409">
          <cell r="A409">
            <v>1</v>
          </cell>
          <cell r="B409" t="str">
            <v>20</v>
          </cell>
          <cell r="C409">
            <v>46000400600</v>
          </cell>
          <cell r="D409">
            <v>3</v>
          </cell>
          <cell r="E409" t="str">
            <v>35</v>
          </cell>
          <cell r="F409">
            <v>35</v>
          </cell>
          <cell r="G409">
            <v>23</v>
          </cell>
          <cell r="H409">
            <v>20</v>
          </cell>
          <cell r="I409">
            <v>1</v>
          </cell>
          <cell r="J409">
            <v>46</v>
          </cell>
          <cell r="K409" t="str">
            <v>000</v>
          </cell>
          <cell r="L409">
            <v>4</v>
          </cell>
          <cell r="M409" t="str">
            <v>00</v>
          </cell>
          <cell r="N409">
            <v>6</v>
          </cell>
          <cell r="O409">
            <v>3</v>
          </cell>
          <cell r="P409">
            <v>3</v>
          </cell>
          <cell r="Q409">
            <v>5</v>
          </cell>
          <cell r="R409">
            <v>35</v>
          </cell>
          <cell r="S409">
            <v>22</v>
          </cell>
          <cell r="T409">
            <v>1</v>
          </cell>
          <cell r="U409" t="str">
            <v>460004</v>
          </cell>
          <cell r="V409" t="str">
            <v xml:space="preserve">Enseig. Supérieur </v>
          </cell>
          <cell r="W409" t="str">
            <v>Etranger</v>
          </cell>
          <cell r="X409" t="str">
            <v>Transport Etudiants boursiers mission à l’extérieur</v>
          </cell>
          <cell r="Y409" t="str">
            <v>P4</v>
          </cell>
          <cell r="Z409">
            <v>0</v>
          </cell>
          <cell r="AA409">
            <v>3076580</v>
          </cell>
          <cell r="AB409">
            <v>3999550</v>
          </cell>
          <cell r="AC409">
            <v>3999550</v>
          </cell>
          <cell r="AD409">
            <v>0</v>
          </cell>
          <cell r="AE409">
            <v>951157.75985622162</v>
          </cell>
        </row>
        <row r="410">
          <cell r="A410">
            <v>1</v>
          </cell>
          <cell r="B410" t="str">
            <v>ST/EPU</v>
          </cell>
          <cell r="C410" t="str">
            <v>B1A</v>
          </cell>
          <cell r="D410" t="str">
            <v>B1AA</v>
          </cell>
          <cell r="E410" t="str">
            <v>EP/PITA</v>
          </cell>
          <cell r="G410">
            <v>23</v>
          </cell>
          <cell r="H410">
            <v>20</v>
          </cell>
          <cell r="I410">
            <v>1</v>
          </cell>
          <cell r="K410" t="str">
            <v>IDA</v>
          </cell>
          <cell r="L410">
            <v>9</v>
          </cell>
          <cell r="M410">
            <v>92443.048145502748</v>
          </cell>
          <cell r="O410">
            <v>3</v>
          </cell>
          <cell r="P410">
            <v>3</v>
          </cell>
          <cell r="Q410">
            <v>5</v>
          </cell>
          <cell r="R410" t="str">
            <v>manuel</v>
          </cell>
          <cell r="T410">
            <v>4.6735826839463295</v>
          </cell>
          <cell r="U410">
            <v>1</v>
          </cell>
          <cell r="V410" t="str">
            <v>Ensemble Non ventilé</v>
          </cell>
          <cell r="W410">
            <v>0</v>
          </cell>
          <cell r="X410">
            <v>0</v>
          </cell>
          <cell r="Y410">
            <v>0</v>
          </cell>
          <cell r="Z410">
            <v>245327</v>
          </cell>
          <cell r="AA410">
            <v>2415907.6979999999</v>
          </cell>
          <cell r="AB410">
            <v>3140690</v>
          </cell>
          <cell r="AC410">
            <v>1924180</v>
          </cell>
          <cell r="AD410">
            <v>-1216510</v>
          </cell>
          <cell r="AE410">
            <v>0</v>
          </cell>
        </row>
        <row r="411">
          <cell r="A411">
            <v>1</v>
          </cell>
          <cell r="B411" t="str">
            <v>20</v>
          </cell>
          <cell r="C411">
            <v>44000900600</v>
          </cell>
          <cell r="D411">
            <v>3</v>
          </cell>
          <cell r="E411" t="str">
            <v>35</v>
          </cell>
          <cell r="F411">
            <v>31</v>
          </cell>
          <cell r="G411">
            <v>23</v>
          </cell>
          <cell r="H411">
            <v>20</v>
          </cell>
          <cell r="I411">
            <v>1</v>
          </cell>
          <cell r="J411">
            <v>44</v>
          </cell>
          <cell r="K411" t="str">
            <v>000</v>
          </cell>
          <cell r="L411">
            <v>9</v>
          </cell>
          <cell r="M411" t="str">
            <v>00</v>
          </cell>
          <cell r="N411">
            <v>6</v>
          </cell>
          <cell r="O411">
            <v>3</v>
          </cell>
          <cell r="P411">
            <v>3</v>
          </cell>
          <cell r="Q411">
            <v>5</v>
          </cell>
          <cell r="R411">
            <v>31</v>
          </cell>
          <cell r="S411">
            <v>20</v>
          </cell>
          <cell r="T411">
            <v>1</v>
          </cell>
          <cell r="U411" t="str">
            <v>440009</v>
          </cell>
          <cell r="V411" t="str">
            <v>Enseign. Technique</v>
          </cell>
          <cell r="W411" t="str">
            <v xml:space="preserve"> Ens. NV</v>
          </cell>
          <cell r="X411" t="str">
            <v xml:space="preserve">Indemnités mission à l’extérieur </v>
          </cell>
          <cell r="Y411" t="str">
            <v>P3</v>
          </cell>
          <cell r="Z411">
            <v>0</v>
          </cell>
          <cell r="AA411">
            <v>31700</v>
          </cell>
          <cell r="AB411">
            <v>41210</v>
          </cell>
          <cell r="AC411">
            <v>41210</v>
          </cell>
          <cell r="AD411">
            <v>0</v>
          </cell>
          <cell r="AE411">
            <v>1369413.0938498792</v>
          </cell>
        </row>
        <row r="412">
          <cell r="A412">
            <v>1</v>
          </cell>
          <cell r="B412" t="str">
            <v>20</v>
          </cell>
          <cell r="C412">
            <v>44000900600</v>
          </cell>
          <cell r="D412">
            <v>3</v>
          </cell>
          <cell r="E412" t="str">
            <v>35</v>
          </cell>
          <cell r="F412">
            <v>35</v>
          </cell>
          <cell r="G412">
            <v>23</v>
          </cell>
          <cell r="H412">
            <v>20</v>
          </cell>
          <cell r="I412">
            <v>1</v>
          </cell>
          <cell r="J412">
            <v>44</v>
          </cell>
          <cell r="K412" t="str">
            <v>000</v>
          </cell>
          <cell r="L412">
            <v>9</v>
          </cell>
          <cell r="M412" t="str">
            <v>00</v>
          </cell>
          <cell r="N412">
            <v>6</v>
          </cell>
          <cell r="O412">
            <v>3</v>
          </cell>
          <cell r="P412">
            <v>3</v>
          </cell>
          <cell r="Q412">
            <v>5</v>
          </cell>
          <cell r="R412">
            <v>35</v>
          </cell>
          <cell r="S412">
            <v>20</v>
          </cell>
          <cell r="T412">
            <v>1</v>
          </cell>
          <cell r="U412" t="str">
            <v>440009</v>
          </cell>
          <cell r="V412" t="str">
            <v>Enseign. Technique</v>
          </cell>
          <cell r="W412" t="str">
            <v xml:space="preserve"> Ens. NV</v>
          </cell>
          <cell r="X412" t="str">
            <v>Transport mission à l’extérieur</v>
          </cell>
          <cell r="Y412" t="str">
            <v>P3</v>
          </cell>
          <cell r="Z412">
            <v>0</v>
          </cell>
          <cell r="AA412">
            <v>96200</v>
          </cell>
          <cell r="AB412">
            <v>125060</v>
          </cell>
          <cell r="AC412">
            <v>125060</v>
          </cell>
          <cell r="AD412">
            <v>0</v>
          </cell>
          <cell r="AE412">
            <v>562767.23075725546</v>
          </cell>
        </row>
        <row r="413">
          <cell r="A413">
            <v>1</v>
          </cell>
          <cell r="B413" t="str">
            <v>20</v>
          </cell>
          <cell r="C413">
            <v>46000900600</v>
          </cell>
          <cell r="D413">
            <v>3</v>
          </cell>
          <cell r="E413" t="str">
            <v>35</v>
          </cell>
          <cell r="F413">
            <v>31</v>
          </cell>
          <cell r="G413">
            <v>23</v>
          </cell>
          <cell r="H413">
            <v>20</v>
          </cell>
          <cell r="I413">
            <v>1</v>
          </cell>
          <cell r="J413">
            <v>46</v>
          </cell>
          <cell r="K413" t="str">
            <v>000</v>
          </cell>
          <cell r="L413">
            <v>9</v>
          </cell>
          <cell r="M413" t="str">
            <v>00</v>
          </cell>
          <cell r="N413">
            <v>6</v>
          </cell>
          <cell r="O413">
            <v>3</v>
          </cell>
          <cell r="P413">
            <v>3</v>
          </cell>
          <cell r="Q413">
            <v>5</v>
          </cell>
          <cell r="R413">
            <v>31</v>
          </cell>
          <cell r="S413">
            <v>20</v>
          </cell>
          <cell r="T413">
            <v>1</v>
          </cell>
          <cell r="U413" t="str">
            <v>460009</v>
          </cell>
          <cell r="V413" t="str">
            <v xml:space="preserve">Enseig. Supérieur </v>
          </cell>
          <cell r="W413" t="str">
            <v xml:space="preserve"> Ens. NV</v>
          </cell>
          <cell r="X413" t="str">
            <v>Indemnités mission à l’extérieur</v>
          </cell>
          <cell r="Y413" t="str">
            <v>P4</v>
          </cell>
          <cell r="Z413">
            <v>52434</v>
          </cell>
          <cell r="AA413">
            <v>710158.6</v>
          </cell>
          <cell r="AB413">
            <v>923210</v>
          </cell>
          <cell r="AC413">
            <v>461605</v>
          </cell>
          <cell r="AD413">
            <v>-461605</v>
          </cell>
          <cell r="AE413">
            <v>309871.41142095992</v>
          </cell>
        </row>
        <row r="414">
          <cell r="A414">
            <v>1</v>
          </cell>
          <cell r="B414" t="str">
            <v>20</v>
          </cell>
          <cell r="C414">
            <v>46000900600</v>
          </cell>
          <cell r="D414">
            <v>3</v>
          </cell>
          <cell r="E414" t="str">
            <v>35</v>
          </cell>
          <cell r="F414">
            <v>35</v>
          </cell>
          <cell r="G414">
            <v>23</v>
          </cell>
          <cell r="H414">
            <v>20</v>
          </cell>
          <cell r="I414">
            <v>1</v>
          </cell>
          <cell r="J414">
            <v>46</v>
          </cell>
          <cell r="K414" t="str">
            <v>000</v>
          </cell>
          <cell r="L414">
            <v>9</v>
          </cell>
          <cell r="M414" t="str">
            <v>00</v>
          </cell>
          <cell r="N414">
            <v>6</v>
          </cell>
          <cell r="O414">
            <v>3</v>
          </cell>
          <cell r="P414">
            <v>3</v>
          </cell>
          <cell r="Q414">
            <v>5</v>
          </cell>
          <cell r="R414">
            <v>35</v>
          </cell>
          <cell r="S414">
            <v>20</v>
          </cell>
          <cell r="T414">
            <v>1</v>
          </cell>
          <cell r="U414" t="str">
            <v>460009</v>
          </cell>
          <cell r="V414" t="str">
            <v xml:space="preserve">Enseig. Supérieur </v>
          </cell>
          <cell r="W414" t="str">
            <v xml:space="preserve"> Ens. NV</v>
          </cell>
          <cell r="X414" t="str">
            <v>Transport mission à l’extérieur</v>
          </cell>
          <cell r="Y414" t="str">
            <v>P4</v>
          </cell>
          <cell r="Z414">
            <v>19403</v>
          </cell>
          <cell r="AA414">
            <v>1161389.098</v>
          </cell>
          <cell r="AB414">
            <v>1509810</v>
          </cell>
          <cell r="AC414">
            <v>754905</v>
          </cell>
          <cell r="AD414">
            <v>-754905</v>
          </cell>
          <cell r="AE414">
            <v>262934.65806638898</v>
          </cell>
        </row>
        <row r="415">
          <cell r="A415">
            <v>1</v>
          </cell>
          <cell r="B415" t="str">
            <v>20</v>
          </cell>
          <cell r="C415">
            <v>49000900700</v>
          </cell>
          <cell r="D415">
            <v>3</v>
          </cell>
          <cell r="E415" t="str">
            <v>35</v>
          </cell>
          <cell r="F415">
            <v>10</v>
          </cell>
          <cell r="G415">
            <v>23</v>
          </cell>
          <cell r="H415">
            <v>20</v>
          </cell>
          <cell r="I415">
            <v>1</v>
          </cell>
          <cell r="J415">
            <v>49</v>
          </cell>
          <cell r="K415" t="str">
            <v>000</v>
          </cell>
          <cell r="L415">
            <v>9</v>
          </cell>
          <cell r="M415" t="str">
            <v>00</v>
          </cell>
          <cell r="N415">
            <v>7</v>
          </cell>
          <cell r="O415">
            <v>3</v>
          </cell>
          <cell r="P415">
            <v>3</v>
          </cell>
          <cell r="Q415">
            <v>5</v>
          </cell>
          <cell r="R415">
            <v>10</v>
          </cell>
          <cell r="S415">
            <v>93</v>
          </cell>
          <cell r="T415">
            <v>1</v>
          </cell>
          <cell r="U415" t="str">
            <v>490009</v>
          </cell>
          <cell r="V415" t="str">
            <v>Enseig. Serv administratifs</v>
          </cell>
          <cell r="W415" t="str">
            <v>Ens. NV</v>
          </cell>
          <cell r="X415" t="str">
            <v>Déplace. définitifs</v>
          </cell>
          <cell r="Y415" t="str">
            <v>P5C</v>
          </cell>
          <cell r="Z415">
            <v>17160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347465.23374501336</v>
          </cell>
        </row>
        <row r="416">
          <cell r="A416">
            <v>1</v>
          </cell>
          <cell r="B416" t="str">
            <v>20</v>
          </cell>
          <cell r="C416">
            <v>49000900700</v>
          </cell>
          <cell r="D416">
            <v>3</v>
          </cell>
          <cell r="E416" t="str">
            <v>35</v>
          </cell>
          <cell r="F416">
            <v>21</v>
          </cell>
          <cell r="G416">
            <v>23</v>
          </cell>
          <cell r="H416">
            <v>20</v>
          </cell>
          <cell r="I416">
            <v>1</v>
          </cell>
          <cell r="J416">
            <v>49</v>
          </cell>
          <cell r="K416" t="str">
            <v>000</v>
          </cell>
          <cell r="L416">
            <v>9</v>
          </cell>
          <cell r="M416" t="str">
            <v>00</v>
          </cell>
          <cell r="N416">
            <v>7</v>
          </cell>
          <cell r="O416">
            <v>3</v>
          </cell>
          <cell r="P416">
            <v>3</v>
          </cell>
          <cell r="Q416">
            <v>5</v>
          </cell>
          <cell r="R416">
            <v>21</v>
          </cell>
          <cell r="S416">
            <v>93</v>
          </cell>
          <cell r="T416">
            <v>1</v>
          </cell>
          <cell r="U416" t="str">
            <v>490009</v>
          </cell>
          <cell r="V416" t="str">
            <v>Enseig. Serv administratifs</v>
          </cell>
          <cell r="W416" t="str">
            <v>Ens. NV</v>
          </cell>
          <cell r="X416" t="str">
            <v>Indem. missions intérieur</v>
          </cell>
          <cell r="Y416" t="str">
            <v>P5C</v>
          </cell>
          <cell r="Z416">
            <v>44130</v>
          </cell>
          <cell r="AA416">
            <v>56840</v>
          </cell>
          <cell r="AB416">
            <v>73890</v>
          </cell>
          <cell r="AC416">
            <v>73890</v>
          </cell>
          <cell r="AD416">
            <v>0</v>
          </cell>
          <cell r="AE416">
            <v>14124.086795203739</v>
          </cell>
        </row>
        <row r="417">
          <cell r="A417">
            <v>1</v>
          </cell>
          <cell r="B417" t="str">
            <v>20</v>
          </cell>
          <cell r="C417">
            <v>49000900700</v>
          </cell>
          <cell r="D417">
            <v>3</v>
          </cell>
          <cell r="E417" t="str">
            <v>35</v>
          </cell>
          <cell r="F417">
            <v>25</v>
          </cell>
          <cell r="G417">
            <v>23</v>
          </cell>
          <cell r="H417">
            <v>20</v>
          </cell>
          <cell r="I417">
            <v>1</v>
          </cell>
          <cell r="J417">
            <v>49</v>
          </cell>
          <cell r="K417" t="str">
            <v>000</v>
          </cell>
          <cell r="L417">
            <v>9</v>
          </cell>
          <cell r="M417" t="str">
            <v>00</v>
          </cell>
          <cell r="N417">
            <v>7</v>
          </cell>
          <cell r="O417">
            <v>3</v>
          </cell>
          <cell r="P417">
            <v>3</v>
          </cell>
          <cell r="Q417">
            <v>5</v>
          </cell>
          <cell r="R417">
            <v>25</v>
          </cell>
          <cell r="S417">
            <v>93</v>
          </cell>
          <cell r="T417">
            <v>1</v>
          </cell>
          <cell r="U417" t="str">
            <v>490009</v>
          </cell>
          <cell r="V417" t="str">
            <v>Enseig. Serv administratifs</v>
          </cell>
          <cell r="W417" t="str">
            <v>Ens. NV</v>
          </cell>
          <cell r="X417" t="str">
            <v>Transport missions intérieur</v>
          </cell>
          <cell r="Y417" t="str">
            <v>P5C</v>
          </cell>
          <cell r="Z417">
            <v>112200</v>
          </cell>
          <cell r="AA417">
            <v>144520</v>
          </cell>
          <cell r="AB417">
            <v>187880</v>
          </cell>
          <cell r="AC417">
            <v>187880</v>
          </cell>
          <cell r="AD417">
            <v>0</v>
          </cell>
          <cell r="AE417">
            <v>17913.636586673059</v>
          </cell>
        </row>
        <row r="418">
          <cell r="A418">
            <v>1</v>
          </cell>
          <cell r="B418" t="str">
            <v>20</v>
          </cell>
          <cell r="C418">
            <v>49000900600</v>
          </cell>
          <cell r="D418">
            <v>3</v>
          </cell>
          <cell r="E418" t="str">
            <v>35</v>
          </cell>
          <cell r="F418">
            <v>31</v>
          </cell>
          <cell r="G418">
            <v>23</v>
          </cell>
          <cell r="H418">
            <v>20</v>
          </cell>
          <cell r="I418">
            <v>1</v>
          </cell>
          <cell r="J418">
            <v>49</v>
          </cell>
          <cell r="K418" t="str">
            <v>000</v>
          </cell>
          <cell r="L418">
            <v>9</v>
          </cell>
          <cell r="M418" t="str">
            <v>00</v>
          </cell>
          <cell r="N418">
            <v>6</v>
          </cell>
          <cell r="O418">
            <v>3</v>
          </cell>
          <cell r="P418">
            <v>3</v>
          </cell>
          <cell r="Q418">
            <v>5</v>
          </cell>
          <cell r="R418">
            <v>31</v>
          </cell>
          <cell r="S418">
            <v>20</v>
          </cell>
          <cell r="T418">
            <v>1</v>
          </cell>
          <cell r="U418" t="str">
            <v>490009</v>
          </cell>
          <cell r="V418" t="str">
            <v>Enseig. Serv administratifs</v>
          </cell>
          <cell r="W418" t="str">
            <v xml:space="preserve"> Ens. NV</v>
          </cell>
          <cell r="X418" t="str">
            <v xml:space="preserve">Indemnités mission à l’extérieur </v>
          </cell>
          <cell r="Y418" t="str">
            <v>P5C</v>
          </cell>
          <cell r="Z418">
            <v>0</v>
          </cell>
          <cell r="AA418">
            <v>83300</v>
          </cell>
          <cell r="AB418">
            <v>108290</v>
          </cell>
          <cell r="AC418">
            <v>108290</v>
          </cell>
          <cell r="AD418">
            <v>0</v>
          </cell>
          <cell r="AE418">
            <v>39290.415238474001</v>
          </cell>
        </row>
        <row r="419">
          <cell r="A419">
            <v>1</v>
          </cell>
          <cell r="B419" t="str">
            <v>20</v>
          </cell>
          <cell r="C419">
            <v>49000900600</v>
          </cell>
          <cell r="D419">
            <v>3</v>
          </cell>
          <cell r="E419" t="str">
            <v>35</v>
          </cell>
          <cell r="F419">
            <v>35</v>
          </cell>
          <cell r="G419">
            <v>23</v>
          </cell>
          <cell r="H419">
            <v>20</v>
          </cell>
          <cell r="I419">
            <v>1</v>
          </cell>
          <cell r="J419">
            <v>49</v>
          </cell>
          <cell r="K419" t="str">
            <v>000</v>
          </cell>
          <cell r="L419">
            <v>9</v>
          </cell>
          <cell r="M419" t="str">
            <v>00</v>
          </cell>
          <cell r="N419">
            <v>6</v>
          </cell>
          <cell r="O419">
            <v>3</v>
          </cell>
          <cell r="P419">
            <v>3</v>
          </cell>
          <cell r="Q419">
            <v>5</v>
          </cell>
          <cell r="R419">
            <v>35</v>
          </cell>
          <cell r="S419">
            <v>20</v>
          </cell>
          <cell r="T419">
            <v>1</v>
          </cell>
          <cell r="U419" t="str">
            <v>490009</v>
          </cell>
          <cell r="V419" t="str">
            <v>Enseig. Serv administratifs</v>
          </cell>
          <cell r="W419" t="str">
            <v xml:space="preserve"> Ens. NV</v>
          </cell>
          <cell r="X419" t="str">
            <v>Transport mission à l’extérieur</v>
          </cell>
          <cell r="Y419" t="str">
            <v>P5C</v>
          </cell>
          <cell r="Z419">
            <v>0</v>
          </cell>
          <cell r="AA419">
            <v>131800</v>
          </cell>
          <cell r="AB419">
            <v>171340</v>
          </cell>
          <cell r="AC419">
            <v>171340</v>
          </cell>
          <cell r="AD419">
            <v>0</v>
          </cell>
          <cell r="AE419">
            <v>22132.053928895624</v>
          </cell>
        </row>
        <row r="420">
          <cell r="A420">
            <v>1</v>
          </cell>
          <cell r="B420" t="str">
            <v>ST/EPU</v>
          </cell>
          <cell r="C420" t="str">
            <v>B1A</v>
          </cell>
          <cell r="D420" t="str">
            <v>B1AA</v>
          </cell>
          <cell r="E420" t="str">
            <v>EP/DABO</v>
          </cell>
          <cell r="G420">
            <v>23</v>
          </cell>
          <cell r="H420">
            <v>20</v>
          </cell>
          <cell r="I420">
            <v>1</v>
          </cell>
          <cell r="K420" t="str">
            <v>IDA</v>
          </cell>
          <cell r="L420" t="str">
            <v>AOI</v>
          </cell>
          <cell r="M420">
            <v>1690.5020091535016</v>
          </cell>
          <cell r="O420">
            <v>3</v>
          </cell>
          <cell r="P420">
            <v>3</v>
          </cell>
          <cell r="Q420">
            <v>6</v>
          </cell>
          <cell r="R420" t="str">
            <v>guide</v>
          </cell>
          <cell r="T420">
            <v>7.504706744615385</v>
          </cell>
          <cell r="U420">
            <v>1</v>
          </cell>
          <cell r="V420" t="str">
            <v xml:space="preserve">Frais de représentation &amp; Manisf. </v>
          </cell>
          <cell r="W420">
            <v>0</v>
          </cell>
          <cell r="X420">
            <v>0</v>
          </cell>
          <cell r="Y420">
            <v>0</v>
          </cell>
          <cell r="Z420">
            <v>258731</v>
          </cell>
          <cell r="AA420">
            <v>186620</v>
          </cell>
          <cell r="AB420">
            <v>242610</v>
          </cell>
          <cell r="AC420">
            <v>542610</v>
          </cell>
          <cell r="AD420">
            <v>300000</v>
          </cell>
          <cell r="AE420">
            <v>0</v>
          </cell>
        </row>
        <row r="421">
          <cell r="A421">
            <v>1</v>
          </cell>
          <cell r="B421" t="str">
            <v>ST/EPU</v>
          </cell>
          <cell r="C421" t="str">
            <v>B1A</v>
          </cell>
          <cell r="D421" t="str">
            <v>B1AA</v>
          </cell>
          <cell r="E421" t="str">
            <v>EP/DALA</v>
          </cell>
          <cell r="G421">
            <v>23</v>
          </cell>
          <cell r="H421">
            <v>20</v>
          </cell>
          <cell r="I421">
            <v>1</v>
          </cell>
          <cell r="K421" t="str">
            <v>IDA</v>
          </cell>
          <cell r="L421">
            <v>1</v>
          </cell>
          <cell r="M421">
            <v>1889.344443342377</v>
          </cell>
          <cell r="O421">
            <v>3</v>
          </cell>
          <cell r="P421">
            <v>3</v>
          </cell>
          <cell r="Q421">
            <v>6</v>
          </cell>
          <cell r="R421" t="str">
            <v>guide</v>
          </cell>
          <cell r="T421">
            <v>7.504706744615385</v>
          </cell>
          <cell r="U421">
            <v>1</v>
          </cell>
          <cell r="V421" t="str">
            <v>Services centraux</v>
          </cell>
          <cell r="W421">
            <v>0</v>
          </cell>
          <cell r="X421">
            <v>0</v>
          </cell>
          <cell r="Y421">
            <v>0</v>
          </cell>
          <cell r="Z421">
            <v>143631</v>
          </cell>
          <cell r="AA421">
            <v>107740</v>
          </cell>
          <cell r="AB421">
            <v>140070</v>
          </cell>
          <cell r="AC421">
            <v>140070</v>
          </cell>
          <cell r="AD421">
            <v>0</v>
          </cell>
          <cell r="AE421">
            <v>0</v>
          </cell>
        </row>
        <row r="422">
          <cell r="A422">
            <v>1</v>
          </cell>
          <cell r="B422" t="str">
            <v>20</v>
          </cell>
          <cell r="C422">
            <v>44900100700</v>
          </cell>
          <cell r="D422">
            <v>3</v>
          </cell>
          <cell r="E422" t="str">
            <v>36</v>
          </cell>
          <cell r="F422">
            <v>11</v>
          </cell>
          <cell r="G422">
            <v>23</v>
          </cell>
          <cell r="H422">
            <v>20</v>
          </cell>
          <cell r="I422">
            <v>1</v>
          </cell>
          <cell r="J422">
            <v>44</v>
          </cell>
          <cell r="K422">
            <v>900</v>
          </cell>
          <cell r="L422">
            <v>1</v>
          </cell>
          <cell r="M422" t="str">
            <v>00</v>
          </cell>
          <cell r="N422">
            <v>7</v>
          </cell>
          <cell r="O422">
            <v>3</v>
          </cell>
          <cell r="P422">
            <v>3</v>
          </cell>
          <cell r="Q422">
            <v>6</v>
          </cell>
          <cell r="R422">
            <v>11</v>
          </cell>
          <cell r="S422">
            <v>96</v>
          </cell>
          <cell r="T422">
            <v>1</v>
          </cell>
          <cell r="U422" t="str">
            <v>449001</v>
          </cell>
          <cell r="V422" t="str">
            <v>Enseign. Technique Autres serv centraux</v>
          </cell>
          <cell r="W422" t="str">
            <v>Serv.cent.</v>
          </cell>
          <cell r="X422" t="str">
            <v>Cérémonies &amp; réceptions</v>
          </cell>
          <cell r="Y422" t="str">
            <v>P3</v>
          </cell>
          <cell r="Z422">
            <v>0</v>
          </cell>
          <cell r="AA422">
            <v>12750</v>
          </cell>
          <cell r="AB422">
            <v>16580</v>
          </cell>
          <cell r="AC422">
            <v>16580</v>
          </cell>
          <cell r="AD422">
            <v>0</v>
          </cell>
          <cell r="AE422">
            <v>9598.2899797448899</v>
          </cell>
        </row>
        <row r="423">
          <cell r="A423">
            <v>1</v>
          </cell>
          <cell r="B423" t="str">
            <v>20</v>
          </cell>
          <cell r="C423">
            <v>49000100700</v>
          </cell>
          <cell r="D423">
            <v>3</v>
          </cell>
          <cell r="E423" t="str">
            <v>36</v>
          </cell>
          <cell r="F423">
            <v>90</v>
          </cell>
          <cell r="G423">
            <v>23</v>
          </cell>
          <cell r="H423">
            <v>20</v>
          </cell>
          <cell r="I423">
            <v>1</v>
          </cell>
          <cell r="J423">
            <v>49</v>
          </cell>
          <cell r="K423" t="str">
            <v>000</v>
          </cell>
          <cell r="L423">
            <v>1</v>
          </cell>
          <cell r="M423" t="str">
            <v>00</v>
          </cell>
          <cell r="N423">
            <v>7</v>
          </cell>
          <cell r="O423">
            <v>3</v>
          </cell>
          <cell r="P423">
            <v>3</v>
          </cell>
          <cell r="Q423">
            <v>6</v>
          </cell>
          <cell r="R423">
            <v>90</v>
          </cell>
          <cell r="S423">
            <v>33</v>
          </cell>
          <cell r="T423">
            <v>1</v>
          </cell>
          <cell r="U423" t="str">
            <v>490001</v>
          </cell>
          <cell r="V423" t="str">
            <v>Ens serv administratifs</v>
          </cell>
          <cell r="W423" t="str">
            <v>Serv.centr.</v>
          </cell>
          <cell r="X423" t="str">
            <v>Autres frais de représentations et manifestations</v>
          </cell>
          <cell r="Y423" t="str">
            <v>P5C</v>
          </cell>
          <cell r="Z423">
            <v>98051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19559.580480264063</v>
          </cell>
        </row>
        <row r="424">
          <cell r="A424">
            <v>1</v>
          </cell>
          <cell r="B424" t="str">
            <v>20</v>
          </cell>
          <cell r="C424">
            <v>49900100700</v>
          </cell>
          <cell r="D424">
            <v>3</v>
          </cell>
          <cell r="E424" t="str">
            <v>36</v>
          </cell>
          <cell r="F424">
            <v>21</v>
          </cell>
          <cell r="G424">
            <v>23</v>
          </cell>
          <cell r="H424">
            <v>20</v>
          </cell>
          <cell r="I424">
            <v>1</v>
          </cell>
          <cell r="J424">
            <v>49</v>
          </cell>
          <cell r="K424">
            <v>900</v>
          </cell>
          <cell r="L424">
            <v>1</v>
          </cell>
          <cell r="M424" t="str">
            <v>00</v>
          </cell>
          <cell r="N424">
            <v>7</v>
          </cell>
          <cell r="O424">
            <v>3</v>
          </cell>
          <cell r="P424">
            <v>3</v>
          </cell>
          <cell r="Q424">
            <v>6</v>
          </cell>
          <cell r="R424">
            <v>21</v>
          </cell>
          <cell r="S424">
            <v>93</v>
          </cell>
          <cell r="T424">
            <v>1</v>
          </cell>
          <cell r="U424" t="str">
            <v>499001</v>
          </cell>
          <cell r="V424" t="str">
            <v>Enseig. Serv adm Autres serv centraux</v>
          </cell>
          <cell r="W424" t="str">
            <v>Serv.centr.</v>
          </cell>
          <cell r="X424" t="str">
            <v>Manisfestations sportives</v>
          </cell>
          <cell r="Y424" t="str">
            <v>P5C</v>
          </cell>
          <cell r="Z424">
            <v>45580</v>
          </cell>
          <cell r="AA424">
            <v>31240</v>
          </cell>
          <cell r="AB424">
            <v>40610</v>
          </cell>
          <cell r="AC424">
            <v>40610</v>
          </cell>
          <cell r="AD424">
            <v>0</v>
          </cell>
          <cell r="AE424">
            <v>18248.094727789568</v>
          </cell>
        </row>
        <row r="425">
          <cell r="A425">
            <v>1</v>
          </cell>
          <cell r="B425" t="str">
            <v>20</v>
          </cell>
          <cell r="C425">
            <v>49900100700</v>
          </cell>
          <cell r="D425">
            <v>3</v>
          </cell>
          <cell r="E425" t="str">
            <v>36</v>
          </cell>
          <cell r="F425">
            <v>90</v>
          </cell>
          <cell r="G425">
            <v>23</v>
          </cell>
          <cell r="H425">
            <v>20</v>
          </cell>
          <cell r="I425">
            <v>1</v>
          </cell>
          <cell r="J425">
            <v>49</v>
          </cell>
          <cell r="K425">
            <v>900</v>
          </cell>
          <cell r="L425">
            <v>1</v>
          </cell>
          <cell r="M425" t="str">
            <v>00</v>
          </cell>
          <cell r="N425">
            <v>7</v>
          </cell>
          <cell r="O425">
            <v>3</v>
          </cell>
          <cell r="P425">
            <v>3</v>
          </cell>
          <cell r="Q425">
            <v>6</v>
          </cell>
          <cell r="R425">
            <v>90</v>
          </cell>
          <cell r="S425">
            <v>93</v>
          </cell>
          <cell r="T425">
            <v>1</v>
          </cell>
          <cell r="U425" t="str">
            <v>499001</v>
          </cell>
          <cell r="V425" t="str">
            <v>Enseig. Serv adm Autres serv centraux</v>
          </cell>
          <cell r="W425" t="str">
            <v>Serv.centr.</v>
          </cell>
          <cell r="X425" t="str">
            <v>Autres manifes. socio -culturelle</v>
          </cell>
          <cell r="Y425" t="str">
            <v>P5C</v>
          </cell>
          <cell r="Z425">
            <v>0</v>
          </cell>
          <cell r="AA425">
            <v>63750</v>
          </cell>
          <cell r="AB425">
            <v>82880</v>
          </cell>
          <cell r="AC425">
            <v>82880</v>
          </cell>
          <cell r="AD425">
            <v>0</v>
          </cell>
          <cell r="AE425">
            <v>19451.265808742741</v>
          </cell>
        </row>
        <row r="426">
          <cell r="A426">
            <v>1</v>
          </cell>
          <cell r="B426" t="str">
            <v>ST/EPU</v>
          </cell>
          <cell r="C426" t="str">
            <v>B1A</v>
          </cell>
          <cell r="D426" t="str">
            <v>B1AA</v>
          </cell>
          <cell r="E426" t="str">
            <v>EP/FORE</v>
          </cell>
          <cell r="G426">
            <v>23</v>
          </cell>
          <cell r="H426">
            <v>20</v>
          </cell>
          <cell r="I426">
            <v>1</v>
          </cell>
          <cell r="K426" t="str">
            <v>IDA</v>
          </cell>
          <cell r="L426">
            <v>2</v>
          </cell>
          <cell r="M426">
            <v>2302.43740617907</v>
          </cell>
          <cell r="O426">
            <v>3</v>
          </cell>
          <cell r="P426">
            <v>3</v>
          </cell>
          <cell r="Q426">
            <v>6</v>
          </cell>
          <cell r="R426" t="str">
            <v>guide</v>
          </cell>
          <cell r="T426">
            <v>7.504706744615385</v>
          </cell>
          <cell r="U426">
            <v>1</v>
          </cell>
          <cell r="V426" t="str">
            <v>Conakry Services déconcentrés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75000</v>
          </cell>
          <cell r="AD426">
            <v>75000</v>
          </cell>
          <cell r="AE426">
            <v>0</v>
          </cell>
        </row>
        <row r="427">
          <cell r="A427">
            <v>1</v>
          </cell>
          <cell r="B427" t="str">
            <v>20</v>
          </cell>
          <cell r="C427">
            <v>42000200700</v>
          </cell>
          <cell r="D427">
            <v>3</v>
          </cell>
          <cell r="E427" t="str">
            <v>36</v>
          </cell>
          <cell r="F427">
            <v>21</v>
          </cell>
          <cell r="G427">
            <v>23</v>
          </cell>
          <cell r="H427">
            <v>20</v>
          </cell>
          <cell r="I427">
            <v>1</v>
          </cell>
          <cell r="J427">
            <v>42</v>
          </cell>
          <cell r="K427" t="str">
            <v>000</v>
          </cell>
          <cell r="L427">
            <v>2</v>
          </cell>
          <cell r="M427" t="str">
            <v>00</v>
          </cell>
          <cell r="N427">
            <v>7</v>
          </cell>
          <cell r="O427">
            <v>3</v>
          </cell>
          <cell r="P427">
            <v>3</v>
          </cell>
          <cell r="Q427">
            <v>6</v>
          </cell>
          <cell r="R427">
            <v>21</v>
          </cell>
          <cell r="S427">
            <v>33</v>
          </cell>
          <cell r="T427">
            <v>1</v>
          </cell>
          <cell r="U427" t="str">
            <v>420002</v>
          </cell>
          <cell r="V427" t="str">
            <v>Primaire Ens.serv.déconc.</v>
          </cell>
          <cell r="W427" t="str">
            <v>Conakry</v>
          </cell>
          <cell r="X427" t="str">
            <v>Manisfes. sportives</v>
          </cell>
          <cell r="Y427" t="str">
            <v>P1</v>
          </cell>
          <cell r="Z427">
            <v>0</v>
          </cell>
          <cell r="AA427">
            <v>0</v>
          </cell>
          <cell r="AB427">
            <v>0</v>
          </cell>
          <cell r="AC427">
            <v>50000</v>
          </cell>
          <cell r="AD427">
            <v>50000</v>
          </cell>
          <cell r="AE427">
            <v>12825.77444872514</v>
          </cell>
        </row>
        <row r="428">
          <cell r="A428">
            <v>1</v>
          </cell>
          <cell r="B428" t="str">
            <v>20</v>
          </cell>
          <cell r="C428">
            <v>42000200700</v>
          </cell>
          <cell r="D428">
            <v>3</v>
          </cell>
          <cell r="E428" t="str">
            <v>36</v>
          </cell>
          <cell r="F428">
            <v>31</v>
          </cell>
          <cell r="G428">
            <v>23</v>
          </cell>
          <cell r="H428">
            <v>20</v>
          </cell>
          <cell r="I428">
            <v>1</v>
          </cell>
          <cell r="J428">
            <v>42</v>
          </cell>
          <cell r="K428" t="str">
            <v>000</v>
          </cell>
          <cell r="L428">
            <v>2</v>
          </cell>
          <cell r="M428" t="str">
            <v>00</v>
          </cell>
          <cell r="N428">
            <v>7</v>
          </cell>
          <cell r="O428">
            <v>3</v>
          </cell>
          <cell r="P428">
            <v>3</v>
          </cell>
          <cell r="Q428">
            <v>6</v>
          </cell>
          <cell r="R428">
            <v>31</v>
          </cell>
          <cell r="S428">
            <v>33</v>
          </cell>
          <cell r="T428">
            <v>1</v>
          </cell>
          <cell r="U428" t="str">
            <v>420002</v>
          </cell>
          <cell r="V428" t="str">
            <v>Primaire Ens.serv.déconc.</v>
          </cell>
          <cell r="W428" t="str">
            <v>Conakry</v>
          </cell>
          <cell r="X428" t="str">
            <v>Manisfes. culturelles</v>
          </cell>
          <cell r="Y428" t="str">
            <v>P1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9066.9626045794921</v>
          </cell>
        </row>
        <row r="429">
          <cell r="A429">
            <v>1</v>
          </cell>
          <cell r="B429" t="str">
            <v>20</v>
          </cell>
          <cell r="C429">
            <v>42000200700</v>
          </cell>
          <cell r="D429">
            <v>3</v>
          </cell>
          <cell r="E429" t="str">
            <v>36</v>
          </cell>
          <cell r="F429">
            <v>90</v>
          </cell>
          <cell r="G429">
            <v>23</v>
          </cell>
          <cell r="H429">
            <v>20</v>
          </cell>
          <cell r="I429">
            <v>1</v>
          </cell>
          <cell r="J429">
            <v>42</v>
          </cell>
          <cell r="K429" t="str">
            <v>000</v>
          </cell>
          <cell r="L429">
            <v>2</v>
          </cell>
          <cell r="M429" t="str">
            <v>00</v>
          </cell>
          <cell r="N429">
            <v>7</v>
          </cell>
          <cell r="O429">
            <v>3</v>
          </cell>
          <cell r="P429">
            <v>3</v>
          </cell>
          <cell r="Q429">
            <v>6</v>
          </cell>
          <cell r="R429">
            <v>90</v>
          </cell>
          <cell r="S429">
            <v>33</v>
          </cell>
          <cell r="T429">
            <v>1</v>
          </cell>
          <cell r="U429" t="str">
            <v>420002</v>
          </cell>
          <cell r="V429" t="str">
            <v>Primaire Ens.serv.déconc.</v>
          </cell>
          <cell r="W429" t="str">
            <v>Conakry</v>
          </cell>
          <cell r="X429" t="str">
            <v>Autres manifes. socio -culturelle</v>
          </cell>
          <cell r="Y429" t="str">
            <v>P1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30505.217151027693</v>
          </cell>
        </row>
        <row r="430">
          <cell r="A430">
            <v>1</v>
          </cell>
          <cell r="B430" t="str">
            <v>20</v>
          </cell>
          <cell r="C430">
            <v>43000200700</v>
          </cell>
          <cell r="D430">
            <v>3</v>
          </cell>
          <cell r="E430" t="str">
            <v>36</v>
          </cell>
          <cell r="F430">
            <v>21</v>
          </cell>
          <cell r="G430">
            <v>23</v>
          </cell>
          <cell r="H430">
            <v>20</v>
          </cell>
          <cell r="I430">
            <v>1</v>
          </cell>
          <cell r="J430">
            <v>43</v>
          </cell>
          <cell r="K430" t="str">
            <v>000</v>
          </cell>
          <cell r="L430">
            <v>2</v>
          </cell>
          <cell r="M430" t="str">
            <v>00</v>
          </cell>
          <cell r="N430">
            <v>7</v>
          </cell>
          <cell r="O430">
            <v>3</v>
          </cell>
          <cell r="P430">
            <v>3</v>
          </cell>
          <cell r="Q430">
            <v>6</v>
          </cell>
          <cell r="R430">
            <v>21</v>
          </cell>
          <cell r="S430">
            <v>33</v>
          </cell>
          <cell r="T430">
            <v>1</v>
          </cell>
          <cell r="U430" t="str">
            <v>430002</v>
          </cell>
          <cell r="V430" t="str">
            <v>Secondaire Ens.serv.déconc.</v>
          </cell>
          <cell r="W430" t="str">
            <v>Conakry</v>
          </cell>
          <cell r="X430" t="str">
            <v>Manisfes. sportives</v>
          </cell>
          <cell r="Y430" t="str">
            <v>P2</v>
          </cell>
          <cell r="Z430">
            <v>0</v>
          </cell>
          <cell r="AA430">
            <v>0</v>
          </cell>
          <cell r="AB430">
            <v>0</v>
          </cell>
          <cell r="AC430">
            <v>25000</v>
          </cell>
          <cell r="AD430">
            <v>25000</v>
          </cell>
          <cell r="AE430">
            <v>10861.473243568023</v>
          </cell>
        </row>
        <row r="431">
          <cell r="A431">
            <v>1</v>
          </cell>
          <cell r="B431" t="str">
            <v>20</v>
          </cell>
          <cell r="C431">
            <v>43000200700</v>
          </cell>
          <cell r="D431">
            <v>3</v>
          </cell>
          <cell r="E431" t="str">
            <v>36</v>
          </cell>
          <cell r="F431">
            <v>31</v>
          </cell>
          <cell r="G431">
            <v>23</v>
          </cell>
          <cell r="H431">
            <v>20</v>
          </cell>
          <cell r="I431">
            <v>1</v>
          </cell>
          <cell r="J431">
            <v>43</v>
          </cell>
          <cell r="K431" t="str">
            <v>000</v>
          </cell>
          <cell r="L431">
            <v>2</v>
          </cell>
          <cell r="M431" t="str">
            <v>00</v>
          </cell>
          <cell r="N431">
            <v>7</v>
          </cell>
          <cell r="O431">
            <v>3</v>
          </cell>
          <cell r="P431">
            <v>3</v>
          </cell>
          <cell r="Q431">
            <v>6</v>
          </cell>
          <cell r="R431">
            <v>31</v>
          </cell>
          <cell r="S431">
            <v>33</v>
          </cell>
          <cell r="T431">
            <v>1</v>
          </cell>
          <cell r="U431" t="str">
            <v>430002</v>
          </cell>
          <cell r="V431" t="str">
            <v>Secondaire Ens.serv.déconc.</v>
          </cell>
          <cell r="W431" t="str">
            <v>Conakry</v>
          </cell>
          <cell r="X431" t="str">
            <v>Manisfes. culturelles</v>
          </cell>
          <cell r="Y431" t="str">
            <v>P2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32614.425822139056</v>
          </cell>
        </row>
        <row r="432">
          <cell r="A432">
            <v>1</v>
          </cell>
          <cell r="B432" t="str">
            <v>20</v>
          </cell>
          <cell r="C432">
            <v>43000200700</v>
          </cell>
          <cell r="D432">
            <v>3</v>
          </cell>
          <cell r="E432" t="str">
            <v>36</v>
          </cell>
          <cell r="F432">
            <v>90</v>
          </cell>
          <cell r="G432">
            <v>23</v>
          </cell>
          <cell r="H432">
            <v>20</v>
          </cell>
          <cell r="I432">
            <v>1</v>
          </cell>
          <cell r="J432">
            <v>43</v>
          </cell>
          <cell r="K432" t="str">
            <v>000</v>
          </cell>
          <cell r="L432">
            <v>2</v>
          </cell>
          <cell r="M432" t="str">
            <v>00</v>
          </cell>
          <cell r="N432">
            <v>7</v>
          </cell>
          <cell r="O432">
            <v>3</v>
          </cell>
          <cell r="P432">
            <v>3</v>
          </cell>
          <cell r="Q432">
            <v>6</v>
          </cell>
          <cell r="R432">
            <v>90</v>
          </cell>
          <cell r="S432">
            <v>33</v>
          </cell>
          <cell r="T432">
            <v>1</v>
          </cell>
          <cell r="U432" t="str">
            <v>430002</v>
          </cell>
          <cell r="V432" t="str">
            <v>Secondaire Ens.serv.déconc.</v>
          </cell>
          <cell r="W432" t="str">
            <v>Conakry</v>
          </cell>
          <cell r="X432" t="str">
            <v>Autres manifes. socio -culturelle</v>
          </cell>
          <cell r="Y432" t="str">
            <v>P2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15150.148751101779</v>
          </cell>
        </row>
        <row r="433">
          <cell r="A433">
            <v>1</v>
          </cell>
          <cell r="B433" t="str">
            <v>20</v>
          </cell>
          <cell r="C433">
            <v>49000200700</v>
          </cell>
          <cell r="D433">
            <v>3</v>
          </cell>
          <cell r="E433" t="str">
            <v>36</v>
          </cell>
          <cell r="F433">
            <v>90</v>
          </cell>
          <cell r="G433">
            <v>23</v>
          </cell>
          <cell r="H433">
            <v>20</v>
          </cell>
          <cell r="I433">
            <v>1</v>
          </cell>
          <cell r="J433">
            <v>49</v>
          </cell>
          <cell r="K433" t="str">
            <v>000</v>
          </cell>
          <cell r="L433">
            <v>2</v>
          </cell>
          <cell r="M433" t="str">
            <v>00</v>
          </cell>
          <cell r="N433">
            <v>7</v>
          </cell>
          <cell r="O433">
            <v>3</v>
          </cell>
          <cell r="P433">
            <v>3</v>
          </cell>
          <cell r="Q433">
            <v>6</v>
          </cell>
          <cell r="R433">
            <v>90</v>
          </cell>
          <cell r="S433">
            <v>33</v>
          </cell>
          <cell r="T433">
            <v>1</v>
          </cell>
          <cell r="U433" t="str">
            <v>490002</v>
          </cell>
          <cell r="V433" t="str">
            <v>Enseig. Serv administratifs</v>
          </cell>
          <cell r="W433" t="str">
            <v>Conakry</v>
          </cell>
          <cell r="X433" t="str">
            <v>Autres frais de représentations et manifestations</v>
          </cell>
          <cell r="Y433" t="str">
            <v>P5D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40685.332562255491</v>
          </cell>
        </row>
        <row r="434">
          <cell r="A434">
            <v>1</v>
          </cell>
          <cell r="B434" t="str">
            <v>ST/EPU</v>
          </cell>
          <cell r="C434" t="str">
            <v>B1A</v>
          </cell>
          <cell r="D434" t="str">
            <v>B1AA</v>
          </cell>
          <cell r="E434" t="str">
            <v>EP/KISS</v>
          </cell>
          <cell r="G434">
            <v>23</v>
          </cell>
          <cell r="H434">
            <v>20</v>
          </cell>
          <cell r="I434">
            <v>1</v>
          </cell>
          <cell r="K434" t="str">
            <v>IDA</v>
          </cell>
          <cell r="L434">
            <v>3</v>
          </cell>
          <cell r="M434">
            <v>4118.6421606339245</v>
          </cell>
          <cell r="O434">
            <v>3</v>
          </cell>
          <cell r="P434">
            <v>3</v>
          </cell>
          <cell r="Q434">
            <v>6</v>
          </cell>
          <cell r="R434" t="str">
            <v>guide</v>
          </cell>
          <cell r="T434">
            <v>7.504706744615385</v>
          </cell>
          <cell r="U434">
            <v>1</v>
          </cell>
          <cell r="V434" t="str">
            <v>Intérieur Services déconcentrés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225000</v>
          </cell>
          <cell r="AD434">
            <v>225000</v>
          </cell>
          <cell r="AE434">
            <v>0</v>
          </cell>
        </row>
        <row r="435">
          <cell r="A435">
            <v>1</v>
          </cell>
          <cell r="B435" t="str">
            <v>20</v>
          </cell>
          <cell r="C435">
            <v>42000300700</v>
          </cell>
          <cell r="D435">
            <v>3</v>
          </cell>
          <cell r="E435" t="str">
            <v>36</v>
          </cell>
          <cell r="F435">
            <v>21</v>
          </cell>
          <cell r="G435">
            <v>23</v>
          </cell>
          <cell r="H435">
            <v>20</v>
          </cell>
          <cell r="I435">
            <v>1</v>
          </cell>
          <cell r="J435">
            <v>42</v>
          </cell>
          <cell r="K435" t="str">
            <v>000</v>
          </cell>
          <cell r="L435">
            <v>3</v>
          </cell>
          <cell r="M435" t="str">
            <v>00</v>
          </cell>
          <cell r="N435">
            <v>7</v>
          </cell>
          <cell r="O435">
            <v>3</v>
          </cell>
          <cell r="P435">
            <v>3</v>
          </cell>
          <cell r="Q435">
            <v>6</v>
          </cell>
          <cell r="R435">
            <v>21</v>
          </cell>
          <cell r="S435">
            <v>33</v>
          </cell>
          <cell r="T435">
            <v>1</v>
          </cell>
          <cell r="U435" t="str">
            <v>420003</v>
          </cell>
          <cell r="V435" t="str">
            <v>Primaire Ens.serv.déconc.</v>
          </cell>
          <cell r="W435" t="str">
            <v>Intérieur</v>
          </cell>
          <cell r="X435" t="str">
            <v>Manisfes. sportives</v>
          </cell>
          <cell r="Y435" t="str">
            <v>P1</v>
          </cell>
          <cell r="Z435">
            <v>0</v>
          </cell>
          <cell r="AA435">
            <v>0</v>
          </cell>
          <cell r="AB435">
            <v>0</v>
          </cell>
          <cell r="AC435">
            <v>150000</v>
          </cell>
          <cell r="AD435">
            <v>150000</v>
          </cell>
          <cell r="AE435">
            <v>5577.4737274598619</v>
          </cell>
        </row>
        <row r="436">
          <cell r="A436">
            <v>1</v>
          </cell>
          <cell r="B436" t="str">
            <v>20</v>
          </cell>
          <cell r="C436">
            <v>42000300700</v>
          </cell>
          <cell r="D436">
            <v>3</v>
          </cell>
          <cell r="E436" t="str">
            <v>36</v>
          </cell>
          <cell r="F436">
            <v>31</v>
          </cell>
          <cell r="G436">
            <v>23</v>
          </cell>
          <cell r="H436">
            <v>20</v>
          </cell>
          <cell r="I436">
            <v>1</v>
          </cell>
          <cell r="J436">
            <v>42</v>
          </cell>
          <cell r="K436" t="str">
            <v>000</v>
          </cell>
          <cell r="L436">
            <v>3</v>
          </cell>
          <cell r="M436" t="str">
            <v>00</v>
          </cell>
          <cell r="N436">
            <v>7</v>
          </cell>
          <cell r="O436">
            <v>3</v>
          </cell>
          <cell r="P436">
            <v>3</v>
          </cell>
          <cell r="Q436">
            <v>6</v>
          </cell>
          <cell r="R436">
            <v>31</v>
          </cell>
          <cell r="S436">
            <v>33</v>
          </cell>
          <cell r="T436">
            <v>1</v>
          </cell>
          <cell r="U436" t="str">
            <v>420003</v>
          </cell>
          <cell r="V436" t="str">
            <v>Primaire Ens.serv.déconc.</v>
          </cell>
          <cell r="W436" t="str">
            <v>Intérieur</v>
          </cell>
          <cell r="X436" t="str">
            <v>Manisfes. culturelles</v>
          </cell>
          <cell r="Y436" t="str">
            <v>P1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8689.3249660321399</v>
          </cell>
        </row>
        <row r="437">
          <cell r="A437">
            <v>1</v>
          </cell>
          <cell r="B437" t="str">
            <v>20</v>
          </cell>
          <cell r="C437">
            <v>42000300700</v>
          </cell>
          <cell r="D437">
            <v>3</v>
          </cell>
          <cell r="E437" t="str">
            <v>36</v>
          </cell>
          <cell r="F437">
            <v>90</v>
          </cell>
          <cell r="G437">
            <v>23</v>
          </cell>
          <cell r="H437">
            <v>20</v>
          </cell>
          <cell r="I437">
            <v>1</v>
          </cell>
          <cell r="J437">
            <v>42</v>
          </cell>
          <cell r="K437" t="str">
            <v>000</v>
          </cell>
          <cell r="L437">
            <v>3</v>
          </cell>
          <cell r="M437" t="str">
            <v>00</v>
          </cell>
          <cell r="N437">
            <v>7</v>
          </cell>
          <cell r="O437">
            <v>3</v>
          </cell>
          <cell r="P437">
            <v>3</v>
          </cell>
          <cell r="Q437">
            <v>6</v>
          </cell>
          <cell r="R437">
            <v>90</v>
          </cell>
          <cell r="S437">
            <v>33</v>
          </cell>
          <cell r="T437">
            <v>1</v>
          </cell>
          <cell r="U437" t="str">
            <v>420003</v>
          </cell>
          <cell r="V437" t="str">
            <v>Primaire Ens.serv.déconc.</v>
          </cell>
          <cell r="W437" t="str">
            <v>Intérieur</v>
          </cell>
          <cell r="X437" t="str">
            <v>Autres manifes. socio -culturelle</v>
          </cell>
          <cell r="Y437" t="str">
            <v>P1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15609.754249178783</v>
          </cell>
        </row>
        <row r="438">
          <cell r="A438">
            <v>1</v>
          </cell>
          <cell r="B438" t="str">
            <v>20</v>
          </cell>
          <cell r="C438">
            <v>43000300700</v>
          </cell>
          <cell r="D438">
            <v>3</v>
          </cell>
          <cell r="E438" t="str">
            <v>36</v>
          </cell>
          <cell r="F438">
            <v>21</v>
          </cell>
          <cell r="G438">
            <v>23</v>
          </cell>
          <cell r="H438">
            <v>20</v>
          </cell>
          <cell r="I438">
            <v>1</v>
          </cell>
          <cell r="J438">
            <v>43</v>
          </cell>
          <cell r="K438" t="str">
            <v>000</v>
          </cell>
          <cell r="L438">
            <v>3</v>
          </cell>
          <cell r="M438" t="str">
            <v>00</v>
          </cell>
          <cell r="N438">
            <v>7</v>
          </cell>
          <cell r="O438">
            <v>3</v>
          </cell>
          <cell r="P438">
            <v>3</v>
          </cell>
          <cell r="Q438">
            <v>6</v>
          </cell>
          <cell r="R438">
            <v>21</v>
          </cell>
          <cell r="S438">
            <v>33</v>
          </cell>
          <cell r="T438">
            <v>1</v>
          </cell>
          <cell r="U438" t="str">
            <v>430003</v>
          </cell>
          <cell r="V438" t="str">
            <v>Secondaire Ens.serv.déconc.</v>
          </cell>
          <cell r="W438" t="str">
            <v>Intérieur</v>
          </cell>
          <cell r="X438" t="str">
            <v>Manisfes. sportives</v>
          </cell>
          <cell r="Y438" t="str">
            <v>P2</v>
          </cell>
          <cell r="Z438">
            <v>0</v>
          </cell>
          <cell r="AA438">
            <v>0</v>
          </cell>
          <cell r="AB438">
            <v>0</v>
          </cell>
          <cell r="AC438">
            <v>75000</v>
          </cell>
          <cell r="AD438">
            <v>75000</v>
          </cell>
          <cell r="AE438">
            <v>29868.502527895547</v>
          </cell>
        </row>
        <row r="439">
          <cell r="A439">
            <v>1</v>
          </cell>
          <cell r="B439" t="str">
            <v>20</v>
          </cell>
          <cell r="C439">
            <v>43000300700</v>
          </cell>
          <cell r="D439">
            <v>3</v>
          </cell>
          <cell r="E439" t="str">
            <v>36</v>
          </cell>
          <cell r="F439">
            <v>31</v>
          </cell>
          <cell r="G439">
            <v>23</v>
          </cell>
          <cell r="H439">
            <v>20</v>
          </cell>
          <cell r="I439">
            <v>1</v>
          </cell>
          <cell r="J439">
            <v>43</v>
          </cell>
          <cell r="K439" t="str">
            <v>000</v>
          </cell>
          <cell r="L439">
            <v>3</v>
          </cell>
          <cell r="M439" t="str">
            <v>00</v>
          </cell>
          <cell r="N439">
            <v>7</v>
          </cell>
          <cell r="O439">
            <v>3</v>
          </cell>
          <cell r="P439">
            <v>3</v>
          </cell>
          <cell r="Q439">
            <v>6</v>
          </cell>
          <cell r="R439">
            <v>31</v>
          </cell>
          <cell r="S439">
            <v>33</v>
          </cell>
          <cell r="T439">
            <v>1</v>
          </cell>
          <cell r="U439" t="str">
            <v>430003</v>
          </cell>
          <cell r="V439" t="str">
            <v>Secondaire Ens.serv.déconc.</v>
          </cell>
          <cell r="W439" t="str">
            <v>Intérieur</v>
          </cell>
          <cell r="X439" t="str">
            <v>Manisfes. culturelles</v>
          </cell>
          <cell r="Y439" t="str">
            <v>P2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11773.365680835395</v>
          </cell>
        </row>
        <row r="440">
          <cell r="A440">
            <v>1</v>
          </cell>
          <cell r="B440" t="str">
            <v>20</v>
          </cell>
          <cell r="C440">
            <v>43000300700</v>
          </cell>
          <cell r="D440">
            <v>3</v>
          </cell>
          <cell r="E440" t="str">
            <v>36</v>
          </cell>
          <cell r="F440">
            <v>90</v>
          </cell>
          <cell r="G440">
            <v>23</v>
          </cell>
          <cell r="H440">
            <v>20</v>
          </cell>
          <cell r="I440">
            <v>1</v>
          </cell>
          <cell r="J440">
            <v>43</v>
          </cell>
          <cell r="K440" t="str">
            <v>000</v>
          </cell>
          <cell r="L440">
            <v>3</v>
          </cell>
          <cell r="M440" t="str">
            <v>00</v>
          </cell>
          <cell r="N440">
            <v>7</v>
          </cell>
          <cell r="O440">
            <v>3</v>
          </cell>
          <cell r="P440">
            <v>3</v>
          </cell>
          <cell r="Q440">
            <v>6</v>
          </cell>
          <cell r="R440">
            <v>90</v>
          </cell>
          <cell r="S440">
            <v>33</v>
          </cell>
          <cell r="T440">
            <v>1</v>
          </cell>
          <cell r="U440" t="str">
            <v>430003</v>
          </cell>
          <cell r="V440" t="str">
            <v>Secondaire Ens.serv.déconc.</v>
          </cell>
          <cell r="W440" t="str">
            <v>Intérieur</v>
          </cell>
          <cell r="X440" t="str">
            <v>Autres manifes. socio -culturelle</v>
          </cell>
          <cell r="Y440" t="str">
            <v>P2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18723.069199528363</v>
          </cell>
        </row>
        <row r="441">
          <cell r="A441">
            <v>1</v>
          </cell>
          <cell r="B441" t="str">
            <v>ST/EPU</v>
          </cell>
          <cell r="C441" t="str">
            <v>B1A</v>
          </cell>
          <cell r="D441" t="str">
            <v>B1AA</v>
          </cell>
          <cell r="E441" t="str">
            <v>EP/MACE</v>
          </cell>
          <cell r="G441">
            <v>23</v>
          </cell>
          <cell r="H441">
            <v>20</v>
          </cell>
          <cell r="I441">
            <v>1</v>
          </cell>
          <cell r="K441" t="str">
            <v>IDA</v>
          </cell>
          <cell r="L441">
            <v>9</v>
          </cell>
          <cell r="M441">
            <v>3603.3486725250609</v>
          </cell>
          <cell r="O441">
            <v>3</v>
          </cell>
          <cell r="P441">
            <v>3</v>
          </cell>
          <cell r="Q441">
            <v>6</v>
          </cell>
          <cell r="R441" t="str">
            <v>guide</v>
          </cell>
          <cell r="T441">
            <v>7.504706744615385</v>
          </cell>
          <cell r="U441">
            <v>1</v>
          </cell>
          <cell r="V441" t="str">
            <v>Ensemble Non ventilé</v>
          </cell>
          <cell r="W441">
            <v>0</v>
          </cell>
          <cell r="X441">
            <v>0</v>
          </cell>
          <cell r="Y441">
            <v>0</v>
          </cell>
          <cell r="Z441">
            <v>115100</v>
          </cell>
          <cell r="AA441">
            <v>78880</v>
          </cell>
          <cell r="AB441">
            <v>102540</v>
          </cell>
          <cell r="AC441">
            <v>102540</v>
          </cell>
          <cell r="AD441">
            <v>0</v>
          </cell>
          <cell r="AE441">
            <v>0</v>
          </cell>
        </row>
        <row r="442">
          <cell r="A442">
            <v>1</v>
          </cell>
          <cell r="B442" t="str">
            <v>20</v>
          </cell>
          <cell r="C442">
            <v>49000900600</v>
          </cell>
          <cell r="D442">
            <v>3</v>
          </cell>
          <cell r="E442" t="str">
            <v>36</v>
          </cell>
          <cell r="F442">
            <v>90</v>
          </cell>
          <cell r="G442">
            <v>23</v>
          </cell>
          <cell r="H442">
            <v>20</v>
          </cell>
          <cell r="I442">
            <v>1</v>
          </cell>
          <cell r="J442">
            <v>49</v>
          </cell>
          <cell r="K442" t="str">
            <v>000</v>
          </cell>
          <cell r="L442">
            <v>9</v>
          </cell>
          <cell r="M442" t="str">
            <v>00</v>
          </cell>
          <cell r="N442">
            <v>6</v>
          </cell>
          <cell r="O442">
            <v>3</v>
          </cell>
          <cell r="P442">
            <v>3</v>
          </cell>
          <cell r="Q442">
            <v>6</v>
          </cell>
          <cell r="R442">
            <v>90</v>
          </cell>
          <cell r="S442">
            <v>93</v>
          </cell>
          <cell r="T442">
            <v>1</v>
          </cell>
          <cell r="U442" t="str">
            <v>490009</v>
          </cell>
          <cell r="V442" t="str">
            <v>Enseig. Serv administratifs</v>
          </cell>
          <cell r="W442" t="str">
            <v>Serv.centr.</v>
          </cell>
          <cell r="X442" t="str">
            <v>Organisation de la semaine de l'éducation civique</v>
          </cell>
          <cell r="Y442" t="str">
            <v>P5C</v>
          </cell>
          <cell r="Z442">
            <v>115100</v>
          </cell>
          <cell r="AA442">
            <v>78880</v>
          </cell>
          <cell r="AB442">
            <v>102540</v>
          </cell>
          <cell r="AC442">
            <v>102540</v>
          </cell>
          <cell r="AD442">
            <v>0</v>
          </cell>
          <cell r="AE442">
            <v>17589.424427997688</v>
          </cell>
        </row>
        <row r="443">
          <cell r="A443">
            <v>1</v>
          </cell>
          <cell r="B443" t="str">
            <v>ST/EPU</v>
          </cell>
          <cell r="C443" t="str">
            <v>B1A</v>
          </cell>
          <cell r="D443" t="str">
            <v>B1AA</v>
          </cell>
          <cell r="E443" t="str">
            <v>EP/MAMO</v>
          </cell>
          <cell r="G443">
            <v>23</v>
          </cell>
          <cell r="H443">
            <v>20</v>
          </cell>
          <cell r="I443">
            <v>1</v>
          </cell>
          <cell r="K443" t="str">
            <v>IDA</v>
          </cell>
          <cell r="L443" t="str">
            <v>AOI</v>
          </cell>
          <cell r="M443">
            <v>4417.929767561649</v>
          </cell>
          <cell r="O443">
            <v>3</v>
          </cell>
          <cell r="P443">
            <v>3</v>
          </cell>
          <cell r="Q443">
            <v>7</v>
          </cell>
          <cell r="R443" t="str">
            <v>guide</v>
          </cell>
          <cell r="T443">
            <v>7.504706744615385</v>
          </cell>
          <cell r="U443">
            <v>1</v>
          </cell>
          <cell r="V443" t="str">
            <v xml:space="preserve">Entretien mainten. Immobilis. </v>
          </cell>
          <cell r="W443">
            <v>0</v>
          </cell>
          <cell r="X443">
            <v>0</v>
          </cell>
          <cell r="Y443">
            <v>0</v>
          </cell>
          <cell r="Z443">
            <v>548645</v>
          </cell>
          <cell r="AA443">
            <v>599230</v>
          </cell>
          <cell r="AB443">
            <v>778990</v>
          </cell>
          <cell r="AC443">
            <v>7362450</v>
          </cell>
          <cell r="AD443">
            <v>6583460</v>
          </cell>
          <cell r="AE443">
            <v>0</v>
          </cell>
        </row>
        <row r="444">
          <cell r="A444">
            <v>1</v>
          </cell>
          <cell r="B444" t="str">
            <v>ST/EPU</v>
          </cell>
          <cell r="C444" t="str">
            <v>B1A</v>
          </cell>
          <cell r="D444" t="str">
            <v>B1AA</v>
          </cell>
          <cell r="E444" t="str">
            <v>EP/MAND</v>
          </cell>
          <cell r="G444">
            <v>23</v>
          </cell>
          <cell r="H444">
            <v>20</v>
          </cell>
          <cell r="I444">
            <v>1</v>
          </cell>
          <cell r="K444" t="str">
            <v>IDA</v>
          </cell>
          <cell r="L444">
            <v>1</v>
          </cell>
          <cell r="M444">
            <v>1551.82915902277</v>
          </cell>
          <cell r="O444">
            <v>3</v>
          </cell>
          <cell r="P444">
            <v>3</v>
          </cell>
          <cell r="Q444">
            <v>7</v>
          </cell>
          <cell r="R444" t="str">
            <v>guide</v>
          </cell>
          <cell r="T444">
            <v>7.504706744615385</v>
          </cell>
          <cell r="U444">
            <v>1</v>
          </cell>
          <cell r="V444" t="str">
            <v>Services centraux</v>
          </cell>
          <cell r="W444">
            <v>0</v>
          </cell>
          <cell r="X444">
            <v>0</v>
          </cell>
          <cell r="Y444">
            <v>0</v>
          </cell>
          <cell r="Z444">
            <v>257280</v>
          </cell>
          <cell r="AA444">
            <v>424990</v>
          </cell>
          <cell r="AB444">
            <v>552480</v>
          </cell>
          <cell r="AC444">
            <v>552480</v>
          </cell>
          <cell r="AD444">
            <v>0</v>
          </cell>
          <cell r="AE444">
            <v>0</v>
          </cell>
        </row>
        <row r="445">
          <cell r="A445">
            <v>1</v>
          </cell>
          <cell r="B445" t="str">
            <v>20</v>
          </cell>
          <cell r="C445">
            <v>49900100700</v>
          </cell>
          <cell r="D445">
            <v>3</v>
          </cell>
          <cell r="E445" t="str">
            <v>37</v>
          </cell>
          <cell r="F445">
            <v>11</v>
          </cell>
          <cell r="G445">
            <v>23</v>
          </cell>
          <cell r="H445">
            <v>20</v>
          </cell>
          <cell r="I445">
            <v>1</v>
          </cell>
          <cell r="J445">
            <v>49</v>
          </cell>
          <cell r="K445">
            <v>900</v>
          </cell>
          <cell r="L445">
            <v>1</v>
          </cell>
          <cell r="M445" t="str">
            <v>00</v>
          </cell>
          <cell r="N445">
            <v>7</v>
          </cell>
          <cell r="O445">
            <v>3</v>
          </cell>
          <cell r="P445">
            <v>3</v>
          </cell>
          <cell r="Q445">
            <v>7</v>
          </cell>
          <cell r="R445">
            <v>11</v>
          </cell>
          <cell r="S445">
            <v>93</v>
          </cell>
          <cell r="T445">
            <v>1</v>
          </cell>
          <cell r="U445" t="str">
            <v>499001</v>
          </cell>
          <cell r="V445" t="str">
            <v>Enseig. Serv adm Autres serv centraux</v>
          </cell>
          <cell r="W445" t="str">
            <v>Serv.centr.</v>
          </cell>
          <cell r="X445" t="str">
            <v>Entretien matériel mobilier</v>
          </cell>
          <cell r="Y445" t="str">
            <v>P5C</v>
          </cell>
          <cell r="Z445">
            <v>0</v>
          </cell>
          <cell r="AA445">
            <v>18080</v>
          </cell>
          <cell r="AB445">
            <v>23500</v>
          </cell>
          <cell r="AC445">
            <v>23500</v>
          </cell>
          <cell r="AD445">
            <v>0</v>
          </cell>
          <cell r="AE445">
            <v>23625.039941757219</v>
          </cell>
        </row>
        <row r="446">
          <cell r="A446">
            <v>1</v>
          </cell>
          <cell r="B446" t="str">
            <v>20</v>
          </cell>
          <cell r="C446">
            <v>49900100700</v>
          </cell>
          <cell r="D446">
            <v>3</v>
          </cell>
          <cell r="E446" t="str">
            <v>37</v>
          </cell>
          <cell r="F446">
            <v>12</v>
          </cell>
          <cell r="G446">
            <v>23</v>
          </cell>
          <cell r="H446">
            <v>20</v>
          </cell>
          <cell r="I446">
            <v>1</v>
          </cell>
          <cell r="J446">
            <v>49</v>
          </cell>
          <cell r="K446">
            <v>900</v>
          </cell>
          <cell r="L446">
            <v>1</v>
          </cell>
          <cell r="M446" t="str">
            <v>00</v>
          </cell>
          <cell r="N446">
            <v>7</v>
          </cell>
          <cell r="O446">
            <v>3</v>
          </cell>
          <cell r="P446">
            <v>3</v>
          </cell>
          <cell r="Q446">
            <v>7</v>
          </cell>
          <cell r="R446">
            <v>12</v>
          </cell>
          <cell r="S446">
            <v>93</v>
          </cell>
          <cell r="T446">
            <v>1</v>
          </cell>
          <cell r="U446" t="str">
            <v>499001</v>
          </cell>
          <cell r="V446" t="str">
            <v>Enseig. Serv adm Autres serv centraux</v>
          </cell>
          <cell r="W446" t="str">
            <v>Serv.centr.</v>
          </cell>
          <cell r="X446" t="str">
            <v>Entretien matériel informat.</v>
          </cell>
          <cell r="Y446" t="str">
            <v>P5C</v>
          </cell>
          <cell r="Z446">
            <v>116440</v>
          </cell>
          <cell r="AA446">
            <v>141040</v>
          </cell>
          <cell r="AB446">
            <v>183350</v>
          </cell>
          <cell r="AC446">
            <v>183350</v>
          </cell>
          <cell r="AD446">
            <v>0</v>
          </cell>
          <cell r="AE446">
            <v>78311.507509921939</v>
          </cell>
        </row>
        <row r="447">
          <cell r="A447">
            <v>1</v>
          </cell>
          <cell r="B447" t="str">
            <v>20</v>
          </cell>
          <cell r="C447">
            <v>49900100700</v>
          </cell>
          <cell r="D447">
            <v>3</v>
          </cell>
          <cell r="E447" t="str">
            <v>37</v>
          </cell>
          <cell r="F447">
            <v>13</v>
          </cell>
          <cell r="G447">
            <v>23</v>
          </cell>
          <cell r="H447">
            <v>20</v>
          </cell>
          <cell r="I447">
            <v>1</v>
          </cell>
          <cell r="J447">
            <v>49</v>
          </cell>
          <cell r="K447">
            <v>900</v>
          </cell>
          <cell r="L447">
            <v>1</v>
          </cell>
          <cell r="M447" t="str">
            <v>00</v>
          </cell>
          <cell r="N447">
            <v>7</v>
          </cell>
          <cell r="O447">
            <v>3</v>
          </cell>
          <cell r="P447">
            <v>3</v>
          </cell>
          <cell r="Q447">
            <v>7</v>
          </cell>
          <cell r="R447">
            <v>13</v>
          </cell>
          <cell r="S447">
            <v>93</v>
          </cell>
          <cell r="T447">
            <v>1</v>
          </cell>
          <cell r="U447" t="str">
            <v>499001</v>
          </cell>
          <cell r="V447" t="str">
            <v>Enseig. Serv adm Autres serv centraux</v>
          </cell>
          <cell r="W447" t="str">
            <v>Serv.centr.</v>
          </cell>
          <cell r="X447" t="str">
            <v>Entretien autres matériels techniqu.</v>
          </cell>
          <cell r="Y447" t="str">
            <v>P5C</v>
          </cell>
          <cell r="Z447">
            <v>13150</v>
          </cell>
          <cell r="AA447">
            <v>23130</v>
          </cell>
          <cell r="AB447">
            <v>30070</v>
          </cell>
          <cell r="AC447">
            <v>30070</v>
          </cell>
          <cell r="AD447">
            <v>0</v>
          </cell>
          <cell r="AE447">
            <v>47013.690431478026</v>
          </cell>
        </row>
        <row r="448">
          <cell r="A448">
            <v>1</v>
          </cell>
          <cell r="B448" t="str">
            <v>20</v>
          </cell>
          <cell r="C448">
            <v>49900100700</v>
          </cell>
          <cell r="D448">
            <v>3</v>
          </cell>
          <cell r="E448" t="str">
            <v>37</v>
          </cell>
          <cell r="F448">
            <v>20</v>
          </cell>
          <cell r="G448">
            <v>23</v>
          </cell>
          <cell r="H448">
            <v>20</v>
          </cell>
          <cell r="I448">
            <v>1</v>
          </cell>
          <cell r="J448">
            <v>49</v>
          </cell>
          <cell r="K448">
            <v>900</v>
          </cell>
          <cell r="L448">
            <v>1</v>
          </cell>
          <cell r="M448" t="str">
            <v>00</v>
          </cell>
          <cell r="N448">
            <v>7</v>
          </cell>
          <cell r="O448">
            <v>3</v>
          </cell>
          <cell r="P448">
            <v>3</v>
          </cell>
          <cell r="Q448">
            <v>7</v>
          </cell>
          <cell r="R448">
            <v>20</v>
          </cell>
          <cell r="S448">
            <v>93</v>
          </cell>
          <cell r="T448">
            <v>1</v>
          </cell>
          <cell r="U448" t="str">
            <v>499001</v>
          </cell>
          <cell r="V448" t="str">
            <v>Enseig. Serv adm Autres serv centraux</v>
          </cell>
          <cell r="W448" t="str">
            <v>Serv.centr.</v>
          </cell>
          <cell r="X448" t="str">
            <v>Entretien véhicules automob.</v>
          </cell>
          <cell r="Y448" t="str">
            <v>P5C</v>
          </cell>
          <cell r="Z448">
            <v>111700</v>
          </cell>
          <cell r="AA448">
            <v>214620</v>
          </cell>
          <cell r="AB448">
            <v>279010</v>
          </cell>
          <cell r="AC448">
            <v>279010</v>
          </cell>
          <cell r="AD448">
            <v>0</v>
          </cell>
          <cell r="AE448">
            <v>21354.822975141287</v>
          </cell>
        </row>
        <row r="449">
          <cell r="A449">
            <v>1</v>
          </cell>
          <cell r="B449" t="str">
            <v>20</v>
          </cell>
          <cell r="C449">
            <v>49900100700</v>
          </cell>
          <cell r="D449">
            <v>3</v>
          </cell>
          <cell r="E449" t="str">
            <v>37</v>
          </cell>
          <cell r="F449">
            <v>51</v>
          </cell>
          <cell r="G449">
            <v>23</v>
          </cell>
          <cell r="H449">
            <v>20</v>
          </cell>
          <cell r="I449">
            <v>1</v>
          </cell>
          <cell r="J449">
            <v>49</v>
          </cell>
          <cell r="K449">
            <v>900</v>
          </cell>
          <cell r="L449">
            <v>1</v>
          </cell>
          <cell r="M449" t="str">
            <v>00</v>
          </cell>
          <cell r="N449">
            <v>7</v>
          </cell>
          <cell r="O449">
            <v>3</v>
          </cell>
          <cell r="P449">
            <v>3</v>
          </cell>
          <cell r="Q449">
            <v>7</v>
          </cell>
          <cell r="R449">
            <v>51</v>
          </cell>
          <cell r="S449">
            <v>93</v>
          </cell>
          <cell r="T449">
            <v>1</v>
          </cell>
          <cell r="U449" t="str">
            <v>499001</v>
          </cell>
          <cell r="V449" t="str">
            <v>Enseig. Serv adm Autres serv centraux</v>
          </cell>
          <cell r="W449" t="str">
            <v>Serv.centr.</v>
          </cell>
          <cell r="X449" t="str">
            <v>Entretien bâtiments administ.</v>
          </cell>
          <cell r="Y449" t="str">
            <v>P5C</v>
          </cell>
          <cell r="Z449">
            <v>5710</v>
          </cell>
          <cell r="AA449">
            <v>10040</v>
          </cell>
          <cell r="AB449">
            <v>13050</v>
          </cell>
          <cell r="AC449">
            <v>13050</v>
          </cell>
          <cell r="AD449">
            <v>0</v>
          </cell>
          <cell r="AE449">
            <v>67687.155574279008</v>
          </cell>
        </row>
        <row r="450">
          <cell r="A450">
            <v>1</v>
          </cell>
          <cell r="B450" t="str">
            <v>20</v>
          </cell>
          <cell r="C450">
            <v>49900100700</v>
          </cell>
          <cell r="D450">
            <v>3</v>
          </cell>
          <cell r="E450" t="str">
            <v>37</v>
          </cell>
          <cell r="F450">
            <v>52</v>
          </cell>
          <cell r="G450">
            <v>23</v>
          </cell>
          <cell r="H450">
            <v>20</v>
          </cell>
          <cell r="I450">
            <v>1</v>
          </cell>
          <cell r="J450">
            <v>49</v>
          </cell>
          <cell r="K450">
            <v>900</v>
          </cell>
          <cell r="L450">
            <v>1</v>
          </cell>
          <cell r="M450" t="str">
            <v>00</v>
          </cell>
          <cell r="N450">
            <v>7</v>
          </cell>
          <cell r="O450">
            <v>3</v>
          </cell>
          <cell r="P450">
            <v>3</v>
          </cell>
          <cell r="Q450">
            <v>7</v>
          </cell>
          <cell r="R450">
            <v>52</v>
          </cell>
          <cell r="S450">
            <v>93</v>
          </cell>
          <cell r="T450">
            <v>1</v>
          </cell>
          <cell r="U450" t="str">
            <v>499001</v>
          </cell>
          <cell r="V450" t="str">
            <v>Enseig. Serv adm Autres serv centraux</v>
          </cell>
          <cell r="W450" t="str">
            <v>Serv.centr.</v>
          </cell>
          <cell r="X450" t="str">
            <v>Entretien logements</v>
          </cell>
          <cell r="Y450" t="str">
            <v>P5C</v>
          </cell>
          <cell r="Z450">
            <v>10280</v>
          </cell>
          <cell r="AA450">
            <v>18080</v>
          </cell>
          <cell r="AB450">
            <v>23500</v>
          </cell>
          <cell r="AC450">
            <v>23500</v>
          </cell>
          <cell r="AD450">
            <v>0</v>
          </cell>
          <cell r="AE450">
            <v>27816.378616099562</v>
          </cell>
        </row>
        <row r="451">
          <cell r="A451">
            <v>1</v>
          </cell>
          <cell r="B451" t="str">
            <v>ST/EPU</v>
          </cell>
          <cell r="C451" t="str">
            <v>B1A</v>
          </cell>
          <cell r="D451" t="str">
            <v>B1AA</v>
          </cell>
          <cell r="E451" t="str">
            <v>EP/TELE</v>
          </cell>
          <cell r="G451">
            <v>23</v>
          </cell>
          <cell r="H451">
            <v>20</v>
          </cell>
          <cell r="I451">
            <v>1</v>
          </cell>
          <cell r="K451" t="str">
            <v>IDA</v>
          </cell>
          <cell r="L451">
            <v>2</v>
          </cell>
          <cell r="M451">
            <v>2040.8898787173116</v>
          </cell>
          <cell r="O451">
            <v>3</v>
          </cell>
          <cell r="P451">
            <v>3</v>
          </cell>
          <cell r="Q451">
            <v>7</v>
          </cell>
          <cell r="R451" t="str">
            <v>guide</v>
          </cell>
          <cell r="T451">
            <v>7.504706744615385</v>
          </cell>
          <cell r="U451">
            <v>1</v>
          </cell>
          <cell r="V451" t="str">
            <v>Conakry Services déconcentrés</v>
          </cell>
          <cell r="W451">
            <v>0</v>
          </cell>
          <cell r="X451">
            <v>0</v>
          </cell>
          <cell r="Y451">
            <v>0</v>
          </cell>
          <cell r="Z451">
            <v>14150</v>
          </cell>
          <cell r="AA451">
            <v>0</v>
          </cell>
          <cell r="AB451">
            <v>0</v>
          </cell>
          <cell r="AC451">
            <v>2635384</v>
          </cell>
          <cell r="AD451">
            <v>2635384</v>
          </cell>
          <cell r="AE451">
            <v>0</v>
          </cell>
        </row>
        <row r="452">
          <cell r="A452">
            <v>1</v>
          </cell>
          <cell r="B452" t="str">
            <v>20</v>
          </cell>
          <cell r="C452">
            <v>42000200700</v>
          </cell>
          <cell r="D452">
            <v>3</v>
          </cell>
          <cell r="E452" t="str">
            <v>37</v>
          </cell>
          <cell r="F452">
            <v>11</v>
          </cell>
          <cell r="G452">
            <v>23</v>
          </cell>
          <cell r="H452">
            <v>20</v>
          </cell>
          <cell r="I452">
            <v>1</v>
          </cell>
          <cell r="J452">
            <v>42</v>
          </cell>
          <cell r="K452" t="str">
            <v>000</v>
          </cell>
          <cell r="L452">
            <v>2</v>
          </cell>
          <cell r="M452" t="str">
            <v>00</v>
          </cell>
          <cell r="N452">
            <v>7</v>
          </cell>
          <cell r="O452">
            <v>3</v>
          </cell>
          <cell r="P452">
            <v>3</v>
          </cell>
          <cell r="Q452">
            <v>7</v>
          </cell>
          <cell r="R452">
            <v>11</v>
          </cell>
          <cell r="S452">
            <v>33</v>
          </cell>
          <cell r="T452">
            <v>1</v>
          </cell>
          <cell r="U452" t="str">
            <v>420002</v>
          </cell>
          <cell r="V452" t="str">
            <v>Primaire Ens.serv.déconc.</v>
          </cell>
          <cell r="W452" t="str">
            <v>Conakry</v>
          </cell>
          <cell r="X452" t="str">
            <v>Entretien matériel mobilier</v>
          </cell>
          <cell r="Y452" t="str">
            <v>P1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12996.296870782324</v>
          </cell>
        </row>
        <row r="453">
          <cell r="A453">
            <v>1</v>
          </cell>
          <cell r="B453" t="str">
            <v>20</v>
          </cell>
          <cell r="C453">
            <v>42000200700</v>
          </cell>
          <cell r="D453">
            <v>3</v>
          </cell>
          <cell r="E453" t="str">
            <v>37</v>
          </cell>
          <cell r="F453">
            <v>51</v>
          </cell>
          <cell r="G453">
            <v>23</v>
          </cell>
          <cell r="H453">
            <v>20</v>
          </cell>
          <cell r="I453">
            <v>1</v>
          </cell>
          <cell r="J453">
            <v>42</v>
          </cell>
          <cell r="K453" t="str">
            <v>000</v>
          </cell>
          <cell r="L453">
            <v>2</v>
          </cell>
          <cell r="M453" t="str">
            <v>00</v>
          </cell>
          <cell r="N453">
            <v>7</v>
          </cell>
          <cell r="O453">
            <v>3</v>
          </cell>
          <cell r="P453">
            <v>3</v>
          </cell>
          <cell r="Q453">
            <v>7</v>
          </cell>
          <cell r="R453">
            <v>51</v>
          </cell>
          <cell r="S453">
            <v>33</v>
          </cell>
          <cell r="T453">
            <v>1</v>
          </cell>
          <cell r="U453" t="str">
            <v>420002</v>
          </cell>
          <cell r="V453" t="str">
            <v>Primaire Ens.serv.déconc.</v>
          </cell>
          <cell r="W453" t="str">
            <v>Conakry</v>
          </cell>
          <cell r="X453" t="str">
            <v>Entretien bâtiments administ.</v>
          </cell>
          <cell r="Y453" t="str">
            <v>P1</v>
          </cell>
          <cell r="Z453">
            <v>0</v>
          </cell>
          <cell r="AA453">
            <v>0</v>
          </cell>
          <cell r="AB453">
            <v>0</v>
          </cell>
          <cell r="AC453">
            <v>1725769</v>
          </cell>
          <cell r="AD453">
            <v>1725769</v>
          </cell>
          <cell r="AE453">
            <v>17174.462139128769</v>
          </cell>
        </row>
        <row r="454">
          <cell r="A454">
            <v>1</v>
          </cell>
          <cell r="B454" t="str">
            <v>20</v>
          </cell>
          <cell r="C454">
            <v>42000200700</v>
          </cell>
          <cell r="D454">
            <v>3</v>
          </cell>
          <cell r="E454" t="str">
            <v>37</v>
          </cell>
          <cell r="F454">
            <v>90</v>
          </cell>
          <cell r="G454">
            <v>23</v>
          </cell>
          <cell r="H454">
            <v>20</v>
          </cell>
          <cell r="I454">
            <v>1</v>
          </cell>
          <cell r="J454">
            <v>42</v>
          </cell>
          <cell r="K454" t="str">
            <v>000</v>
          </cell>
          <cell r="L454">
            <v>2</v>
          </cell>
          <cell r="M454" t="str">
            <v>00</v>
          </cell>
          <cell r="N454">
            <v>7</v>
          </cell>
          <cell r="O454">
            <v>3</v>
          </cell>
          <cell r="P454">
            <v>3</v>
          </cell>
          <cell r="Q454">
            <v>7</v>
          </cell>
          <cell r="R454">
            <v>90</v>
          </cell>
          <cell r="S454">
            <v>33</v>
          </cell>
          <cell r="T454">
            <v>1</v>
          </cell>
          <cell r="U454" t="str">
            <v>420002</v>
          </cell>
          <cell r="V454" t="str">
            <v>Primaire Ens.serv.déconc.</v>
          </cell>
          <cell r="W454" t="str">
            <v>Conakry</v>
          </cell>
          <cell r="X454" t="str">
            <v>Entretien autres immob.</v>
          </cell>
          <cell r="Y454" t="str">
            <v>P1</v>
          </cell>
          <cell r="Z454">
            <v>6450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12831.413534551495</v>
          </cell>
        </row>
        <row r="455">
          <cell r="A455">
            <v>1</v>
          </cell>
          <cell r="B455" t="str">
            <v>20</v>
          </cell>
          <cell r="C455">
            <v>43000200700</v>
          </cell>
          <cell r="D455">
            <v>3</v>
          </cell>
          <cell r="E455" t="str">
            <v>37</v>
          </cell>
          <cell r="F455">
            <v>11</v>
          </cell>
          <cell r="G455">
            <v>23</v>
          </cell>
          <cell r="H455">
            <v>20</v>
          </cell>
          <cell r="I455">
            <v>1</v>
          </cell>
          <cell r="J455">
            <v>43</v>
          </cell>
          <cell r="K455" t="str">
            <v>000</v>
          </cell>
          <cell r="L455">
            <v>2</v>
          </cell>
          <cell r="M455" t="str">
            <v>00</v>
          </cell>
          <cell r="N455">
            <v>7</v>
          </cell>
          <cell r="O455">
            <v>3</v>
          </cell>
          <cell r="P455">
            <v>3</v>
          </cell>
          <cell r="Q455">
            <v>7</v>
          </cell>
          <cell r="R455">
            <v>11</v>
          </cell>
          <cell r="S455">
            <v>33</v>
          </cell>
          <cell r="T455">
            <v>1</v>
          </cell>
          <cell r="U455" t="str">
            <v>430002</v>
          </cell>
          <cell r="V455" t="str">
            <v>Secondaire Ens.serv.déconc.</v>
          </cell>
          <cell r="W455" t="str">
            <v>Conakry</v>
          </cell>
          <cell r="X455" t="str">
            <v>Entretien matériel mobilier</v>
          </cell>
          <cell r="Y455" t="str">
            <v>P2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16274.133845547345</v>
          </cell>
        </row>
        <row r="456">
          <cell r="A456">
            <v>1</v>
          </cell>
          <cell r="B456" t="str">
            <v>20</v>
          </cell>
          <cell r="C456">
            <v>43000200700</v>
          </cell>
          <cell r="D456">
            <v>3</v>
          </cell>
          <cell r="E456" t="str">
            <v>37</v>
          </cell>
          <cell r="F456">
            <v>12</v>
          </cell>
          <cell r="G456">
            <v>23</v>
          </cell>
          <cell r="H456">
            <v>20</v>
          </cell>
          <cell r="I456">
            <v>1</v>
          </cell>
          <cell r="J456">
            <v>43</v>
          </cell>
          <cell r="K456" t="str">
            <v>000</v>
          </cell>
          <cell r="L456">
            <v>2</v>
          </cell>
          <cell r="M456" t="str">
            <v>00</v>
          </cell>
          <cell r="N456">
            <v>7</v>
          </cell>
          <cell r="O456">
            <v>3</v>
          </cell>
          <cell r="P456">
            <v>3</v>
          </cell>
          <cell r="Q456">
            <v>7</v>
          </cell>
          <cell r="R456">
            <v>12</v>
          </cell>
          <cell r="S456">
            <v>33</v>
          </cell>
          <cell r="T456">
            <v>1</v>
          </cell>
          <cell r="U456" t="str">
            <v>430002</v>
          </cell>
          <cell r="V456" t="str">
            <v>Secondaire Ens.serv.déconc.</v>
          </cell>
          <cell r="W456" t="str">
            <v>Conakry</v>
          </cell>
          <cell r="X456" t="str">
            <v>Entretien matériel informat.</v>
          </cell>
          <cell r="Y456" t="str">
            <v>P2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35694.453962170737</v>
          </cell>
        </row>
        <row r="457">
          <cell r="A457">
            <v>1</v>
          </cell>
          <cell r="B457" t="str">
            <v>20</v>
          </cell>
          <cell r="C457">
            <v>43000200700</v>
          </cell>
          <cell r="D457">
            <v>3</v>
          </cell>
          <cell r="E457" t="str">
            <v>37</v>
          </cell>
          <cell r="F457">
            <v>13</v>
          </cell>
          <cell r="G457">
            <v>23</v>
          </cell>
          <cell r="H457">
            <v>20</v>
          </cell>
          <cell r="I457">
            <v>1</v>
          </cell>
          <cell r="J457">
            <v>43</v>
          </cell>
          <cell r="K457" t="str">
            <v>000</v>
          </cell>
          <cell r="L457">
            <v>2</v>
          </cell>
          <cell r="M457" t="str">
            <v>00</v>
          </cell>
          <cell r="N457">
            <v>7</v>
          </cell>
          <cell r="O457">
            <v>3</v>
          </cell>
          <cell r="P457">
            <v>3</v>
          </cell>
          <cell r="Q457">
            <v>7</v>
          </cell>
          <cell r="R457">
            <v>13</v>
          </cell>
          <cell r="S457">
            <v>33</v>
          </cell>
          <cell r="T457">
            <v>1</v>
          </cell>
          <cell r="U457" t="str">
            <v>430002</v>
          </cell>
          <cell r="V457" t="str">
            <v>Secondaire Ens.serv.déconc.</v>
          </cell>
          <cell r="W457" t="str">
            <v>Conakry</v>
          </cell>
          <cell r="X457" t="str">
            <v>Entretien autres matériels techniqu.</v>
          </cell>
          <cell r="Y457" t="str">
            <v>P2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20106.470630518266</v>
          </cell>
        </row>
        <row r="458">
          <cell r="A458">
            <v>1</v>
          </cell>
          <cell r="B458" t="str">
            <v>20</v>
          </cell>
          <cell r="C458">
            <v>43000200700</v>
          </cell>
          <cell r="D458">
            <v>3</v>
          </cell>
          <cell r="E458" t="str">
            <v>37</v>
          </cell>
          <cell r="F458">
            <v>51</v>
          </cell>
          <cell r="G458">
            <v>23</v>
          </cell>
          <cell r="H458">
            <v>20</v>
          </cell>
          <cell r="I458">
            <v>1</v>
          </cell>
          <cell r="J458">
            <v>43</v>
          </cell>
          <cell r="K458" t="str">
            <v>000</v>
          </cell>
          <cell r="L458">
            <v>2</v>
          </cell>
          <cell r="M458" t="str">
            <v>00</v>
          </cell>
          <cell r="N458">
            <v>7</v>
          </cell>
          <cell r="O458">
            <v>3</v>
          </cell>
          <cell r="P458">
            <v>3</v>
          </cell>
          <cell r="Q458">
            <v>7</v>
          </cell>
          <cell r="R458">
            <v>51</v>
          </cell>
          <cell r="S458">
            <v>33</v>
          </cell>
          <cell r="T458">
            <v>1</v>
          </cell>
          <cell r="U458" t="str">
            <v>430002</v>
          </cell>
          <cell r="V458" t="str">
            <v>Secondaire Ens.serv.déconc.</v>
          </cell>
          <cell r="W458" t="str">
            <v>Conakry</v>
          </cell>
          <cell r="X458" t="str">
            <v>Entretien bâtiments administ.</v>
          </cell>
          <cell r="Y458" t="str">
            <v>P2</v>
          </cell>
          <cell r="Z458">
            <v>0</v>
          </cell>
          <cell r="AA458">
            <v>0</v>
          </cell>
          <cell r="AB458">
            <v>0</v>
          </cell>
          <cell r="AC458">
            <v>739615</v>
          </cell>
          <cell r="AD458">
            <v>739615</v>
          </cell>
          <cell r="AE458">
            <v>11525.599959658543</v>
          </cell>
        </row>
        <row r="459">
          <cell r="A459">
            <v>1</v>
          </cell>
          <cell r="B459" t="str">
            <v>20</v>
          </cell>
          <cell r="C459">
            <v>43000200700</v>
          </cell>
          <cell r="D459">
            <v>3</v>
          </cell>
          <cell r="E459" t="str">
            <v>37</v>
          </cell>
          <cell r="F459">
            <v>90</v>
          </cell>
          <cell r="G459">
            <v>23</v>
          </cell>
          <cell r="H459">
            <v>20</v>
          </cell>
          <cell r="I459">
            <v>1</v>
          </cell>
          <cell r="J459">
            <v>43</v>
          </cell>
          <cell r="K459" t="str">
            <v>000</v>
          </cell>
          <cell r="L459">
            <v>2</v>
          </cell>
          <cell r="M459" t="str">
            <v>00</v>
          </cell>
          <cell r="N459">
            <v>7</v>
          </cell>
          <cell r="O459">
            <v>3</v>
          </cell>
          <cell r="P459">
            <v>3</v>
          </cell>
          <cell r="Q459">
            <v>7</v>
          </cell>
          <cell r="R459">
            <v>90</v>
          </cell>
          <cell r="S459">
            <v>33</v>
          </cell>
          <cell r="T459">
            <v>1</v>
          </cell>
          <cell r="U459" t="str">
            <v>430002</v>
          </cell>
          <cell r="V459" t="str">
            <v>Secondaire Ens.serv.déconc.</v>
          </cell>
          <cell r="W459" t="str">
            <v>Conakry</v>
          </cell>
          <cell r="X459" t="str">
            <v>Entretien autres immob.</v>
          </cell>
          <cell r="Y459" t="str">
            <v>P2</v>
          </cell>
          <cell r="Z459">
            <v>7700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12881.279124224153</v>
          </cell>
        </row>
        <row r="460">
          <cell r="A460">
            <v>1</v>
          </cell>
          <cell r="B460" t="str">
            <v>20</v>
          </cell>
          <cell r="C460">
            <v>44000200700</v>
          </cell>
          <cell r="D460">
            <v>3</v>
          </cell>
          <cell r="E460" t="str">
            <v>37</v>
          </cell>
          <cell r="F460">
            <v>90</v>
          </cell>
          <cell r="G460">
            <v>23</v>
          </cell>
          <cell r="H460">
            <v>20</v>
          </cell>
          <cell r="I460">
            <v>1</v>
          </cell>
          <cell r="J460">
            <v>44</v>
          </cell>
          <cell r="K460" t="str">
            <v>000</v>
          </cell>
          <cell r="L460">
            <v>2</v>
          </cell>
          <cell r="M460" t="str">
            <v>00</v>
          </cell>
          <cell r="N460">
            <v>7</v>
          </cell>
          <cell r="O460">
            <v>3</v>
          </cell>
          <cell r="P460">
            <v>3</v>
          </cell>
          <cell r="Q460">
            <v>7</v>
          </cell>
          <cell r="R460">
            <v>90</v>
          </cell>
          <cell r="S460">
            <v>36</v>
          </cell>
          <cell r="T460">
            <v>1</v>
          </cell>
          <cell r="U460" t="str">
            <v>440002</v>
          </cell>
          <cell r="V460" t="str">
            <v>Enseign. Technique</v>
          </cell>
          <cell r="W460" t="str">
            <v>Conakry</v>
          </cell>
          <cell r="X460" t="str">
            <v>Ent. Autres immob. (corporelles)</v>
          </cell>
          <cell r="Y460" t="str">
            <v>P3</v>
          </cell>
          <cell r="Z460">
            <v>0</v>
          </cell>
          <cell r="AA460">
            <v>0</v>
          </cell>
          <cell r="AB460">
            <v>0</v>
          </cell>
          <cell r="AC460">
            <v>150000</v>
          </cell>
          <cell r="AD460">
            <v>150000</v>
          </cell>
          <cell r="AE460">
            <v>8719.8294474139821</v>
          </cell>
        </row>
        <row r="461">
          <cell r="A461">
            <v>1</v>
          </cell>
          <cell r="B461" t="str">
            <v>20</v>
          </cell>
          <cell r="C461">
            <v>49000200700</v>
          </cell>
          <cell r="D461">
            <v>3</v>
          </cell>
          <cell r="E461" t="str">
            <v>37</v>
          </cell>
          <cell r="F461">
            <v>11</v>
          </cell>
          <cell r="G461">
            <v>23</v>
          </cell>
          <cell r="H461">
            <v>20</v>
          </cell>
          <cell r="I461">
            <v>1</v>
          </cell>
          <cell r="J461">
            <v>49</v>
          </cell>
          <cell r="K461" t="str">
            <v>000</v>
          </cell>
          <cell r="L461">
            <v>2</v>
          </cell>
          <cell r="M461" t="str">
            <v>00</v>
          </cell>
          <cell r="N461">
            <v>7</v>
          </cell>
          <cell r="O461">
            <v>3</v>
          </cell>
          <cell r="P461">
            <v>3</v>
          </cell>
          <cell r="Q461">
            <v>7</v>
          </cell>
          <cell r="R461">
            <v>11</v>
          </cell>
          <cell r="S461">
            <v>33</v>
          </cell>
          <cell r="T461">
            <v>1</v>
          </cell>
          <cell r="U461" t="str">
            <v>490002</v>
          </cell>
          <cell r="V461" t="str">
            <v>Enseig. Serv administratifs</v>
          </cell>
          <cell r="W461" t="str">
            <v>Conakry</v>
          </cell>
          <cell r="X461" t="str">
            <v>Entretien matériel mobilier</v>
          </cell>
          <cell r="Y461" t="str">
            <v>P5D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17769.43666119613</v>
          </cell>
        </row>
        <row r="462">
          <cell r="A462">
            <v>1</v>
          </cell>
          <cell r="B462" t="str">
            <v>20</v>
          </cell>
          <cell r="C462">
            <v>49000200700</v>
          </cell>
          <cell r="D462">
            <v>3</v>
          </cell>
          <cell r="E462" t="str">
            <v>37</v>
          </cell>
          <cell r="F462">
            <v>12</v>
          </cell>
          <cell r="G462">
            <v>23</v>
          </cell>
          <cell r="H462">
            <v>20</v>
          </cell>
          <cell r="I462">
            <v>1</v>
          </cell>
          <cell r="J462">
            <v>49</v>
          </cell>
          <cell r="K462" t="str">
            <v>000</v>
          </cell>
          <cell r="L462">
            <v>2</v>
          </cell>
          <cell r="M462" t="str">
            <v>00</v>
          </cell>
          <cell r="N462">
            <v>7</v>
          </cell>
          <cell r="O462">
            <v>3</v>
          </cell>
          <cell r="P462">
            <v>3</v>
          </cell>
          <cell r="Q462">
            <v>7</v>
          </cell>
          <cell r="R462">
            <v>12</v>
          </cell>
          <cell r="S462">
            <v>33</v>
          </cell>
          <cell r="T462">
            <v>1</v>
          </cell>
          <cell r="U462" t="str">
            <v>490002</v>
          </cell>
          <cell r="V462" t="str">
            <v>Enseig. Serv administratifs</v>
          </cell>
          <cell r="W462" t="str">
            <v>Conakry</v>
          </cell>
          <cell r="X462" t="str">
            <v>Entretien matériel informat.</v>
          </cell>
          <cell r="Y462" t="str">
            <v>P5D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16577.981505285647</v>
          </cell>
        </row>
        <row r="463">
          <cell r="A463">
            <v>1</v>
          </cell>
          <cell r="B463" t="str">
            <v>20</v>
          </cell>
          <cell r="C463">
            <v>49000200700</v>
          </cell>
          <cell r="D463">
            <v>3</v>
          </cell>
          <cell r="E463" t="str">
            <v>37</v>
          </cell>
          <cell r="F463">
            <v>13</v>
          </cell>
          <cell r="G463">
            <v>23</v>
          </cell>
          <cell r="H463">
            <v>20</v>
          </cell>
          <cell r="I463">
            <v>1</v>
          </cell>
          <cell r="J463">
            <v>49</v>
          </cell>
          <cell r="K463" t="str">
            <v>000</v>
          </cell>
          <cell r="L463">
            <v>2</v>
          </cell>
          <cell r="M463" t="str">
            <v>00</v>
          </cell>
          <cell r="N463">
            <v>7</v>
          </cell>
          <cell r="O463">
            <v>3</v>
          </cell>
          <cell r="P463">
            <v>3</v>
          </cell>
          <cell r="Q463">
            <v>7</v>
          </cell>
          <cell r="R463">
            <v>13</v>
          </cell>
          <cell r="S463">
            <v>33</v>
          </cell>
          <cell r="T463">
            <v>1</v>
          </cell>
          <cell r="U463" t="str">
            <v>490002</v>
          </cell>
          <cell r="V463" t="str">
            <v>Enseig. Serv administratifs</v>
          </cell>
          <cell r="W463" t="str">
            <v>Conakry</v>
          </cell>
          <cell r="X463" t="str">
            <v>Entretien autres matériels techniqu.</v>
          </cell>
          <cell r="Y463" t="str">
            <v>P5D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17671.035230908888</v>
          </cell>
        </row>
        <row r="464">
          <cell r="A464">
            <v>1</v>
          </cell>
          <cell r="B464" t="str">
            <v>20</v>
          </cell>
          <cell r="C464">
            <v>49000200700</v>
          </cell>
          <cell r="D464">
            <v>3</v>
          </cell>
          <cell r="E464" t="str">
            <v>37</v>
          </cell>
          <cell r="F464">
            <v>20</v>
          </cell>
          <cell r="G464">
            <v>23</v>
          </cell>
          <cell r="H464">
            <v>20</v>
          </cell>
          <cell r="I464">
            <v>1</v>
          </cell>
          <cell r="J464">
            <v>49</v>
          </cell>
          <cell r="K464" t="str">
            <v>000</v>
          </cell>
          <cell r="L464">
            <v>2</v>
          </cell>
          <cell r="M464" t="str">
            <v>00</v>
          </cell>
          <cell r="N464">
            <v>7</v>
          </cell>
          <cell r="O464">
            <v>3</v>
          </cell>
          <cell r="P464">
            <v>3</v>
          </cell>
          <cell r="Q464">
            <v>7</v>
          </cell>
          <cell r="R464">
            <v>20</v>
          </cell>
          <cell r="S464">
            <v>33</v>
          </cell>
          <cell r="T464">
            <v>1</v>
          </cell>
          <cell r="U464" t="str">
            <v>490002</v>
          </cell>
          <cell r="V464" t="str">
            <v>Enseig. Serv administratifs</v>
          </cell>
          <cell r="W464" t="str">
            <v>Conakry</v>
          </cell>
          <cell r="X464" t="str">
            <v>Entretien véhicules automob.</v>
          </cell>
          <cell r="Y464" t="str">
            <v>P5D</v>
          </cell>
          <cell r="Z464">
            <v>0</v>
          </cell>
          <cell r="AA464">
            <v>0</v>
          </cell>
          <cell r="AB464">
            <v>0</v>
          </cell>
          <cell r="AC464">
            <v>20000</v>
          </cell>
          <cell r="AD464">
            <v>20000</v>
          </cell>
          <cell r="AE464">
            <v>15697.687628932114</v>
          </cell>
        </row>
        <row r="465">
          <cell r="A465">
            <v>1</v>
          </cell>
          <cell r="B465" t="str">
            <v>20</v>
          </cell>
          <cell r="C465">
            <v>49000200700</v>
          </cell>
          <cell r="D465">
            <v>3</v>
          </cell>
          <cell r="E465" t="str">
            <v>37</v>
          </cell>
          <cell r="F465">
            <v>51</v>
          </cell>
          <cell r="G465">
            <v>23</v>
          </cell>
          <cell r="H465">
            <v>20</v>
          </cell>
          <cell r="I465">
            <v>1</v>
          </cell>
          <cell r="J465">
            <v>49</v>
          </cell>
          <cell r="K465" t="str">
            <v>000</v>
          </cell>
          <cell r="L465">
            <v>2</v>
          </cell>
          <cell r="M465" t="str">
            <v>00</v>
          </cell>
          <cell r="N465">
            <v>7</v>
          </cell>
          <cell r="O465">
            <v>3</v>
          </cell>
          <cell r="P465">
            <v>3</v>
          </cell>
          <cell r="Q465">
            <v>7</v>
          </cell>
          <cell r="R465">
            <v>51</v>
          </cell>
          <cell r="S465">
            <v>33</v>
          </cell>
          <cell r="T465">
            <v>1</v>
          </cell>
          <cell r="U465" t="str">
            <v>490002</v>
          </cell>
          <cell r="V465" t="str">
            <v>Enseig. Serv administratifs</v>
          </cell>
          <cell r="W465" t="str">
            <v>Conakry</v>
          </cell>
          <cell r="X465" t="str">
            <v>Entretien bâtiments administ.</v>
          </cell>
          <cell r="Y465" t="str">
            <v>P5D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11651.926120162485</v>
          </cell>
        </row>
        <row r="466">
          <cell r="A466">
            <v>1</v>
          </cell>
          <cell r="B466" t="str">
            <v>20</v>
          </cell>
          <cell r="C466">
            <v>49000200700</v>
          </cell>
          <cell r="D466">
            <v>3</v>
          </cell>
          <cell r="E466" t="str">
            <v>37</v>
          </cell>
          <cell r="F466">
            <v>52</v>
          </cell>
          <cell r="G466">
            <v>23</v>
          </cell>
          <cell r="H466">
            <v>20</v>
          </cell>
          <cell r="I466">
            <v>1</v>
          </cell>
          <cell r="J466">
            <v>49</v>
          </cell>
          <cell r="K466" t="str">
            <v>000</v>
          </cell>
          <cell r="L466">
            <v>2</v>
          </cell>
          <cell r="M466" t="str">
            <v>00</v>
          </cell>
          <cell r="N466">
            <v>7</v>
          </cell>
          <cell r="O466">
            <v>3</v>
          </cell>
          <cell r="P466">
            <v>3</v>
          </cell>
          <cell r="Q466">
            <v>7</v>
          </cell>
          <cell r="R466">
            <v>52</v>
          </cell>
          <cell r="S466">
            <v>33</v>
          </cell>
          <cell r="T466">
            <v>1</v>
          </cell>
          <cell r="U466" t="str">
            <v>490002</v>
          </cell>
          <cell r="V466" t="str">
            <v>Enseig. Serv administratifs</v>
          </cell>
          <cell r="W466" t="str">
            <v>Conakry</v>
          </cell>
          <cell r="X466" t="str">
            <v>Entretien logements</v>
          </cell>
          <cell r="Y466" t="str">
            <v>P5D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8237.1305393833318</v>
          </cell>
        </row>
        <row r="467">
          <cell r="A467">
            <v>1</v>
          </cell>
          <cell r="B467" t="str">
            <v>20</v>
          </cell>
          <cell r="C467">
            <v>49000200700</v>
          </cell>
          <cell r="D467">
            <v>3</v>
          </cell>
          <cell r="E467" t="str">
            <v>37</v>
          </cell>
          <cell r="F467">
            <v>90</v>
          </cell>
          <cell r="G467">
            <v>23</v>
          </cell>
          <cell r="H467">
            <v>20</v>
          </cell>
          <cell r="I467">
            <v>1</v>
          </cell>
          <cell r="J467">
            <v>49</v>
          </cell>
          <cell r="K467" t="str">
            <v>000</v>
          </cell>
          <cell r="L467">
            <v>2</v>
          </cell>
          <cell r="M467" t="str">
            <v>00</v>
          </cell>
          <cell r="N467">
            <v>7</v>
          </cell>
          <cell r="O467">
            <v>3</v>
          </cell>
          <cell r="P467">
            <v>3</v>
          </cell>
          <cell r="Q467">
            <v>7</v>
          </cell>
          <cell r="R467">
            <v>90</v>
          </cell>
          <cell r="S467">
            <v>33</v>
          </cell>
          <cell r="T467">
            <v>1</v>
          </cell>
          <cell r="U467" t="str">
            <v>490002</v>
          </cell>
          <cell r="V467" t="str">
            <v>Enseig. Serv administratifs</v>
          </cell>
          <cell r="W467" t="str">
            <v>Conakry</v>
          </cell>
          <cell r="X467" t="str">
            <v>Entretien autres immob.</v>
          </cell>
          <cell r="Y467" t="str">
            <v>P5D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27713.300116440045</v>
          </cell>
        </row>
        <row r="468">
          <cell r="A468">
            <v>1</v>
          </cell>
          <cell r="B468" t="str">
            <v>ST/EPU</v>
          </cell>
          <cell r="C468" t="str">
            <v>B1A</v>
          </cell>
          <cell r="D468" t="str">
            <v>B1AA</v>
          </cell>
          <cell r="E468" t="str">
            <v>EP/KALO</v>
          </cell>
          <cell r="G468">
            <v>23</v>
          </cell>
          <cell r="H468">
            <v>20</v>
          </cell>
          <cell r="I468">
            <v>1</v>
          </cell>
          <cell r="K468" t="str">
            <v>IDA</v>
          </cell>
          <cell r="L468">
            <v>3</v>
          </cell>
          <cell r="M468">
            <v>2164.7472534067274</v>
          </cell>
          <cell r="O468">
            <v>3</v>
          </cell>
          <cell r="P468">
            <v>3</v>
          </cell>
          <cell r="Q468">
            <v>7</v>
          </cell>
          <cell r="R468" t="str">
            <v>cahier</v>
          </cell>
          <cell r="T468">
            <v>4.5582240000000001</v>
          </cell>
          <cell r="U468">
            <v>1</v>
          </cell>
          <cell r="V468" t="str">
            <v>Intérieur Services déconcentrés</v>
          </cell>
          <cell r="W468">
            <v>0</v>
          </cell>
          <cell r="X468">
            <v>0</v>
          </cell>
          <cell r="Y468">
            <v>0</v>
          </cell>
          <cell r="Z468">
            <v>277215</v>
          </cell>
          <cell r="AA468">
            <v>174240</v>
          </cell>
          <cell r="AB468">
            <v>226510</v>
          </cell>
          <cell r="AC468">
            <v>4174586</v>
          </cell>
          <cell r="AD468">
            <v>3948076</v>
          </cell>
          <cell r="AE468">
            <v>0</v>
          </cell>
        </row>
        <row r="469">
          <cell r="A469">
            <v>1</v>
          </cell>
          <cell r="B469" t="str">
            <v>20</v>
          </cell>
          <cell r="C469">
            <v>42000300700</v>
          </cell>
          <cell r="D469">
            <v>3</v>
          </cell>
          <cell r="E469" t="str">
            <v>37</v>
          </cell>
          <cell r="F469">
            <v>11</v>
          </cell>
          <cell r="G469">
            <v>23</v>
          </cell>
          <cell r="H469">
            <v>20</v>
          </cell>
          <cell r="I469">
            <v>1</v>
          </cell>
          <cell r="J469">
            <v>42</v>
          </cell>
          <cell r="K469" t="str">
            <v>000</v>
          </cell>
          <cell r="L469">
            <v>3</v>
          </cell>
          <cell r="M469" t="str">
            <v>00</v>
          </cell>
          <cell r="N469">
            <v>7</v>
          </cell>
          <cell r="O469">
            <v>3</v>
          </cell>
          <cell r="P469">
            <v>3</v>
          </cell>
          <cell r="Q469">
            <v>7</v>
          </cell>
          <cell r="R469">
            <v>11</v>
          </cell>
          <cell r="S469">
            <v>33</v>
          </cell>
          <cell r="T469">
            <v>1</v>
          </cell>
          <cell r="U469" t="str">
            <v>420003</v>
          </cell>
          <cell r="V469" t="str">
            <v>Primaire Ens.serv.déconc.</v>
          </cell>
          <cell r="W469" t="str">
            <v>Intérieur</v>
          </cell>
          <cell r="X469" t="str">
            <v>Entretien matériel mobilier</v>
          </cell>
          <cell r="Y469" t="str">
            <v>P1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29629.468508925584</v>
          </cell>
        </row>
        <row r="470">
          <cell r="A470">
            <v>1</v>
          </cell>
          <cell r="B470" t="str">
            <v>20</v>
          </cell>
          <cell r="C470">
            <v>42000300700</v>
          </cell>
          <cell r="D470">
            <v>3</v>
          </cell>
          <cell r="E470" t="str">
            <v>37</v>
          </cell>
          <cell r="F470">
            <v>12</v>
          </cell>
          <cell r="G470">
            <v>23</v>
          </cell>
          <cell r="H470">
            <v>20</v>
          </cell>
          <cell r="I470">
            <v>1</v>
          </cell>
          <cell r="J470">
            <v>42</v>
          </cell>
          <cell r="K470" t="str">
            <v>000</v>
          </cell>
          <cell r="L470">
            <v>3</v>
          </cell>
          <cell r="M470" t="str">
            <v>00</v>
          </cell>
          <cell r="N470">
            <v>7</v>
          </cell>
          <cell r="O470">
            <v>3</v>
          </cell>
          <cell r="P470">
            <v>3</v>
          </cell>
          <cell r="Q470">
            <v>7</v>
          </cell>
          <cell r="R470">
            <v>12</v>
          </cell>
          <cell r="S470">
            <v>33</v>
          </cell>
          <cell r="T470">
            <v>1</v>
          </cell>
          <cell r="U470" t="str">
            <v>420003</v>
          </cell>
          <cell r="V470" t="str">
            <v>Primaire Ens.serv.déconc.</v>
          </cell>
          <cell r="W470" t="str">
            <v>Intérieur</v>
          </cell>
          <cell r="X470" t="str">
            <v>Entretien matériel informat.</v>
          </cell>
          <cell r="Y470" t="str">
            <v>P1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13763.56762416452</v>
          </cell>
        </row>
        <row r="471">
          <cell r="A471">
            <v>1</v>
          </cell>
          <cell r="B471" t="str">
            <v>20</v>
          </cell>
          <cell r="C471">
            <v>42000300700</v>
          </cell>
          <cell r="D471">
            <v>3</v>
          </cell>
          <cell r="E471" t="str">
            <v>37</v>
          </cell>
          <cell r="F471">
            <v>51</v>
          </cell>
          <cell r="G471">
            <v>23</v>
          </cell>
          <cell r="H471">
            <v>20</v>
          </cell>
          <cell r="I471">
            <v>1</v>
          </cell>
          <cell r="J471">
            <v>42</v>
          </cell>
          <cell r="K471" t="str">
            <v>000</v>
          </cell>
          <cell r="L471">
            <v>3</v>
          </cell>
          <cell r="M471" t="str">
            <v>00</v>
          </cell>
          <cell r="N471">
            <v>7</v>
          </cell>
          <cell r="O471">
            <v>3</v>
          </cell>
          <cell r="P471">
            <v>3</v>
          </cell>
          <cell r="Q471">
            <v>7</v>
          </cell>
          <cell r="R471">
            <v>51</v>
          </cell>
          <cell r="S471">
            <v>33</v>
          </cell>
          <cell r="T471">
            <v>1</v>
          </cell>
          <cell r="U471" t="str">
            <v>420003</v>
          </cell>
          <cell r="V471" t="str">
            <v>Primaire Ens.serv.déconc.</v>
          </cell>
          <cell r="W471" t="str">
            <v>Intérieur</v>
          </cell>
          <cell r="X471" t="str">
            <v>Entretien bâtiments administ.</v>
          </cell>
          <cell r="Y471" t="str">
            <v>P1</v>
          </cell>
          <cell r="Z471">
            <v>0</v>
          </cell>
          <cell r="AA471">
            <v>0</v>
          </cell>
          <cell r="AB471">
            <v>0</v>
          </cell>
          <cell r="AC471">
            <v>2588653</v>
          </cell>
          <cell r="AD471">
            <v>2588653</v>
          </cell>
          <cell r="AE471">
            <v>36961.704814383593</v>
          </cell>
        </row>
        <row r="472">
          <cell r="A472">
            <v>1</v>
          </cell>
          <cell r="B472" t="str">
            <v>20</v>
          </cell>
          <cell r="C472">
            <v>42000300700</v>
          </cell>
          <cell r="D472">
            <v>3</v>
          </cell>
          <cell r="E472" t="str">
            <v>37</v>
          </cell>
          <cell r="F472">
            <v>90</v>
          </cell>
          <cell r="G472">
            <v>23</v>
          </cell>
          <cell r="H472">
            <v>20</v>
          </cell>
          <cell r="I472">
            <v>1</v>
          </cell>
          <cell r="J472">
            <v>42</v>
          </cell>
          <cell r="K472" t="str">
            <v>000</v>
          </cell>
          <cell r="L472">
            <v>3</v>
          </cell>
          <cell r="M472" t="str">
            <v>00</v>
          </cell>
          <cell r="N472">
            <v>7</v>
          </cell>
          <cell r="O472">
            <v>3</v>
          </cell>
          <cell r="P472">
            <v>3</v>
          </cell>
          <cell r="Q472">
            <v>7</v>
          </cell>
          <cell r="R472">
            <v>90</v>
          </cell>
          <cell r="S472">
            <v>33</v>
          </cell>
          <cell r="T472">
            <v>1</v>
          </cell>
          <cell r="U472" t="str">
            <v>420003</v>
          </cell>
          <cell r="V472" t="str">
            <v>Primaire Ens.serv.déconc.</v>
          </cell>
          <cell r="W472" t="str">
            <v>Intérieur</v>
          </cell>
          <cell r="X472" t="str">
            <v>Entretien autres immob.</v>
          </cell>
          <cell r="Y472" t="str">
            <v>P1</v>
          </cell>
          <cell r="Z472">
            <v>54720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28080.310856430315</v>
          </cell>
        </row>
        <row r="473">
          <cell r="A473">
            <v>1</v>
          </cell>
          <cell r="B473" t="str">
            <v>20</v>
          </cell>
          <cell r="C473">
            <v>43000300700</v>
          </cell>
          <cell r="D473">
            <v>3</v>
          </cell>
          <cell r="E473" t="str">
            <v>37</v>
          </cell>
          <cell r="F473">
            <v>11</v>
          </cell>
          <cell r="G473">
            <v>23</v>
          </cell>
          <cell r="H473">
            <v>20</v>
          </cell>
          <cell r="I473">
            <v>1</v>
          </cell>
          <cell r="J473">
            <v>43</v>
          </cell>
          <cell r="K473" t="str">
            <v>000</v>
          </cell>
          <cell r="L473">
            <v>3</v>
          </cell>
          <cell r="M473" t="str">
            <v>00</v>
          </cell>
          <cell r="N473">
            <v>7</v>
          </cell>
          <cell r="O473">
            <v>3</v>
          </cell>
          <cell r="P473">
            <v>3</v>
          </cell>
          <cell r="Q473">
            <v>7</v>
          </cell>
          <cell r="R473">
            <v>11</v>
          </cell>
          <cell r="S473">
            <v>33</v>
          </cell>
          <cell r="T473">
            <v>1</v>
          </cell>
          <cell r="U473" t="str">
            <v>430003</v>
          </cell>
          <cell r="V473" t="str">
            <v>Secondaire Ens.serv.déconc.</v>
          </cell>
          <cell r="W473" t="str">
            <v>Intérieur</v>
          </cell>
          <cell r="X473" t="str">
            <v>Entretien matériel mobilier</v>
          </cell>
          <cell r="Y473" t="str">
            <v>P2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5067.008785264371</v>
          </cell>
        </row>
        <row r="474">
          <cell r="A474">
            <v>1</v>
          </cell>
          <cell r="B474" t="str">
            <v>20</v>
          </cell>
          <cell r="C474">
            <v>43000300700</v>
          </cell>
          <cell r="D474">
            <v>3</v>
          </cell>
          <cell r="E474" t="str">
            <v>37</v>
          </cell>
          <cell r="F474">
            <v>12</v>
          </cell>
          <cell r="G474">
            <v>23</v>
          </cell>
          <cell r="H474">
            <v>20</v>
          </cell>
          <cell r="I474">
            <v>1</v>
          </cell>
          <cell r="J474">
            <v>43</v>
          </cell>
          <cell r="K474" t="str">
            <v>000</v>
          </cell>
          <cell r="L474">
            <v>3</v>
          </cell>
          <cell r="M474" t="str">
            <v>00</v>
          </cell>
          <cell r="N474">
            <v>7</v>
          </cell>
          <cell r="O474">
            <v>3</v>
          </cell>
          <cell r="P474">
            <v>3</v>
          </cell>
          <cell r="Q474">
            <v>7</v>
          </cell>
          <cell r="R474">
            <v>12</v>
          </cell>
          <cell r="S474">
            <v>33</v>
          </cell>
          <cell r="T474">
            <v>1</v>
          </cell>
          <cell r="U474" t="str">
            <v>430003</v>
          </cell>
          <cell r="V474" t="str">
            <v>Secondaire Ens.serv.déconc.</v>
          </cell>
          <cell r="W474" t="str">
            <v>Intérieur</v>
          </cell>
          <cell r="X474" t="str">
            <v>Entretien matériel informat.</v>
          </cell>
          <cell r="Y474" t="str">
            <v>P2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7894.0552824358847</v>
          </cell>
        </row>
        <row r="475">
          <cell r="A475">
            <v>1</v>
          </cell>
          <cell r="B475" t="str">
            <v>20</v>
          </cell>
          <cell r="C475">
            <v>43000300700</v>
          </cell>
          <cell r="D475">
            <v>3</v>
          </cell>
          <cell r="E475" t="str">
            <v>37</v>
          </cell>
          <cell r="F475">
            <v>13</v>
          </cell>
          <cell r="G475">
            <v>23</v>
          </cell>
          <cell r="H475">
            <v>20</v>
          </cell>
          <cell r="I475">
            <v>1</v>
          </cell>
          <cell r="J475">
            <v>43</v>
          </cell>
          <cell r="K475" t="str">
            <v>000</v>
          </cell>
          <cell r="L475">
            <v>3</v>
          </cell>
          <cell r="M475" t="str">
            <v>00</v>
          </cell>
          <cell r="N475">
            <v>7</v>
          </cell>
          <cell r="O475">
            <v>3</v>
          </cell>
          <cell r="P475">
            <v>3</v>
          </cell>
          <cell r="Q475">
            <v>7</v>
          </cell>
          <cell r="R475">
            <v>13</v>
          </cell>
          <cell r="S475">
            <v>33</v>
          </cell>
          <cell r="T475">
            <v>1</v>
          </cell>
          <cell r="U475" t="str">
            <v>430003</v>
          </cell>
          <cell r="V475" t="str">
            <v>Secondaire Ens.serv.déconc.</v>
          </cell>
          <cell r="W475" t="str">
            <v>Intérieur</v>
          </cell>
          <cell r="X475" t="str">
            <v>Entretien autres matériels techniqu.</v>
          </cell>
          <cell r="Y475" t="str">
            <v>P2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14181.108828356366</v>
          </cell>
        </row>
        <row r="476">
          <cell r="A476">
            <v>1</v>
          </cell>
          <cell r="B476" t="str">
            <v>20</v>
          </cell>
          <cell r="C476">
            <v>43000300700</v>
          </cell>
          <cell r="D476">
            <v>3</v>
          </cell>
          <cell r="E476" t="str">
            <v>37</v>
          </cell>
          <cell r="F476">
            <v>51</v>
          </cell>
          <cell r="G476">
            <v>23</v>
          </cell>
          <cell r="H476">
            <v>20</v>
          </cell>
          <cell r="I476">
            <v>1</v>
          </cell>
          <cell r="J476">
            <v>43</v>
          </cell>
          <cell r="K476" t="str">
            <v>000</v>
          </cell>
          <cell r="L476">
            <v>3</v>
          </cell>
          <cell r="M476" t="str">
            <v>00</v>
          </cell>
          <cell r="N476">
            <v>7</v>
          </cell>
          <cell r="O476">
            <v>3</v>
          </cell>
          <cell r="P476">
            <v>3</v>
          </cell>
          <cell r="Q476">
            <v>7</v>
          </cell>
          <cell r="R476">
            <v>51</v>
          </cell>
          <cell r="S476">
            <v>33</v>
          </cell>
          <cell r="T476">
            <v>1</v>
          </cell>
          <cell r="U476" t="str">
            <v>430003</v>
          </cell>
          <cell r="V476" t="str">
            <v>Secondaire Ens.serv.déconc.</v>
          </cell>
          <cell r="W476" t="str">
            <v>Intérieur</v>
          </cell>
          <cell r="X476" t="str">
            <v>Entretien bâtiments administ.</v>
          </cell>
          <cell r="Y476" t="str">
            <v>P2</v>
          </cell>
          <cell r="Z476">
            <v>0</v>
          </cell>
          <cell r="AA476">
            <v>0</v>
          </cell>
          <cell r="AB476">
            <v>0</v>
          </cell>
          <cell r="AC476">
            <v>1109423</v>
          </cell>
          <cell r="AD476">
            <v>1109423</v>
          </cell>
          <cell r="AE476">
            <v>27134.859276237974</v>
          </cell>
        </row>
        <row r="477">
          <cell r="A477">
            <v>1</v>
          </cell>
          <cell r="B477" t="str">
            <v>20</v>
          </cell>
          <cell r="C477">
            <v>43000300700</v>
          </cell>
          <cell r="D477">
            <v>3</v>
          </cell>
          <cell r="E477" t="str">
            <v>37</v>
          </cell>
          <cell r="F477">
            <v>90</v>
          </cell>
          <cell r="G477">
            <v>23</v>
          </cell>
          <cell r="H477">
            <v>20</v>
          </cell>
          <cell r="I477">
            <v>1</v>
          </cell>
          <cell r="J477">
            <v>43</v>
          </cell>
          <cell r="K477" t="str">
            <v>000</v>
          </cell>
          <cell r="L477">
            <v>3</v>
          </cell>
          <cell r="M477" t="str">
            <v>00</v>
          </cell>
          <cell r="N477">
            <v>7</v>
          </cell>
          <cell r="O477">
            <v>3</v>
          </cell>
          <cell r="P477">
            <v>3</v>
          </cell>
          <cell r="Q477">
            <v>7</v>
          </cell>
          <cell r="R477">
            <v>90</v>
          </cell>
          <cell r="S477">
            <v>33</v>
          </cell>
          <cell r="T477">
            <v>1</v>
          </cell>
          <cell r="U477" t="str">
            <v>430003</v>
          </cell>
          <cell r="V477" t="str">
            <v>Secondaire Ens.serv.déconc.</v>
          </cell>
          <cell r="W477" t="str">
            <v>Intérieur</v>
          </cell>
          <cell r="X477" t="str">
            <v>Entretien autres immob.</v>
          </cell>
          <cell r="Y477" t="str">
            <v>P2</v>
          </cell>
          <cell r="Z477">
            <v>24610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10695.836547506588</v>
          </cell>
        </row>
        <row r="478">
          <cell r="A478">
            <v>1</v>
          </cell>
          <cell r="B478" t="str">
            <v>20</v>
          </cell>
          <cell r="C478">
            <v>44000300700</v>
          </cell>
          <cell r="D478">
            <v>3</v>
          </cell>
          <cell r="E478" t="str">
            <v>37</v>
          </cell>
          <cell r="F478">
            <v>90</v>
          </cell>
          <cell r="G478">
            <v>23</v>
          </cell>
          <cell r="H478">
            <v>20</v>
          </cell>
          <cell r="I478">
            <v>1</v>
          </cell>
          <cell r="J478">
            <v>44</v>
          </cell>
          <cell r="K478" t="str">
            <v>000</v>
          </cell>
          <cell r="L478">
            <v>3</v>
          </cell>
          <cell r="M478" t="str">
            <v>00</v>
          </cell>
          <cell r="N478">
            <v>7</v>
          </cell>
          <cell r="O478">
            <v>3</v>
          </cell>
          <cell r="P478">
            <v>3</v>
          </cell>
          <cell r="Q478">
            <v>7</v>
          </cell>
          <cell r="R478">
            <v>90</v>
          </cell>
          <cell r="S478">
            <v>36</v>
          </cell>
          <cell r="T478">
            <v>1</v>
          </cell>
          <cell r="U478" t="str">
            <v>440003</v>
          </cell>
          <cell r="V478" t="str">
            <v>Enseign. Technique</v>
          </cell>
          <cell r="W478" t="str">
            <v>Intérieur</v>
          </cell>
          <cell r="X478" t="str">
            <v>Ent. Autres immob. (corporelles)</v>
          </cell>
          <cell r="Y478" t="str">
            <v>P3</v>
          </cell>
          <cell r="Z478">
            <v>0</v>
          </cell>
          <cell r="AA478">
            <v>0</v>
          </cell>
          <cell r="AB478">
            <v>0</v>
          </cell>
          <cell r="AC478">
            <v>250000</v>
          </cell>
          <cell r="AD478">
            <v>250000</v>
          </cell>
          <cell r="AE478">
            <v>17009.485074585802</v>
          </cell>
        </row>
        <row r="479">
          <cell r="A479">
            <v>1</v>
          </cell>
          <cell r="B479" t="str">
            <v>20</v>
          </cell>
          <cell r="C479">
            <v>44234300700</v>
          </cell>
          <cell r="D479">
            <v>3</v>
          </cell>
          <cell r="E479" t="str">
            <v>37</v>
          </cell>
          <cell r="F479">
            <v>20</v>
          </cell>
          <cell r="G479">
            <v>23</v>
          </cell>
          <cell r="H479">
            <v>20</v>
          </cell>
          <cell r="I479">
            <v>1</v>
          </cell>
          <cell r="J479">
            <v>44</v>
          </cell>
          <cell r="K479">
            <v>234</v>
          </cell>
          <cell r="L479">
            <v>3</v>
          </cell>
          <cell r="M479" t="str">
            <v>00</v>
          </cell>
          <cell r="N479">
            <v>7</v>
          </cell>
          <cell r="O479">
            <v>3</v>
          </cell>
          <cell r="P479">
            <v>3</v>
          </cell>
          <cell r="Q479">
            <v>7</v>
          </cell>
          <cell r="R479" t="str">
            <v>20</v>
          </cell>
          <cell r="S479">
            <v>36</v>
          </cell>
          <cell r="T479">
            <v>1</v>
          </cell>
          <cell r="U479" t="str">
            <v>442343</v>
          </cell>
          <cell r="V479" t="str">
            <v>ENATEF Contrib coop helvétique</v>
          </cell>
          <cell r="W479" t="str">
            <v>Intérieur</v>
          </cell>
          <cell r="X479" t="str">
            <v>Entretien véhicules automobiles</v>
          </cell>
          <cell r="Y479" t="str">
            <v>P3</v>
          </cell>
          <cell r="Z479">
            <v>47020</v>
          </cell>
          <cell r="AA479">
            <v>32230</v>
          </cell>
          <cell r="AB479">
            <v>41900</v>
          </cell>
          <cell r="AC479">
            <v>41900</v>
          </cell>
          <cell r="AD479">
            <v>0</v>
          </cell>
          <cell r="AE479">
            <v>24567.113845363914</v>
          </cell>
        </row>
        <row r="480">
          <cell r="A480">
            <v>1</v>
          </cell>
          <cell r="B480" t="str">
            <v>20</v>
          </cell>
          <cell r="C480">
            <v>44234300700</v>
          </cell>
          <cell r="D480">
            <v>3</v>
          </cell>
          <cell r="E480" t="str">
            <v>37</v>
          </cell>
          <cell r="F480">
            <v>51</v>
          </cell>
          <cell r="G480">
            <v>23</v>
          </cell>
          <cell r="H480">
            <v>20</v>
          </cell>
          <cell r="I480">
            <v>1</v>
          </cell>
          <cell r="J480">
            <v>44</v>
          </cell>
          <cell r="K480">
            <v>234</v>
          </cell>
          <cell r="L480">
            <v>3</v>
          </cell>
          <cell r="M480" t="str">
            <v>00</v>
          </cell>
          <cell r="N480">
            <v>7</v>
          </cell>
          <cell r="O480">
            <v>3</v>
          </cell>
          <cell r="P480">
            <v>3</v>
          </cell>
          <cell r="Q480">
            <v>7</v>
          </cell>
          <cell r="R480" t="str">
            <v>51</v>
          </cell>
          <cell r="S480">
            <v>36</v>
          </cell>
          <cell r="T480">
            <v>1</v>
          </cell>
          <cell r="U480" t="str">
            <v>442343</v>
          </cell>
          <cell r="V480" t="str">
            <v>ENATEF Contrib coop helvétique</v>
          </cell>
          <cell r="W480" t="str">
            <v>Intérieur</v>
          </cell>
          <cell r="X480" t="str">
            <v>Entretien bâtiments administratifs</v>
          </cell>
          <cell r="Y480" t="str">
            <v>P3</v>
          </cell>
          <cell r="Z480">
            <v>65830</v>
          </cell>
          <cell r="AA480">
            <v>45110</v>
          </cell>
          <cell r="AB480">
            <v>58640</v>
          </cell>
          <cell r="AC480">
            <v>58640</v>
          </cell>
          <cell r="AD480">
            <v>0</v>
          </cell>
          <cell r="AE480">
            <v>15979.594429214534</v>
          </cell>
        </row>
        <row r="481">
          <cell r="A481">
            <v>1</v>
          </cell>
          <cell r="B481" t="str">
            <v>20</v>
          </cell>
          <cell r="C481">
            <v>49000300700</v>
          </cell>
          <cell r="D481">
            <v>3</v>
          </cell>
          <cell r="E481" t="str">
            <v>37</v>
          </cell>
          <cell r="F481">
            <v>11</v>
          </cell>
          <cell r="G481">
            <v>23</v>
          </cell>
          <cell r="H481">
            <v>20</v>
          </cell>
          <cell r="I481">
            <v>1</v>
          </cell>
          <cell r="J481">
            <v>49</v>
          </cell>
          <cell r="K481" t="str">
            <v>000</v>
          </cell>
          <cell r="L481">
            <v>3</v>
          </cell>
          <cell r="M481" t="str">
            <v>00</v>
          </cell>
          <cell r="N481">
            <v>7</v>
          </cell>
          <cell r="O481">
            <v>3</v>
          </cell>
          <cell r="P481">
            <v>3</v>
          </cell>
          <cell r="Q481">
            <v>7</v>
          </cell>
          <cell r="R481">
            <v>11</v>
          </cell>
          <cell r="S481">
            <v>33</v>
          </cell>
          <cell r="T481">
            <v>1</v>
          </cell>
          <cell r="U481" t="str">
            <v>490003</v>
          </cell>
          <cell r="V481" t="str">
            <v>Enseig. Serv administratifs</v>
          </cell>
          <cell r="W481" t="str">
            <v>Intérieur</v>
          </cell>
          <cell r="X481" t="str">
            <v>Entretien matériel mobilier</v>
          </cell>
          <cell r="Y481" t="str">
            <v>P5D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30120.810785832804</v>
          </cell>
        </row>
        <row r="482">
          <cell r="A482">
            <v>1</v>
          </cell>
          <cell r="B482" t="str">
            <v>20</v>
          </cell>
          <cell r="C482">
            <v>49000300700</v>
          </cell>
          <cell r="D482">
            <v>3</v>
          </cell>
          <cell r="E482" t="str">
            <v>37</v>
          </cell>
          <cell r="F482">
            <v>12</v>
          </cell>
          <cell r="G482">
            <v>23</v>
          </cell>
          <cell r="H482">
            <v>20</v>
          </cell>
          <cell r="I482">
            <v>1</v>
          </cell>
          <cell r="J482">
            <v>49</v>
          </cell>
          <cell r="K482" t="str">
            <v>000</v>
          </cell>
          <cell r="L482">
            <v>3</v>
          </cell>
          <cell r="M482" t="str">
            <v>00</v>
          </cell>
          <cell r="N482">
            <v>7</v>
          </cell>
          <cell r="O482">
            <v>3</v>
          </cell>
          <cell r="P482">
            <v>3</v>
          </cell>
          <cell r="Q482">
            <v>7</v>
          </cell>
          <cell r="R482">
            <v>12</v>
          </cell>
          <cell r="S482">
            <v>33</v>
          </cell>
          <cell r="T482">
            <v>1</v>
          </cell>
          <cell r="U482" t="str">
            <v>490003</v>
          </cell>
          <cell r="V482" t="str">
            <v>Enseig. Serv administratifs</v>
          </cell>
          <cell r="W482" t="str">
            <v>Intérieur</v>
          </cell>
          <cell r="X482" t="str">
            <v>Entretien matériel informat.</v>
          </cell>
          <cell r="Y482" t="str">
            <v>P5D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10580.148379466205</v>
          </cell>
        </row>
        <row r="483">
          <cell r="A483">
            <v>1</v>
          </cell>
          <cell r="B483" t="str">
            <v>20</v>
          </cell>
          <cell r="C483">
            <v>49000300700</v>
          </cell>
          <cell r="D483">
            <v>3</v>
          </cell>
          <cell r="E483" t="str">
            <v>37</v>
          </cell>
          <cell r="F483">
            <v>13</v>
          </cell>
          <cell r="G483">
            <v>23</v>
          </cell>
          <cell r="H483">
            <v>20</v>
          </cell>
          <cell r="I483">
            <v>1</v>
          </cell>
          <cell r="J483">
            <v>49</v>
          </cell>
          <cell r="K483" t="str">
            <v>000</v>
          </cell>
          <cell r="L483">
            <v>3</v>
          </cell>
          <cell r="M483" t="str">
            <v>00</v>
          </cell>
          <cell r="N483">
            <v>7</v>
          </cell>
          <cell r="O483">
            <v>3</v>
          </cell>
          <cell r="P483">
            <v>3</v>
          </cell>
          <cell r="Q483">
            <v>7</v>
          </cell>
          <cell r="R483">
            <v>13</v>
          </cell>
          <cell r="S483">
            <v>33</v>
          </cell>
          <cell r="T483">
            <v>1</v>
          </cell>
          <cell r="U483" t="str">
            <v>490003</v>
          </cell>
          <cell r="V483" t="str">
            <v>Enseig. Serv administratifs</v>
          </cell>
          <cell r="W483" t="str">
            <v>Intérieur</v>
          </cell>
          <cell r="X483" t="str">
            <v>Entretien autres matériels techniqu.</v>
          </cell>
          <cell r="Y483" t="str">
            <v>P5D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21462.814669612799</v>
          </cell>
        </row>
        <row r="484">
          <cell r="A484">
            <v>1</v>
          </cell>
          <cell r="B484" t="str">
            <v>20</v>
          </cell>
          <cell r="C484">
            <v>49000300700</v>
          </cell>
          <cell r="D484">
            <v>3</v>
          </cell>
          <cell r="E484" t="str">
            <v>37</v>
          </cell>
          <cell r="F484">
            <v>20</v>
          </cell>
          <cell r="G484">
            <v>23</v>
          </cell>
          <cell r="H484">
            <v>20</v>
          </cell>
          <cell r="I484">
            <v>1</v>
          </cell>
          <cell r="J484">
            <v>49</v>
          </cell>
          <cell r="K484" t="str">
            <v>000</v>
          </cell>
          <cell r="L484">
            <v>3</v>
          </cell>
          <cell r="M484" t="str">
            <v>00</v>
          </cell>
          <cell r="N484">
            <v>7</v>
          </cell>
          <cell r="O484">
            <v>3</v>
          </cell>
          <cell r="P484">
            <v>3</v>
          </cell>
          <cell r="Q484">
            <v>7</v>
          </cell>
          <cell r="R484">
            <v>20</v>
          </cell>
          <cell r="S484">
            <v>33</v>
          </cell>
          <cell r="T484">
            <v>1</v>
          </cell>
          <cell r="U484" t="str">
            <v>490003</v>
          </cell>
          <cell r="V484" t="str">
            <v>Enseig. Serv administratifs</v>
          </cell>
          <cell r="W484" t="str">
            <v>Intérieur</v>
          </cell>
          <cell r="X484" t="str">
            <v>Entretien véhicules automob.</v>
          </cell>
          <cell r="Y484" t="str">
            <v>P5D</v>
          </cell>
          <cell r="Z484">
            <v>85035</v>
          </cell>
          <cell r="AA484">
            <v>96900</v>
          </cell>
          <cell r="AB484">
            <v>125970</v>
          </cell>
          <cell r="AC484">
            <v>125970</v>
          </cell>
          <cell r="AD484">
            <v>0</v>
          </cell>
          <cell r="AE484">
            <v>71144.234097681241</v>
          </cell>
        </row>
        <row r="485">
          <cell r="A485">
            <v>1</v>
          </cell>
          <cell r="B485" t="str">
            <v>20</v>
          </cell>
          <cell r="C485">
            <v>49000300700</v>
          </cell>
          <cell r="D485">
            <v>3</v>
          </cell>
          <cell r="E485" t="str">
            <v>37</v>
          </cell>
          <cell r="F485">
            <v>51</v>
          </cell>
          <cell r="G485">
            <v>23</v>
          </cell>
          <cell r="H485">
            <v>20</v>
          </cell>
          <cell r="I485">
            <v>1</v>
          </cell>
          <cell r="J485">
            <v>49</v>
          </cell>
          <cell r="K485" t="str">
            <v>000</v>
          </cell>
          <cell r="L485">
            <v>3</v>
          </cell>
          <cell r="M485" t="str">
            <v>00</v>
          </cell>
          <cell r="N485">
            <v>7</v>
          </cell>
          <cell r="O485">
            <v>3</v>
          </cell>
          <cell r="P485">
            <v>3</v>
          </cell>
          <cell r="Q485">
            <v>7</v>
          </cell>
          <cell r="R485">
            <v>51</v>
          </cell>
          <cell r="S485">
            <v>33</v>
          </cell>
          <cell r="T485">
            <v>1</v>
          </cell>
          <cell r="U485" t="str">
            <v>490003</v>
          </cell>
          <cell r="V485" t="str">
            <v>Enseig. Serv administratifs</v>
          </cell>
          <cell r="W485" t="str">
            <v>Intérieur</v>
          </cell>
          <cell r="X485" t="str">
            <v>Entretien bâtiments administ.</v>
          </cell>
          <cell r="Y485" t="str">
            <v>P5D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42710.874866368969</v>
          </cell>
        </row>
        <row r="486">
          <cell r="A486">
            <v>1</v>
          </cell>
          <cell r="B486" t="str">
            <v>20</v>
          </cell>
          <cell r="C486">
            <v>49000300700</v>
          </cell>
          <cell r="D486">
            <v>3</v>
          </cell>
          <cell r="E486" t="str">
            <v>37</v>
          </cell>
          <cell r="F486">
            <v>52</v>
          </cell>
          <cell r="G486">
            <v>23</v>
          </cell>
          <cell r="H486">
            <v>20</v>
          </cell>
          <cell r="I486">
            <v>1</v>
          </cell>
          <cell r="J486">
            <v>49</v>
          </cell>
          <cell r="K486" t="str">
            <v>000</v>
          </cell>
          <cell r="L486">
            <v>3</v>
          </cell>
          <cell r="M486" t="str">
            <v>00</v>
          </cell>
          <cell r="N486">
            <v>7</v>
          </cell>
          <cell r="O486">
            <v>3</v>
          </cell>
          <cell r="P486">
            <v>3</v>
          </cell>
          <cell r="Q486">
            <v>7</v>
          </cell>
          <cell r="R486">
            <v>52</v>
          </cell>
          <cell r="S486">
            <v>33</v>
          </cell>
          <cell r="T486">
            <v>1</v>
          </cell>
          <cell r="U486" t="str">
            <v>490003</v>
          </cell>
          <cell r="V486" t="str">
            <v>Enseig. Serv administratifs</v>
          </cell>
          <cell r="W486" t="str">
            <v>Intérieur</v>
          </cell>
          <cell r="X486" t="str">
            <v>Entretien logements</v>
          </cell>
          <cell r="Y486" t="str">
            <v>P5D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19400.373880754425</v>
          </cell>
        </row>
        <row r="487">
          <cell r="A487">
            <v>1</v>
          </cell>
          <cell r="B487" t="str">
            <v>20</v>
          </cell>
          <cell r="C487">
            <v>49000300700</v>
          </cell>
          <cell r="D487">
            <v>3</v>
          </cell>
          <cell r="E487" t="str">
            <v>37</v>
          </cell>
          <cell r="F487">
            <v>90</v>
          </cell>
          <cell r="G487">
            <v>23</v>
          </cell>
          <cell r="H487">
            <v>20</v>
          </cell>
          <cell r="I487">
            <v>1</v>
          </cell>
          <cell r="J487">
            <v>49</v>
          </cell>
          <cell r="K487" t="str">
            <v>000</v>
          </cell>
          <cell r="L487">
            <v>3</v>
          </cell>
          <cell r="M487" t="str">
            <v>00</v>
          </cell>
          <cell r="N487">
            <v>7</v>
          </cell>
          <cell r="O487">
            <v>3</v>
          </cell>
          <cell r="P487">
            <v>3</v>
          </cell>
          <cell r="Q487">
            <v>7</v>
          </cell>
          <cell r="R487">
            <v>90</v>
          </cell>
          <cell r="S487">
            <v>33</v>
          </cell>
          <cell r="T487">
            <v>1</v>
          </cell>
          <cell r="U487" t="str">
            <v>490003</v>
          </cell>
          <cell r="V487" t="str">
            <v>Enseig. Serv administratifs</v>
          </cell>
          <cell r="W487" t="str">
            <v>Intérieur</v>
          </cell>
          <cell r="X487" t="str">
            <v>Entretien autres immob.</v>
          </cell>
          <cell r="Y487" t="str">
            <v>P5D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61492.25056065424</v>
          </cell>
        </row>
        <row r="488">
          <cell r="A488">
            <v>1</v>
          </cell>
          <cell r="B488" t="str">
            <v>ST/EPU</v>
          </cell>
          <cell r="C488" t="str">
            <v>B1A</v>
          </cell>
          <cell r="D488" t="str">
            <v>B1AA</v>
          </cell>
          <cell r="E488" t="str">
            <v>EP/SIGU</v>
          </cell>
          <cell r="G488">
            <v>23</v>
          </cell>
          <cell r="H488">
            <v>20</v>
          </cell>
          <cell r="I488">
            <v>1</v>
          </cell>
          <cell r="K488" t="str">
            <v>IDA</v>
          </cell>
          <cell r="L488">
            <v>9</v>
          </cell>
          <cell r="M488">
            <v>5543.9467426374849</v>
          </cell>
          <cell r="O488">
            <v>3</v>
          </cell>
          <cell r="P488">
            <v>3</v>
          </cell>
          <cell r="Q488">
            <v>7</v>
          </cell>
          <cell r="R488" t="str">
            <v>cahier</v>
          </cell>
          <cell r="T488">
            <v>4.5582240000000001</v>
          </cell>
          <cell r="U488">
            <v>1</v>
          </cell>
          <cell r="V488" t="str">
            <v>Ensemble Non ventilé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25270.551097012009</v>
          </cell>
        </row>
        <row r="489">
          <cell r="A489">
            <v>1</v>
          </cell>
          <cell r="B489" t="str">
            <v>ST/EPU</v>
          </cell>
          <cell r="C489" t="str">
            <v>B1A</v>
          </cell>
          <cell r="D489" t="str">
            <v>B1AA</v>
          </cell>
          <cell r="E489" t="str">
            <v>EP/TELE</v>
          </cell>
          <cell r="G489">
            <v>23</v>
          </cell>
          <cell r="H489">
            <v>20</v>
          </cell>
          <cell r="I489">
            <v>1</v>
          </cell>
          <cell r="K489" t="str">
            <v>IDA</v>
          </cell>
          <cell r="L489" t="str">
            <v>AOI</v>
          </cell>
          <cell r="M489">
            <v>3052.6130664575176</v>
          </cell>
          <cell r="O489">
            <v>3</v>
          </cell>
          <cell r="P489">
            <v>3</v>
          </cell>
          <cell r="Q489">
            <v>9</v>
          </cell>
          <cell r="R489" t="str">
            <v>cahier</v>
          </cell>
          <cell r="T489">
            <v>4.5582240000000001</v>
          </cell>
          <cell r="U489">
            <v>1</v>
          </cell>
          <cell r="V489" t="str">
            <v xml:space="preserve">Dépenses diverses </v>
          </cell>
          <cell r="W489">
            <v>0</v>
          </cell>
          <cell r="X489">
            <v>0</v>
          </cell>
          <cell r="Y489">
            <v>0</v>
          </cell>
          <cell r="Z489">
            <v>32633</v>
          </cell>
          <cell r="AA489">
            <v>41120</v>
          </cell>
          <cell r="AB489">
            <v>53460</v>
          </cell>
          <cell r="AC489">
            <v>764385.64500000002</v>
          </cell>
          <cell r="AD489">
            <v>710925.64500000002</v>
          </cell>
          <cell r="AE489">
            <v>0</v>
          </cell>
        </row>
        <row r="490">
          <cell r="A490">
            <v>1</v>
          </cell>
          <cell r="B490" t="str">
            <v>ST/EPU</v>
          </cell>
          <cell r="C490" t="str">
            <v>B1A</v>
          </cell>
          <cell r="D490" t="str">
            <v>B1AA</v>
          </cell>
          <cell r="E490" t="str">
            <v>EP/TOUG</v>
          </cell>
          <cell r="G490">
            <v>23</v>
          </cell>
          <cell r="H490">
            <v>20</v>
          </cell>
          <cell r="I490">
            <v>1</v>
          </cell>
          <cell r="K490" t="str">
            <v>IDA</v>
          </cell>
          <cell r="L490">
            <v>1</v>
          </cell>
          <cell r="M490">
            <v>2590.2285375646225</v>
          </cell>
          <cell r="O490">
            <v>3</v>
          </cell>
          <cell r="P490">
            <v>3</v>
          </cell>
          <cell r="Q490">
            <v>9</v>
          </cell>
          <cell r="R490" t="str">
            <v>cahier</v>
          </cell>
          <cell r="T490">
            <v>4.5582240000000001</v>
          </cell>
          <cell r="U490">
            <v>1</v>
          </cell>
          <cell r="V490" t="str">
            <v>Services centraux</v>
          </cell>
          <cell r="W490">
            <v>0</v>
          </cell>
          <cell r="X490">
            <v>0</v>
          </cell>
          <cell r="Y490">
            <v>0</v>
          </cell>
          <cell r="Z490">
            <v>32633</v>
          </cell>
          <cell r="AA490">
            <v>41120</v>
          </cell>
          <cell r="AB490">
            <v>53460</v>
          </cell>
          <cell r="AC490">
            <v>764385.64500000002</v>
          </cell>
          <cell r="AD490">
            <v>710925.64500000002</v>
          </cell>
          <cell r="AE490">
            <v>0</v>
          </cell>
        </row>
        <row r="491">
          <cell r="A491">
            <v>1</v>
          </cell>
          <cell r="B491" t="str">
            <v>20</v>
          </cell>
          <cell r="C491">
            <v>35120100700</v>
          </cell>
          <cell r="D491">
            <v>3</v>
          </cell>
          <cell r="E491" t="str">
            <v>39</v>
          </cell>
          <cell r="F491">
            <v>90</v>
          </cell>
          <cell r="G491">
            <v>23</v>
          </cell>
          <cell r="H491">
            <v>20</v>
          </cell>
          <cell r="I491">
            <v>1</v>
          </cell>
          <cell r="J491">
            <v>35</v>
          </cell>
          <cell r="K491">
            <v>120</v>
          </cell>
          <cell r="L491">
            <v>1</v>
          </cell>
          <cell r="M491" t="str">
            <v>00</v>
          </cell>
          <cell r="N491">
            <v>7</v>
          </cell>
          <cell r="O491">
            <v>3</v>
          </cell>
          <cell r="P491">
            <v>3</v>
          </cell>
          <cell r="Q491">
            <v>9</v>
          </cell>
          <cell r="R491">
            <v>90</v>
          </cell>
          <cell r="S491">
            <v>93</v>
          </cell>
          <cell r="T491">
            <v>1</v>
          </cell>
          <cell r="U491" t="str">
            <v>351201</v>
          </cell>
          <cell r="V491" t="str">
            <v>Cabinet du MERS</v>
          </cell>
          <cell r="W491" t="str">
            <v>Serv.centr.</v>
          </cell>
          <cell r="X491" t="str">
            <v>Dépenses diverses non ventilées</v>
          </cell>
          <cell r="Y491" t="str">
            <v>P5C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15602.610571289697</v>
          </cell>
        </row>
        <row r="492">
          <cell r="A492">
            <v>1</v>
          </cell>
          <cell r="B492" t="str">
            <v>20</v>
          </cell>
          <cell r="C492">
            <v>42101100700</v>
          </cell>
          <cell r="D492">
            <v>3</v>
          </cell>
          <cell r="E492" t="str">
            <v>39</v>
          </cell>
          <cell r="F492">
            <v>90</v>
          </cell>
          <cell r="G492">
            <v>23</v>
          </cell>
          <cell r="H492">
            <v>20</v>
          </cell>
          <cell r="I492">
            <v>1</v>
          </cell>
          <cell r="J492">
            <v>42</v>
          </cell>
          <cell r="K492">
            <v>101</v>
          </cell>
          <cell r="L492">
            <v>1</v>
          </cell>
          <cell r="M492" t="str">
            <v>00</v>
          </cell>
          <cell r="N492">
            <v>7</v>
          </cell>
          <cell r="O492">
            <v>3</v>
          </cell>
          <cell r="P492">
            <v>3</v>
          </cell>
          <cell r="Q492">
            <v>9</v>
          </cell>
          <cell r="R492">
            <v>90</v>
          </cell>
          <cell r="S492">
            <v>93</v>
          </cell>
          <cell r="T492">
            <v>1</v>
          </cell>
          <cell r="U492" t="str">
            <v>421011</v>
          </cell>
          <cell r="V492" t="str">
            <v xml:space="preserve">Direction Nationale Enseignement Elémentaire </v>
          </cell>
          <cell r="W492" t="str">
            <v>Serv.centr.</v>
          </cell>
          <cell r="X492" t="str">
            <v>Dépenses diverses non ventilées</v>
          </cell>
          <cell r="Y492" t="str">
            <v>P5C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17597.367133099193</v>
          </cell>
        </row>
        <row r="493">
          <cell r="A493">
            <v>1</v>
          </cell>
          <cell r="B493" t="str">
            <v>20</v>
          </cell>
          <cell r="C493">
            <v>43101100700</v>
          </cell>
          <cell r="D493">
            <v>3</v>
          </cell>
          <cell r="E493" t="str">
            <v>39</v>
          </cell>
          <cell r="F493">
            <v>90</v>
          </cell>
          <cell r="G493">
            <v>23</v>
          </cell>
          <cell r="H493">
            <v>20</v>
          </cell>
          <cell r="I493">
            <v>1</v>
          </cell>
          <cell r="J493">
            <v>43</v>
          </cell>
          <cell r="K493">
            <v>101</v>
          </cell>
          <cell r="L493">
            <v>1</v>
          </cell>
          <cell r="M493" t="str">
            <v>00</v>
          </cell>
          <cell r="N493">
            <v>7</v>
          </cell>
          <cell r="O493">
            <v>3</v>
          </cell>
          <cell r="P493">
            <v>3</v>
          </cell>
          <cell r="Q493">
            <v>9</v>
          </cell>
          <cell r="R493">
            <v>90</v>
          </cell>
          <cell r="S493">
            <v>93</v>
          </cell>
          <cell r="T493">
            <v>1</v>
          </cell>
          <cell r="U493" t="str">
            <v>431011</v>
          </cell>
          <cell r="V493" t="str">
            <v xml:space="preserve">Direction Nationale Enseignement Secondaire </v>
          </cell>
          <cell r="W493" t="str">
            <v>Serv.centr.</v>
          </cell>
          <cell r="X493" t="str">
            <v>Dépenses diverses n vent</v>
          </cell>
          <cell r="Y493" t="str">
            <v>P5C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22318.81213103636</v>
          </cell>
        </row>
        <row r="494">
          <cell r="A494">
            <v>1</v>
          </cell>
          <cell r="B494" t="str">
            <v>20</v>
          </cell>
          <cell r="C494">
            <v>44101100700</v>
          </cell>
          <cell r="D494">
            <v>3</v>
          </cell>
          <cell r="E494" t="str">
            <v>39</v>
          </cell>
          <cell r="F494">
            <v>90</v>
          </cell>
          <cell r="G494">
            <v>23</v>
          </cell>
          <cell r="H494">
            <v>20</v>
          </cell>
          <cell r="I494">
            <v>1</v>
          </cell>
          <cell r="J494">
            <v>44</v>
          </cell>
          <cell r="K494">
            <v>101</v>
          </cell>
          <cell r="L494">
            <v>1</v>
          </cell>
          <cell r="M494" t="str">
            <v>00</v>
          </cell>
          <cell r="N494">
            <v>7</v>
          </cell>
          <cell r="O494">
            <v>3</v>
          </cell>
          <cell r="P494">
            <v>3</v>
          </cell>
          <cell r="Q494">
            <v>9</v>
          </cell>
          <cell r="R494">
            <v>90</v>
          </cell>
          <cell r="S494">
            <v>96</v>
          </cell>
          <cell r="T494">
            <v>1</v>
          </cell>
          <cell r="U494" t="str">
            <v>441011</v>
          </cell>
          <cell r="V494" t="str">
            <v>DNDPPE Dir nat dévelop pédagogique &amp; programmes d'enseignement</v>
          </cell>
          <cell r="W494" t="str">
            <v>Serv.cent.</v>
          </cell>
          <cell r="X494" t="str">
            <v>Dépenses diverses n vent</v>
          </cell>
          <cell r="Y494" t="str">
            <v>P5C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48952.394005262729</v>
          </cell>
        </row>
        <row r="495">
          <cell r="A495">
            <v>1</v>
          </cell>
          <cell r="B495" t="str">
            <v>20</v>
          </cell>
          <cell r="C495">
            <v>44102100700</v>
          </cell>
          <cell r="D495">
            <v>3</v>
          </cell>
          <cell r="E495" t="str">
            <v>39</v>
          </cell>
          <cell r="F495">
            <v>90</v>
          </cell>
          <cell r="G495">
            <v>23</v>
          </cell>
          <cell r="H495">
            <v>20</v>
          </cell>
          <cell r="I495">
            <v>1</v>
          </cell>
          <cell r="J495">
            <v>44</v>
          </cell>
          <cell r="K495">
            <v>102</v>
          </cell>
          <cell r="L495">
            <v>1</v>
          </cell>
          <cell r="M495" t="str">
            <v>00</v>
          </cell>
          <cell r="N495">
            <v>7</v>
          </cell>
          <cell r="O495">
            <v>3</v>
          </cell>
          <cell r="P495">
            <v>3</v>
          </cell>
          <cell r="Q495">
            <v>9</v>
          </cell>
          <cell r="R495">
            <v>90</v>
          </cell>
          <cell r="S495">
            <v>96</v>
          </cell>
          <cell r="T495">
            <v>1</v>
          </cell>
          <cell r="U495" t="str">
            <v>441021</v>
          </cell>
          <cell r="V495" t="str">
            <v>DNFPP Dir Nat Formation &amp; perfectionnement des presonnels</v>
          </cell>
          <cell r="W495" t="str">
            <v>Serv.cent.</v>
          </cell>
          <cell r="X495" t="str">
            <v>Dépenses diverses n vent</v>
          </cell>
          <cell r="Y495" t="str">
            <v>P5C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27574.588293282195</v>
          </cell>
        </row>
        <row r="496">
          <cell r="A496">
            <v>1</v>
          </cell>
          <cell r="B496" t="str">
            <v>20</v>
          </cell>
          <cell r="C496">
            <v>44505100700</v>
          </cell>
          <cell r="D496">
            <v>3</v>
          </cell>
          <cell r="E496" t="str">
            <v>39</v>
          </cell>
          <cell r="F496">
            <v>90</v>
          </cell>
          <cell r="G496">
            <v>23</v>
          </cell>
          <cell r="H496">
            <v>20</v>
          </cell>
          <cell r="I496">
            <v>1</v>
          </cell>
          <cell r="J496">
            <v>44</v>
          </cell>
          <cell r="K496">
            <v>505</v>
          </cell>
          <cell r="L496">
            <v>1</v>
          </cell>
          <cell r="M496" t="str">
            <v>00</v>
          </cell>
          <cell r="N496">
            <v>7</v>
          </cell>
          <cell r="O496">
            <v>3</v>
          </cell>
          <cell r="P496">
            <v>3</v>
          </cell>
          <cell r="Q496">
            <v>9</v>
          </cell>
          <cell r="R496">
            <v>90</v>
          </cell>
          <cell r="S496">
            <v>96</v>
          </cell>
          <cell r="T496">
            <v>1</v>
          </cell>
          <cell r="U496" t="str">
            <v>445051</v>
          </cell>
          <cell r="V496" t="str">
            <v>SNIEM Serv nat Infrastructures Equipement &amp; Maintenance</v>
          </cell>
          <cell r="W496" t="str">
            <v>Serv.cent.</v>
          </cell>
          <cell r="X496" t="str">
            <v>Dépenses diverses n vent</v>
          </cell>
          <cell r="Y496" t="str">
            <v>P5C</v>
          </cell>
          <cell r="Z496">
            <v>2260</v>
          </cell>
          <cell r="AA496">
            <v>2870</v>
          </cell>
          <cell r="AB496">
            <v>3730</v>
          </cell>
          <cell r="AC496">
            <v>3730</v>
          </cell>
          <cell r="AD496">
            <v>0</v>
          </cell>
          <cell r="AE496">
            <v>15806.537087531713</v>
          </cell>
        </row>
        <row r="497">
          <cell r="A497">
            <v>1</v>
          </cell>
          <cell r="B497" t="str">
            <v>20</v>
          </cell>
          <cell r="C497">
            <v>44507100700</v>
          </cell>
          <cell r="D497">
            <v>3</v>
          </cell>
          <cell r="E497" t="str">
            <v>39</v>
          </cell>
          <cell r="F497">
            <v>90</v>
          </cell>
          <cell r="G497">
            <v>23</v>
          </cell>
          <cell r="H497">
            <v>20</v>
          </cell>
          <cell r="I497">
            <v>1</v>
          </cell>
          <cell r="J497">
            <v>44</v>
          </cell>
          <cell r="K497">
            <v>507</v>
          </cell>
          <cell r="L497">
            <v>1</v>
          </cell>
          <cell r="M497" t="str">
            <v>00</v>
          </cell>
          <cell r="N497">
            <v>7</v>
          </cell>
          <cell r="O497">
            <v>3</v>
          </cell>
          <cell r="P497">
            <v>3</v>
          </cell>
          <cell r="Q497">
            <v>9</v>
          </cell>
          <cell r="R497">
            <v>90</v>
          </cell>
          <cell r="S497">
            <v>96</v>
          </cell>
          <cell r="T497">
            <v>1</v>
          </cell>
          <cell r="U497" t="str">
            <v>445071</v>
          </cell>
          <cell r="V497" t="str">
            <v>Comité d'éthique</v>
          </cell>
          <cell r="W497" t="str">
            <v>Serv.cent.</v>
          </cell>
          <cell r="X497" t="str">
            <v>Dépenses diverses n vent</v>
          </cell>
          <cell r="Y497" t="str">
            <v>P5C</v>
          </cell>
          <cell r="Z497">
            <v>30090</v>
          </cell>
          <cell r="AA497">
            <v>38250</v>
          </cell>
          <cell r="AB497">
            <v>49730</v>
          </cell>
          <cell r="AC497">
            <v>49730</v>
          </cell>
          <cell r="AD497">
            <v>0</v>
          </cell>
          <cell r="AE497">
            <v>17665.754227507408</v>
          </cell>
        </row>
        <row r="498">
          <cell r="A498">
            <v>1</v>
          </cell>
          <cell r="B498" t="str">
            <v>20</v>
          </cell>
          <cell r="C498">
            <v>44508100700</v>
          </cell>
          <cell r="D498">
            <v>3</v>
          </cell>
          <cell r="E498" t="str">
            <v>39</v>
          </cell>
          <cell r="F498">
            <v>90</v>
          </cell>
          <cell r="G498">
            <v>23</v>
          </cell>
          <cell r="H498">
            <v>20</v>
          </cell>
          <cell r="I498">
            <v>1</v>
          </cell>
          <cell r="J498">
            <v>44</v>
          </cell>
          <cell r="K498">
            <v>508</v>
          </cell>
          <cell r="L498">
            <v>1</v>
          </cell>
          <cell r="M498" t="str">
            <v>00</v>
          </cell>
          <cell r="N498">
            <v>7</v>
          </cell>
          <cell r="O498">
            <v>3</v>
          </cell>
          <cell r="P498">
            <v>3</v>
          </cell>
          <cell r="Q498">
            <v>9</v>
          </cell>
          <cell r="R498">
            <v>90</v>
          </cell>
          <cell r="S498">
            <v>96</v>
          </cell>
          <cell r="T498">
            <v>1</v>
          </cell>
          <cell r="U498" t="str">
            <v>445081</v>
          </cell>
          <cell r="V498" t="str">
            <v>Cogetep  &amp; CLD</v>
          </cell>
          <cell r="W498" t="str">
            <v>Serv.Cent</v>
          </cell>
          <cell r="X498" t="str">
            <v>Dépenses diverses n vent</v>
          </cell>
          <cell r="Y498" t="str">
            <v>P5C</v>
          </cell>
          <cell r="Z498">
            <v>283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11958.623242167747</v>
          </cell>
        </row>
        <row r="499">
          <cell r="A499">
            <v>1</v>
          </cell>
          <cell r="B499" t="str">
            <v>20</v>
          </cell>
          <cell r="C499">
            <v>44900100700</v>
          </cell>
          <cell r="D499">
            <v>3</v>
          </cell>
          <cell r="E499" t="str">
            <v>39</v>
          </cell>
          <cell r="F499">
            <v>90</v>
          </cell>
          <cell r="G499">
            <v>23</v>
          </cell>
          <cell r="H499">
            <v>20</v>
          </cell>
          <cell r="I499">
            <v>1</v>
          </cell>
          <cell r="J499">
            <v>44</v>
          </cell>
          <cell r="K499">
            <v>900</v>
          </cell>
          <cell r="L499">
            <v>1</v>
          </cell>
          <cell r="M499" t="str">
            <v>00</v>
          </cell>
          <cell r="N499">
            <v>7</v>
          </cell>
          <cell r="O499">
            <v>3</v>
          </cell>
          <cell r="P499">
            <v>3</v>
          </cell>
          <cell r="Q499">
            <v>9</v>
          </cell>
          <cell r="R499">
            <v>90</v>
          </cell>
          <cell r="S499">
            <v>96</v>
          </cell>
          <cell r="T499">
            <v>1</v>
          </cell>
          <cell r="U499" t="str">
            <v>449001</v>
          </cell>
          <cell r="V499" t="str">
            <v>Enseign. Technique Autres serv centraux</v>
          </cell>
          <cell r="W499" t="str">
            <v>Serv.cent.</v>
          </cell>
          <cell r="X499" t="str">
            <v>Dépenses diverses n vent</v>
          </cell>
          <cell r="Y499" t="str">
            <v>P5C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24369.513135354693</v>
          </cell>
        </row>
        <row r="500">
          <cell r="A500">
            <v>1</v>
          </cell>
          <cell r="B500" t="str">
            <v>20</v>
          </cell>
          <cell r="C500">
            <v>49151100700</v>
          </cell>
          <cell r="D500">
            <v>3</v>
          </cell>
          <cell r="E500" t="str">
            <v>39</v>
          </cell>
          <cell r="F500">
            <v>90</v>
          </cell>
          <cell r="G500">
            <v>23</v>
          </cell>
          <cell r="H500">
            <v>20</v>
          </cell>
          <cell r="I500">
            <v>1</v>
          </cell>
          <cell r="J500">
            <v>49</v>
          </cell>
          <cell r="K500">
            <v>151</v>
          </cell>
          <cell r="L500">
            <v>1</v>
          </cell>
          <cell r="M500" t="str">
            <v>00</v>
          </cell>
          <cell r="N500">
            <v>7</v>
          </cell>
          <cell r="O500">
            <v>3</v>
          </cell>
          <cell r="P500">
            <v>3</v>
          </cell>
          <cell r="Q500">
            <v>9</v>
          </cell>
          <cell r="R500">
            <v>90</v>
          </cell>
          <cell r="S500">
            <v>93</v>
          </cell>
          <cell r="T500">
            <v>1</v>
          </cell>
          <cell r="U500" t="str">
            <v>491511</v>
          </cell>
          <cell r="V500" t="str">
            <v>Direction Nationale Education civique</v>
          </cell>
          <cell r="W500" t="str">
            <v>Serv.centr.</v>
          </cell>
          <cell r="X500" t="str">
            <v>Dépenses diverses n vent</v>
          </cell>
          <cell r="Y500" t="str">
            <v>P5C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22735.517492963172</v>
          </cell>
        </row>
        <row r="501">
          <cell r="A501">
            <v>1</v>
          </cell>
          <cell r="B501" t="str">
            <v>20</v>
          </cell>
          <cell r="C501">
            <v>49152100700</v>
          </cell>
          <cell r="D501">
            <v>3</v>
          </cell>
          <cell r="E501" t="str">
            <v>39</v>
          </cell>
          <cell r="F501">
            <v>90</v>
          </cell>
          <cell r="G501">
            <v>23</v>
          </cell>
          <cell r="H501">
            <v>20</v>
          </cell>
          <cell r="I501">
            <v>1</v>
          </cell>
          <cell r="J501">
            <v>49</v>
          </cell>
          <cell r="K501">
            <v>152</v>
          </cell>
          <cell r="L501">
            <v>1</v>
          </cell>
          <cell r="M501" t="str">
            <v>00</v>
          </cell>
          <cell r="N501">
            <v>7</v>
          </cell>
          <cell r="O501">
            <v>3</v>
          </cell>
          <cell r="P501">
            <v>3</v>
          </cell>
          <cell r="Q501">
            <v>9</v>
          </cell>
          <cell r="R501">
            <v>90</v>
          </cell>
          <cell r="S501">
            <v>93</v>
          </cell>
          <cell r="T501">
            <v>1</v>
          </cell>
          <cell r="U501" t="str">
            <v>491521</v>
          </cell>
          <cell r="V501" t="str">
            <v>Direction Nationale de l'Enseignement Privé</v>
          </cell>
          <cell r="W501" t="str">
            <v>Serv.centr.</v>
          </cell>
          <cell r="X501" t="str">
            <v>Dépenses diverses n vent</v>
          </cell>
          <cell r="Y501" t="str">
            <v>P5C</v>
          </cell>
          <cell r="Z501">
            <v>0</v>
          </cell>
          <cell r="AA501">
            <v>0</v>
          </cell>
          <cell r="AB501">
            <v>0</v>
          </cell>
          <cell r="AC501">
            <v>680925.64500000002</v>
          </cell>
          <cell r="AD501">
            <v>680925.64500000002</v>
          </cell>
          <cell r="AE501">
            <v>24234.562602389331</v>
          </cell>
        </row>
        <row r="502">
          <cell r="A502">
            <v>1</v>
          </cell>
          <cell r="B502" t="str">
            <v>20</v>
          </cell>
          <cell r="C502">
            <v>49301100700</v>
          </cell>
          <cell r="D502">
            <v>3</v>
          </cell>
          <cell r="E502" t="str">
            <v>39</v>
          </cell>
          <cell r="F502">
            <v>90</v>
          </cell>
          <cell r="G502">
            <v>23</v>
          </cell>
          <cell r="H502">
            <v>20</v>
          </cell>
          <cell r="I502">
            <v>1</v>
          </cell>
          <cell r="J502">
            <v>49</v>
          </cell>
          <cell r="K502">
            <v>301</v>
          </cell>
          <cell r="L502">
            <v>1</v>
          </cell>
          <cell r="M502" t="str">
            <v>00</v>
          </cell>
          <cell r="N502">
            <v>7</v>
          </cell>
          <cell r="O502">
            <v>3</v>
          </cell>
          <cell r="P502">
            <v>3</v>
          </cell>
          <cell r="Q502">
            <v>9</v>
          </cell>
          <cell r="R502">
            <v>90</v>
          </cell>
          <cell r="S502">
            <v>93</v>
          </cell>
          <cell r="T502">
            <v>1</v>
          </cell>
          <cell r="U502" t="str">
            <v>493011</v>
          </cell>
          <cell r="V502" t="str">
            <v>Inspection Générale de l'Enseignement</v>
          </cell>
          <cell r="W502" t="str">
            <v>Serv.centr.</v>
          </cell>
          <cell r="X502" t="str">
            <v>Dépenses diverses n vent</v>
          </cell>
          <cell r="Y502" t="str">
            <v>P5C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21528.257319678331</v>
          </cell>
        </row>
        <row r="503">
          <cell r="A503">
            <v>1</v>
          </cell>
          <cell r="B503" t="str">
            <v>20</v>
          </cell>
          <cell r="C503">
            <v>49501100700</v>
          </cell>
          <cell r="D503">
            <v>3</v>
          </cell>
          <cell r="E503" t="str">
            <v>39</v>
          </cell>
          <cell r="F503">
            <v>90</v>
          </cell>
          <cell r="G503">
            <v>23</v>
          </cell>
          <cell r="H503">
            <v>20</v>
          </cell>
          <cell r="I503">
            <v>1</v>
          </cell>
          <cell r="J503">
            <v>49</v>
          </cell>
          <cell r="K503">
            <v>501</v>
          </cell>
          <cell r="L503">
            <v>1</v>
          </cell>
          <cell r="M503" t="str">
            <v>00</v>
          </cell>
          <cell r="N503">
            <v>7</v>
          </cell>
          <cell r="O503">
            <v>3</v>
          </cell>
          <cell r="P503">
            <v>3</v>
          </cell>
          <cell r="Q503">
            <v>9</v>
          </cell>
          <cell r="R503">
            <v>90</v>
          </cell>
          <cell r="S503">
            <v>93</v>
          </cell>
          <cell r="T503">
            <v>1</v>
          </cell>
          <cell r="U503" t="str">
            <v>495011</v>
          </cell>
          <cell r="V503" t="str">
            <v>CONEBAT (Serv gestion écoles seconde chance)</v>
          </cell>
          <cell r="W503" t="str">
            <v>Serv.centr.</v>
          </cell>
          <cell r="X503" t="str">
            <v>Dépenses diverses n vent</v>
          </cell>
          <cell r="Y503" t="str">
            <v>P5C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15979.784393365691</v>
          </cell>
        </row>
        <row r="504">
          <cell r="A504">
            <v>1</v>
          </cell>
          <cell r="B504" t="str">
            <v>20</v>
          </cell>
          <cell r="C504">
            <v>49502100700</v>
          </cell>
          <cell r="D504">
            <v>3</v>
          </cell>
          <cell r="E504" t="str">
            <v>39</v>
          </cell>
          <cell r="F504">
            <v>90</v>
          </cell>
          <cell r="G504">
            <v>23</v>
          </cell>
          <cell r="H504">
            <v>20</v>
          </cell>
          <cell r="I504">
            <v>1</v>
          </cell>
          <cell r="J504">
            <v>49</v>
          </cell>
          <cell r="K504">
            <v>502</v>
          </cell>
          <cell r="L504">
            <v>1</v>
          </cell>
          <cell r="M504" t="str">
            <v>00</v>
          </cell>
          <cell r="N504">
            <v>7</v>
          </cell>
          <cell r="O504">
            <v>3</v>
          </cell>
          <cell r="P504">
            <v>3</v>
          </cell>
          <cell r="Q504">
            <v>9</v>
          </cell>
          <cell r="R504">
            <v>90</v>
          </cell>
          <cell r="S504">
            <v>93</v>
          </cell>
          <cell r="T504">
            <v>1</v>
          </cell>
          <cell r="U504" t="str">
            <v>495021</v>
          </cell>
          <cell r="V504" t="str">
            <v xml:space="preserve">Institut National Recherche Appliquée </v>
          </cell>
          <cell r="W504" t="str">
            <v>Serv.centr.</v>
          </cell>
          <cell r="X504" t="str">
            <v>Dépenses diverses n vent</v>
          </cell>
          <cell r="Y504" t="str">
            <v>P5C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11296.63616829714</v>
          </cell>
        </row>
        <row r="505">
          <cell r="A505">
            <v>1</v>
          </cell>
          <cell r="B505" t="str">
            <v>20</v>
          </cell>
          <cell r="C505">
            <v>49503100700</v>
          </cell>
          <cell r="D505">
            <v>3</v>
          </cell>
          <cell r="E505" t="str">
            <v>39</v>
          </cell>
          <cell r="F505">
            <v>90</v>
          </cell>
          <cell r="G505">
            <v>23</v>
          </cell>
          <cell r="H505">
            <v>20</v>
          </cell>
          <cell r="I505">
            <v>1</v>
          </cell>
          <cell r="J505">
            <v>49</v>
          </cell>
          <cell r="K505">
            <v>503</v>
          </cell>
          <cell r="L505">
            <v>1</v>
          </cell>
          <cell r="M505" t="str">
            <v>00</v>
          </cell>
          <cell r="N505">
            <v>7</v>
          </cell>
          <cell r="O505">
            <v>3</v>
          </cell>
          <cell r="P505">
            <v>3</v>
          </cell>
          <cell r="Q505">
            <v>9</v>
          </cell>
          <cell r="R505">
            <v>90</v>
          </cell>
          <cell r="S505">
            <v>93</v>
          </cell>
          <cell r="T505">
            <v>1</v>
          </cell>
          <cell r="U505" t="str">
            <v>495031</v>
          </cell>
          <cell r="V505" t="str">
            <v>Service National Alphabétisation</v>
          </cell>
          <cell r="W505" t="str">
            <v>Serv.centr.</v>
          </cell>
          <cell r="X505" t="str">
            <v>Dépenses diverses n vent</v>
          </cell>
          <cell r="Y505" t="str">
            <v>P5C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38006.811588260636</v>
          </cell>
        </row>
        <row r="506">
          <cell r="A506">
            <v>1</v>
          </cell>
          <cell r="B506" t="str">
            <v>20</v>
          </cell>
          <cell r="C506">
            <v>49504100700</v>
          </cell>
          <cell r="D506">
            <v>3</v>
          </cell>
          <cell r="E506" t="str">
            <v>39</v>
          </cell>
          <cell r="F506">
            <v>90</v>
          </cell>
          <cell r="G506">
            <v>23</v>
          </cell>
          <cell r="H506">
            <v>20</v>
          </cell>
          <cell r="I506">
            <v>1</v>
          </cell>
          <cell r="J506">
            <v>49</v>
          </cell>
          <cell r="K506">
            <v>504</v>
          </cell>
          <cell r="L506">
            <v>1</v>
          </cell>
          <cell r="M506" t="str">
            <v>00</v>
          </cell>
          <cell r="N506">
            <v>7</v>
          </cell>
          <cell r="O506">
            <v>3</v>
          </cell>
          <cell r="P506">
            <v>3</v>
          </cell>
          <cell r="Q506">
            <v>9</v>
          </cell>
          <cell r="R506">
            <v>90</v>
          </cell>
          <cell r="S506">
            <v>93</v>
          </cell>
          <cell r="T506">
            <v>1</v>
          </cell>
          <cell r="U506" t="str">
            <v>495041</v>
          </cell>
          <cell r="V506" t="str">
            <v>Service National Infrastuctures Equipements Scolaires</v>
          </cell>
          <cell r="W506" t="str">
            <v>Serv.centr.</v>
          </cell>
          <cell r="X506" t="str">
            <v>Dépenses diverses n vent</v>
          </cell>
          <cell r="Y506" t="str">
            <v>P5C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13532.438241480173</v>
          </cell>
        </row>
        <row r="507">
          <cell r="A507">
            <v>1</v>
          </cell>
          <cell r="B507" t="str">
            <v>20</v>
          </cell>
          <cell r="C507">
            <v>49505100700</v>
          </cell>
          <cell r="D507">
            <v>3</v>
          </cell>
          <cell r="E507" t="str">
            <v>39</v>
          </cell>
          <cell r="F507">
            <v>90</v>
          </cell>
          <cell r="G507">
            <v>23</v>
          </cell>
          <cell r="H507">
            <v>20</v>
          </cell>
          <cell r="I507">
            <v>1</v>
          </cell>
          <cell r="J507">
            <v>49</v>
          </cell>
          <cell r="K507">
            <v>505</v>
          </cell>
          <cell r="L507">
            <v>1</v>
          </cell>
          <cell r="M507" t="str">
            <v>00</v>
          </cell>
          <cell r="N507">
            <v>7</v>
          </cell>
          <cell r="O507">
            <v>3</v>
          </cell>
          <cell r="P507">
            <v>3</v>
          </cell>
          <cell r="Q507">
            <v>9</v>
          </cell>
          <cell r="R507">
            <v>90</v>
          </cell>
          <cell r="S507">
            <v>93</v>
          </cell>
          <cell r="T507">
            <v>1</v>
          </cell>
          <cell r="U507" t="str">
            <v>495051</v>
          </cell>
          <cell r="V507" t="str">
            <v>Centre Informatique</v>
          </cell>
          <cell r="W507" t="str">
            <v>Serv.centr.</v>
          </cell>
          <cell r="X507" t="str">
            <v>Dépenses diverses n vent</v>
          </cell>
          <cell r="Y507" t="str">
            <v>P5C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40634.699669383648</v>
          </cell>
        </row>
        <row r="508">
          <cell r="A508">
            <v>1</v>
          </cell>
          <cell r="B508" t="str">
            <v>20</v>
          </cell>
          <cell r="C508">
            <v>49506100700</v>
          </cell>
          <cell r="D508">
            <v>3</v>
          </cell>
          <cell r="E508" t="str">
            <v>39</v>
          </cell>
          <cell r="F508">
            <v>90</v>
          </cell>
          <cell r="G508">
            <v>23</v>
          </cell>
          <cell r="H508">
            <v>20</v>
          </cell>
          <cell r="I508">
            <v>1</v>
          </cell>
          <cell r="J508">
            <v>49</v>
          </cell>
          <cell r="K508">
            <v>506</v>
          </cell>
          <cell r="L508">
            <v>1</v>
          </cell>
          <cell r="M508" t="str">
            <v>00</v>
          </cell>
          <cell r="N508">
            <v>7</v>
          </cell>
          <cell r="O508">
            <v>3</v>
          </cell>
          <cell r="P508">
            <v>3</v>
          </cell>
          <cell r="Q508">
            <v>9</v>
          </cell>
          <cell r="R508">
            <v>90</v>
          </cell>
          <cell r="S508">
            <v>93</v>
          </cell>
          <cell r="T508">
            <v>1</v>
          </cell>
          <cell r="U508" t="str">
            <v>495061</v>
          </cell>
          <cell r="V508" t="str">
            <v>Centre de Perfectionnement linguistique</v>
          </cell>
          <cell r="W508" t="str">
            <v>Serv.centr.</v>
          </cell>
          <cell r="X508" t="str">
            <v>Dépenses diverses n vent</v>
          </cell>
          <cell r="Y508" t="str">
            <v>P5C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18875.749884568482</v>
          </cell>
        </row>
        <row r="509">
          <cell r="A509">
            <v>1</v>
          </cell>
          <cell r="B509" t="str">
            <v>20</v>
          </cell>
          <cell r="C509">
            <v>49507100700</v>
          </cell>
          <cell r="D509">
            <v>3</v>
          </cell>
          <cell r="E509" t="str">
            <v>39</v>
          </cell>
          <cell r="F509">
            <v>90</v>
          </cell>
          <cell r="G509">
            <v>23</v>
          </cell>
          <cell r="H509">
            <v>20</v>
          </cell>
          <cell r="I509">
            <v>1</v>
          </cell>
          <cell r="J509">
            <v>49</v>
          </cell>
          <cell r="K509">
            <v>507</v>
          </cell>
          <cell r="L509">
            <v>1</v>
          </cell>
          <cell r="M509" t="str">
            <v>00</v>
          </cell>
          <cell r="N509">
            <v>7</v>
          </cell>
          <cell r="O509">
            <v>3</v>
          </cell>
          <cell r="P509">
            <v>3</v>
          </cell>
          <cell r="Q509">
            <v>9</v>
          </cell>
          <cell r="R509">
            <v>90</v>
          </cell>
          <cell r="S509">
            <v>93</v>
          </cell>
          <cell r="T509">
            <v>1</v>
          </cell>
          <cell r="U509" t="str">
            <v>495071</v>
          </cell>
          <cell r="V509" t="str">
            <v>Relations Extérieures et Transport</v>
          </cell>
          <cell r="W509" t="str">
            <v>Serv.centr.</v>
          </cell>
          <cell r="X509" t="str">
            <v>Dépenses diverses n vent</v>
          </cell>
          <cell r="Y509" t="str">
            <v>P5C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50690.338031154635</v>
          </cell>
        </row>
        <row r="510">
          <cell r="A510">
            <v>1</v>
          </cell>
          <cell r="B510" t="str">
            <v>20</v>
          </cell>
          <cell r="C510">
            <v>49508100700</v>
          </cell>
          <cell r="D510">
            <v>3</v>
          </cell>
          <cell r="E510" t="str">
            <v>39</v>
          </cell>
          <cell r="F510">
            <v>90</v>
          </cell>
          <cell r="G510">
            <v>23</v>
          </cell>
          <cell r="H510">
            <v>20</v>
          </cell>
          <cell r="I510">
            <v>1</v>
          </cell>
          <cell r="J510">
            <v>49</v>
          </cell>
          <cell r="K510">
            <v>508</v>
          </cell>
          <cell r="L510">
            <v>1</v>
          </cell>
          <cell r="M510" t="str">
            <v>00</v>
          </cell>
          <cell r="N510">
            <v>7</v>
          </cell>
          <cell r="O510">
            <v>3</v>
          </cell>
          <cell r="P510">
            <v>3</v>
          </cell>
          <cell r="Q510">
            <v>9</v>
          </cell>
          <cell r="R510">
            <v>90</v>
          </cell>
          <cell r="S510">
            <v>93</v>
          </cell>
          <cell r="T510">
            <v>1</v>
          </cell>
          <cell r="U510" t="str">
            <v>495081</v>
          </cell>
          <cell r="V510" t="str">
            <v>Service Statistique Planification scolaire</v>
          </cell>
          <cell r="W510" t="str">
            <v>Serv.centr.</v>
          </cell>
          <cell r="X510" t="str">
            <v>Dépenses diverses n vent</v>
          </cell>
          <cell r="Y510" t="str">
            <v>P5C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38510.140603104432</v>
          </cell>
        </row>
        <row r="511">
          <cell r="A511">
            <v>1</v>
          </cell>
          <cell r="B511" t="str">
            <v>20</v>
          </cell>
          <cell r="C511">
            <v>49509100700</v>
          </cell>
          <cell r="D511">
            <v>3</v>
          </cell>
          <cell r="E511" t="str">
            <v>39</v>
          </cell>
          <cell r="F511">
            <v>90</v>
          </cell>
          <cell r="G511">
            <v>23</v>
          </cell>
          <cell r="H511">
            <v>20</v>
          </cell>
          <cell r="I511">
            <v>1</v>
          </cell>
          <cell r="J511">
            <v>49</v>
          </cell>
          <cell r="K511">
            <v>509</v>
          </cell>
          <cell r="L511">
            <v>1</v>
          </cell>
          <cell r="M511" t="str">
            <v>00</v>
          </cell>
          <cell r="N511">
            <v>7</v>
          </cell>
          <cell r="O511">
            <v>3</v>
          </cell>
          <cell r="P511">
            <v>3</v>
          </cell>
          <cell r="Q511">
            <v>9</v>
          </cell>
          <cell r="R511">
            <v>90</v>
          </cell>
          <cell r="S511">
            <v>93</v>
          </cell>
          <cell r="T511">
            <v>1</v>
          </cell>
          <cell r="U511" t="str">
            <v>495091</v>
          </cell>
          <cell r="V511" t="str">
            <v>SINDA</v>
          </cell>
          <cell r="W511" t="str">
            <v>Serv.centr.</v>
          </cell>
          <cell r="X511" t="str">
            <v>Dépenses diverses n vent</v>
          </cell>
          <cell r="Y511" t="str">
            <v>P5C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6949.040619791137</v>
          </cell>
        </row>
        <row r="512">
          <cell r="A512">
            <v>1</v>
          </cell>
          <cell r="B512" t="str">
            <v>20</v>
          </cell>
          <cell r="C512">
            <v>49510100700</v>
          </cell>
          <cell r="D512">
            <v>3</v>
          </cell>
          <cell r="E512" t="str">
            <v>39</v>
          </cell>
          <cell r="F512">
            <v>90</v>
          </cell>
          <cell r="G512">
            <v>23</v>
          </cell>
          <cell r="H512">
            <v>20</v>
          </cell>
          <cell r="I512">
            <v>1</v>
          </cell>
          <cell r="J512">
            <v>49</v>
          </cell>
          <cell r="K512">
            <v>510</v>
          </cell>
          <cell r="L512">
            <v>1</v>
          </cell>
          <cell r="M512" t="str">
            <v>00</v>
          </cell>
          <cell r="N512">
            <v>7</v>
          </cell>
          <cell r="O512">
            <v>3</v>
          </cell>
          <cell r="P512">
            <v>3</v>
          </cell>
          <cell r="Q512">
            <v>9</v>
          </cell>
          <cell r="R512">
            <v>90</v>
          </cell>
          <cell r="S512">
            <v>93</v>
          </cell>
          <cell r="T512">
            <v>1</v>
          </cell>
          <cell r="U512" t="str">
            <v>495101</v>
          </cell>
          <cell r="V512" t="str">
            <v>Coordination PASE/ ST- PASE</v>
          </cell>
          <cell r="W512" t="str">
            <v>Serv.centr.</v>
          </cell>
          <cell r="X512" t="str">
            <v>Dépenses diverses n vent</v>
          </cell>
          <cell r="Y512" t="str">
            <v>P5C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10826.132958769213</v>
          </cell>
        </row>
        <row r="513">
          <cell r="A513">
            <v>1</v>
          </cell>
          <cell r="B513" t="str">
            <v>20</v>
          </cell>
          <cell r="C513">
            <v>49512100700</v>
          </cell>
          <cell r="D513">
            <v>3</v>
          </cell>
          <cell r="E513" t="str">
            <v>39</v>
          </cell>
          <cell r="F513">
            <v>90</v>
          </cell>
          <cell r="G513">
            <v>23</v>
          </cell>
          <cell r="H513">
            <v>20</v>
          </cell>
          <cell r="I513">
            <v>1</v>
          </cell>
          <cell r="J513">
            <v>49</v>
          </cell>
          <cell r="K513">
            <v>512</v>
          </cell>
          <cell r="L513">
            <v>1</v>
          </cell>
          <cell r="M513" t="str">
            <v>00</v>
          </cell>
          <cell r="N513">
            <v>7</v>
          </cell>
          <cell r="O513">
            <v>3</v>
          </cell>
          <cell r="P513">
            <v>3</v>
          </cell>
          <cell r="Q513">
            <v>9</v>
          </cell>
          <cell r="R513">
            <v>90</v>
          </cell>
          <cell r="S513">
            <v>93</v>
          </cell>
          <cell r="T513">
            <v>1</v>
          </cell>
          <cell r="U513" t="str">
            <v>495121</v>
          </cell>
          <cell r="V513" t="str">
            <v>Service Evaluation</v>
          </cell>
          <cell r="W513" t="str">
            <v>Serv.centr.</v>
          </cell>
          <cell r="X513" t="str">
            <v>Dépenses diverses n vent</v>
          </cell>
          <cell r="Y513" t="str">
            <v>P5C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19448.377821745875</v>
          </cell>
        </row>
        <row r="514">
          <cell r="A514">
            <v>1</v>
          </cell>
          <cell r="B514" t="str">
            <v>20</v>
          </cell>
          <cell r="C514">
            <v>49513100700</v>
          </cell>
          <cell r="D514">
            <v>3</v>
          </cell>
          <cell r="E514" t="str">
            <v>39</v>
          </cell>
          <cell r="F514">
            <v>90</v>
          </cell>
          <cell r="G514">
            <v>23</v>
          </cell>
          <cell r="H514">
            <v>20</v>
          </cell>
          <cell r="I514">
            <v>1</v>
          </cell>
          <cell r="J514">
            <v>49</v>
          </cell>
          <cell r="K514">
            <v>513</v>
          </cell>
          <cell r="L514">
            <v>1</v>
          </cell>
          <cell r="M514" t="str">
            <v>00</v>
          </cell>
          <cell r="N514">
            <v>7</v>
          </cell>
          <cell r="O514">
            <v>3</v>
          </cell>
          <cell r="P514">
            <v>3</v>
          </cell>
          <cell r="Q514">
            <v>9</v>
          </cell>
          <cell r="R514">
            <v>90</v>
          </cell>
          <cell r="S514">
            <v>93</v>
          </cell>
          <cell r="T514">
            <v>1</v>
          </cell>
          <cell r="U514" t="str">
            <v>495131</v>
          </cell>
          <cell r="V514" t="str">
            <v>Service Examen Contrôle Scolaire</v>
          </cell>
          <cell r="W514" t="str">
            <v>Serv.centr.</v>
          </cell>
          <cell r="X514" t="str">
            <v>Dépenses diverses n vent</v>
          </cell>
          <cell r="Y514" t="str">
            <v>P5C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37213.52129312636</v>
          </cell>
        </row>
        <row r="515">
          <cell r="A515">
            <v>1</v>
          </cell>
          <cell r="B515" t="str">
            <v>20</v>
          </cell>
          <cell r="C515">
            <v>49514100700</v>
          </cell>
          <cell r="D515">
            <v>3</v>
          </cell>
          <cell r="E515" t="str">
            <v>39</v>
          </cell>
          <cell r="F515">
            <v>90</v>
          </cell>
          <cell r="G515">
            <v>23</v>
          </cell>
          <cell r="H515">
            <v>20</v>
          </cell>
          <cell r="I515">
            <v>1</v>
          </cell>
          <cell r="J515">
            <v>49</v>
          </cell>
          <cell r="K515">
            <v>514</v>
          </cell>
          <cell r="L515">
            <v>1</v>
          </cell>
          <cell r="M515" t="str">
            <v>00</v>
          </cell>
          <cell r="N515">
            <v>7</v>
          </cell>
          <cell r="O515">
            <v>3</v>
          </cell>
          <cell r="P515">
            <v>3</v>
          </cell>
          <cell r="Q515">
            <v>9</v>
          </cell>
          <cell r="R515">
            <v>90</v>
          </cell>
          <cell r="S515">
            <v>93</v>
          </cell>
          <cell r="T515">
            <v>1</v>
          </cell>
          <cell r="U515" t="str">
            <v>495141</v>
          </cell>
          <cell r="V515" t="str">
            <v xml:space="preserve">Imprimerie de l'Education  </v>
          </cell>
          <cell r="W515" t="str">
            <v>Serv.centr.</v>
          </cell>
          <cell r="X515" t="str">
            <v>Dépenses diverses n vent</v>
          </cell>
          <cell r="Y515" t="str">
            <v>P5C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14668.575836580463</v>
          </cell>
        </row>
        <row r="516">
          <cell r="A516">
            <v>1</v>
          </cell>
          <cell r="B516" t="str">
            <v>20</v>
          </cell>
          <cell r="C516">
            <v>49515100700</v>
          </cell>
          <cell r="D516">
            <v>3</v>
          </cell>
          <cell r="E516" t="str">
            <v>39</v>
          </cell>
          <cell r="F516">
            <v>90</v>
          </cell>
          <cell r="G516">
            <v>23</v>
          </cell>
          <cell r="H516">
            <v>20</v>
          </cell>
          <cell r="I516">
            <v>1</v>
          </cell>
          <cell r="J516">
            <v>49</v>
          </cell>
          <cell r="K516">
            <v>515</v>
          </cell>
          <cell r="L516">
            <v>1</v>
          </cell>
          <cell r="M516" t="str">
            <v>00</v>
          </cell>
          <cell r="N516">
            <v>7</v>
          </cell>
          <cell r="O516">
            <v>3</v>
          </cell>
          <cell r="P516">
            <v>3</v>
          </cell>
          <cell r="Q516">
            <v>9</v>
          </cell>
          <cell r="R516">
            <v>90</v>
          </cell>
          <cell r="S516">
            <v>93</v>
          </cell>
          <cell r="T516">
            <v>1</v>
          </cell>
          <cell r="U516" t="str">
            <v>495151</v>
          </cell>
          <cell r="V516" t="str">
            <v>Comité d'Equité  CE / NFQE</v>
          </cell>
          <cell r="W516" t="str">
            <v>Serv.centr.</v>
          </cell>
          <cell r="X516" t="str">
            <v>Dépenses diverses n vent</v>
          </cell>
          <cell r="Y516" t="str">
            <v>P5C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23327.293816574816</v>
          </cell>
        </row>
        <row r="517">
          <cell r="A517">
            <v>1</v>
          </cell>
          <cell r="B517" t="str">
            <v>20</v>
          </cell>
          <cell r="C517">
            <v>49516100700</v>
          </cell>
          <cell r="D517">
            <v>3</v>
          </cell>
          <cell r="E517" t="str">
            <v>39</v>
          </cell>
          <cell r="F517">
            <v>90</v>
          </cell>
          <cell r="G517">
            <v>23</v>
          </cell>
          <cell r="H517">
            <v>20</v>
          </cell>
          <cell r="I517">
            <v>1</v>
          </cell>
          <cell r="J517">
            <v>49</v>
          </cell>
          <cell r="K517">
            <v>516</v>
          </cell>
          <cell r="L517">
            <v>1</v>
          </cell>
          <cell r="M517" t="str">
            <v>00</v>
          </cell>
          <cell r="N517">
            <v>7</v>
          </cell>
          <cell r="O517">
            <v>3</v>
          </cell>
          <cell r="P517">
            <v>3</v>
          </cell>
          <cell r="Q517">
            <v>9</v>
          </cell>
          <cell r="R517">
            <v>90</v>
          </cell>
          <cell r="S517">
            <v>93</v>
          </cell>
          <cell r="T517">
            <v>1</v>
          </cell>
          <cell r="U517" t="str">
            <v>495161</v>
          </cell>
          <cell r="V517" t="str">
            <v>ISESCO</v>
          </cell>
          <cell r="W517" t="str">
            <v>Serv.centr.</v>
          </cell>
          <cell r="X517" t="str">
            <v>Dépenses diverses n vent</v>
          </cell>
          <cell r="Y517" t="str">
            <v>P5C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33692.041845070511</v>
          </cell>
        </row>
        <row r="518">
          <cell r="A518">
            <v>1</v>
          </cell>
          <cell r="B518" t="str">
            <v>20</v>
          </cell>
          <cell r="C518">
            <v>49518100700</v>
          </cell>
          <cell r="D518">
            <v>3</v>
          </cell>
          <cell r="E518" t="str">
            <v>39</v>
          </cell>
          <cell r="F518">
            <v>90</v>
          </cell>
          <cell r="G518">
            <v>23</v>
          </cell>
          <cell r="H518">
            <v>20</v>
          </cell>
          <cell r="I518">
            <v>1</v>
          </cell>
          <cell r="J518">
            <v>49</v>
          </cell>
          <cell r="K518">
            <v>518</v>
          </cell>
          <cell r="L518">
            <v>1</v>
          </cell>
          <cell r="M518" t="str">
            <v>00</v>
          </cell>
          <cell r="N518">
            <v>7</v>
          </cell>
          <cell r="O518">
            <v>3</v>
          </cell>
          <cell r="P518">
            <v>3</v>
          </cell>
          <cell r="Q518">
            <v>9</v>
          </cell>
          <cell r="R518">
            <v>90</v>
          </cell>
          <cell r="S518">
            <v>93</v>
          </cell>
          <cell r="T518">
            <v>1</v>
          </cell>
          <cell r="U518" t="str">
            <v>495181</v>
          </cell>
          <cell r="V518" t="str">
            <v>Service  Coopération</v>
          </cell>
          <cell r="W518" t="str">
            <v>Serv.centr.</v>
          </cell>
          <cell r="X518" t="str">
            <v>Dépenses diverses n vent</v>
          </cell>
          <cell r="Y518" t="str">
            <v>P5C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21914.872360065645</v>
          </cell>
        </row>
        <row r="519">
          <cell r="A519">
            <v>1</v>
          </cell>
          <cell r="B519" t="str">
            <v>20</v>
          </cell>
          <cell r="C519">
            <v>49519100700</v>
          </cell>
          <cell r="D519">
            <v>3</v>
          </cell>
          <cell r="E519" t="str">
            <v>39</v>
          </cell>
          <cell r="F519">
            <v>90</v>
          </cell>
          <cell r="G519">
            <v>23</v>
          </cell>
          <cell r="H519">
            <v>20</v>
          </cell>
          <cell r="I519">
            <v>1</v>
          </cell>
          <cell r="J519">
            <v>49</v>
          </cell>
          <cell r="K519">
            <v>519</v>
          </cell>
          <cell r="L519">
            <v>1</v>
          </cell>
          <cell r="M519" t="str">
            <v>00</v>
          </cell>
          <cell r="N519">
            <v>7</v>
          </cell>
          <cell r="O519">
            <v>3</v>
          </cell>
          <cell r="P519">
            <v>3</v>
          </cell>
          <cell r="Q519">
            <v>9</v>
          </cell>
          <cell r="R519">
            <v>90</v>
          </cell>
          <cell r="S519">
            <v>93</v>
          </cell>
          <cell r="T519">
            <v>1</v>
          </cell>
          <cell r="U519" t="str">
            <v>495191</v>
          </cell>
          <cell r="V519" t="str">
            <v xml:space="preserve">Bureau Africain des services de l'Education </v>
          </cell>
          <cell r="W519" t="str">
            <v>Serv.centr.</v>
          </cell>
          <cell r="X519" t="str">
            <v>Dépenses diverses n vent</v>
          </cell>
          <cell r="Y519" t="str">
            <v>P5C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41308.540506284982</v>
          </cell>
        </row>
        <row r="520">
          <cell r="A520">
            <v>1</v>
          </cell>
          <cell r="B520" t="str">
            <v>20</v>
          </cell>
          <cell r="C520">
            <v>49520100700</v>
          </cell>
          <cell r="D520">
            <v>3</v>
          </cell>
          <cell r="E520" t="str">
            <v>39</v>
          </cell>
          <cell r="F520">
            <v>90</v>
          </cell>
          <cell r="G520">
            <v>23</v>
          </cell>
          <cell r="H520">
            <v>20</v>
          </cell>
          <cell r="I520">
            <v>1</v>
          </cell>
          <cell r="J520">
            <v>49</v>
          </cell>
          <cell r="K520">
            <v>520</v>
          </cell>
          <cell r="L520">
            <v>1</v>
          </cell>
          <cell r="M520" t="str">
            <v>00</v>
          </cell>
          <cell r="N520">
            <v>7</v>
          </cell>
          <cell r="O520">
            <v>3</v>
          </cell>
          <cell r="P520">
            <v>3</v>
          </cell>
          <cell r="Q520">
            <v>9</v>
          </cell>
          <cell r="R520">
            <v>90</v>
          </cell>
          <cell r="S520">
            <v>93</v>
          </cell>
          <cell r="T520">
            <v>1</v>
          </cell>
          <cell r="U520" t="str">
            <v>495201</v>
          </cell>
          <cell r="V520" t="str">
            <v>Cellule CDMT</v>
          </cell>
          <cell r="W520" t="str">
            <v>Serv.centr.</v>
          </cell>
          <cell r="X520" t="str">
            <v>Dépenses diverses n vent</v>
          </cell>
          <cell r="Y520" t="str">
            <v>P5C</v>
          </cell>
          <cell r="Z520">
            <v>0</v>
          </cell>
          <cell r="AA520">
            <v>0</v>
          </cell>
          <cell r="AB520">
            <v>0</v>
          </cell>
          <cell r="AC520">
            <v>30000</v>
          </cell>
          <cell r="AD520">
            <v>30000</v>
          </cell>
          <cell r="AE520">
            <v>14509.917777553654</v>
          </cell>
        </row>
        <row r="521">
          <cell r="A521">
            <v>1</v>
          </cell>
          <cell r="B521" t="str">
            <v>20</v>
          </cell>
          <cell r="C521">
            <v>49521100700</v>
          </cell>
          <cell r="D521">
            <v>3</v>
          </cell>
          <cell r="E521" t="str">
            <v>39</v>
          </cell>
          <cell r="F521">
            <v>90</v>
          </cell>
          <cell r="G521">
            <v>23</v>
          </cell>
          <cell r="H521">
            <v>20</v>
          </cell>
          <cell r="I521">
            <v>1</v>
          </cell>
          <cell r="J521">
            <v>49</v>
          </cell>
          <cell r="K521">
            <v>521</v>
          </cell>
          <cell r="L521">
            <v>1</v>
          </cell>
          <cell r="M521" t="str">
            <v>00</v>
          </cell>
          <cell r="N521">
            <v>7</v>
          </cell>
          <cell r="O521">
            <v>3</v>
          </cell>
          <cell r="P521">
            <v>3</v>
          </cell>
          <cell r="Q521">
            <v>9</v>
          </cell>
          <cell r="R521">
            <v>90</v>
          </cell>
          <cell r="S521">
            <v>93</v>
          </cell>
          <cell r="T521">
            <v>1</v>
          </cell>
          <cell r="U521" t="str">
            <v>495211</v>
          </cell>
          <cell r="V521" t="str">
            <v>Serv nat enseignement à distance</v>
          </cell>
          <cell r="W521" t="str">
            <v>Serv.centr.</v>
          </cell>
          <cell r="X521" t="str">
            <v>Dépenses diverses n vent</v>
          </cell>
          <cell r="Y521" t="str">
            <v>P5C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29434.717261183265</v>
          </cell>
        </row>
        <row r="522">
          <cell r="A522">
            <v>1</v>
          </cell>
          <cell r="B522" t="str">
            <v>20</v>
          </cell>
          <cell r="C522">
            <v>49522100700</v>
          </cell>
          <cell r="D522">
            <v>3</v>
          </cell>
          <cell r="E522" t="str">
            <v>39</v>
          </cell>
          <cell r="F522">
            <v>90</v>
          </cell>
          <cell r="G522">
            <v>23</v>
          </cell>
          <cell r="H522">
            <v>20</v>
          </cell>
          <cell r="I522">
            <v>1</v>
          </cell>
          <cell r="J522">
            <v>49</v>
          </cell>
          <cell r="K522">
            <v>522</v>
          </cell>
          <cell r="L522">
            <v>1</v>
          </cell>
          <cell r="M522" t="str">
            <v>00</v>
          </cell>
          <cell r="N522">
            <v>7</v>
          </cell>
          <cell r="O522">
            <v>3</v>
          </cell>
          <cell r="P522">
            <v>3</v>
          </cell>
          <cell r="Q522">
            <v>9</v>
          </cell>
          <cell r="R522">
            <v>90</v>
          </cell>
          <cell r="S522">
            <v>93</v>
          </cell>
          <cell r="T522">
            <v>1</v>
          </cell>
          <cell r="U522" t="str">
            <v>495221</v>
          </cell>
          <cell r="V522" t="str">
            <v>Office sports scolaires &amp; universitaires</v>
          </cell>
          <cell r="W522" t="str">
            <v>Serv.centr.</v>
          </cell>
          <cell r="X522" t="str">
            <v>Dépenses diverses n vent</v>
          </cell>
          <cell r="Y522" t="str">
            <v>P5C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97569.235333962861</v>
          </cell>
        </row>
        <row r="523">
          <cell r="A523">
            <v>1</v>
          </cell>
          <cell r="B523" t="str">
            <v>20</v>
          </cell>
          <cell r="C523">
            <v>49900100700</v>
          </cell>
          <cell r="D523">
            <v>3</v>
          </cell>
          <cell r="E523" t="str">
            <v>39</v>
          </cell>
          <cell r="F523">
            <v>90</v>
          </cell>
          <cell r="G523">
            <v>23</v>
          </cell>
          <cell r="H523">
            <v>20</v>
          </cell>
          <cell r="I523">
            <v>1</v>
          </cell>
          <cell r="J523">
            <v>49</v>
          </cell>
          <cell r="K523">
            <v>900</v>
          </cell>
          <cell r="L523">
            <v>1</v>
          </cell>
          <cell r="M523" t="str">
            <v>00</v>
          </cell>
          <cell r="N523">
            <v>7</v>
          </cell>
          <cell r="O523">
            <v>3</v>
          </cell>
          <cell r="P523">
            <v>3</v>
          </cell>
          <cell r="Q523">
            <v>9</v>
          </cell>
          <cell r="R523">
            <v>90</v>
          </cell>
          <cell r="S523">
            <v>93</v>
          </cell>
          <cell r="T523">
            <v>1</v>
          </cell>
          <cell r="U523" t="str">
            <v>499001</v>
          </cell>
          <cell r="V523" t="str">
            <v>Enseig. Serv adm Autres serv centraux</v>
          </cell>
          <cell r="W523" t="str">
            <v>Serv.centr.</v>
          </cell>
          <cell r="X523" t="str">
            <v>Dépenses diverses n vent</v>
          </cell>
          <cell r="Y523" t="str">
            <v>P5C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58574.914102448871</v>
          </cell>
        </row>
        <row r="524">
          <cell r="A524">
            <v>1</v>
          </cell>
          <cell r="B524" t="str">
            <v>20</v>
          </cell>
          <cell r="C524">
            <v>49900100900</v>
          </cell>
          <cell r="D524">
            <v>3</v>
          </cell>
          <cell r="E524" t="str">
            <v>39</v>
          </cell>
          <cell r="F524">
            <v>90</v>
          </cell>
          <cell r="G524">
            <v>23</v>
          </cell>
          <cell r="H524">
            <v>20</v>
          </cell>
          <cell r="I524">
            <v>1</v>
          </cell>
          <cell r="J524">
            <v>49</v>
          </cell>
          <cell r="K524">
            <v>900</v>
          </cell>
          <cell r="L524">
            <v>1</v>
          </cell>
          <cell r="M524" t="str">
            <v>00</v>
          </cell>
          <cell r="N524">
            <v>9</v>
          </cell>
          <cell r="O524">
            <v>3</v>
          </cell>
          <cell r="P524">
            <v>3</v>
          </cell>
          <cell r="Q524">
            <v>9</v>
          </cell>
          <cell r="R524">
            <v>90</v>
          </cell>
          <cell r="S524">
            <v>94</v>
          </cell>
          <cell r="T524">
            <v>1</v>
          </cell>
          <cell r="U524" t="str">
            <v>499001</v>
          </cell>
          <cell r="V524" t="str">
            <v>Enseig. Serv adm Autres serv centraux</v>
          </cell>
          <cell r="W524" t="str">
            <v>Serv.centr.</v>
          </cell>
          <cell r="X524" t="str">
            <v>Dépenses diverses n vent PPTE</v>
          </cell>
          <cell r="Y524" t="str">
            <v>P5C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26606.227036463213</v>
          </cell>
        </row>
        <row r="525">
          <cell r="A525">
            <v>1</v>
          </cell>
          <cell r="B525" t="str">
            <v>ST/EPU</v>
          </cell>
          <cell r="C525" t="str">
            <v>B1A</v>
          </cell>
          <cell r="D525" t="str">
            <v>B1AA</v>
          </cell>
          <cell r="E525" t="str">
            <v>EP/RATO</v>
          </cell>
          <cell r="G525">
            <v>23</v>
          </cell>
          <cell r="H525">
            <v>20</v>
          </cell>
          <cell r="I525">
            <v>1</v>
          </cell>
          <cell r="K525" t="str">
            <v>IDA</v>
          </cell>
          <cell r="L525">
            <v>2</v>
          </cell>
          <cell r="M525">
            <v>2775.1673461086757</v>
          </cell>
          <cell r="O525">
            <v>3</v>
          </cell>
          <cell r="P525">
            <v>3</v>
          </cell>
          <cell r="Q525">
            <v>9</v>
          </cell>
          <cell r="R525" t="str">
            <v>diction</v>
          </cell>
          <cell r="T525">
            <v>30.388159999999999</v>
          </cell>
          <cell r="U525">
            <v>1</v>
          </cell>
          <cell r="V525" t="str">
            <v>Conakry Services déconcentrés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</row>
        <row r="526">
          <cell r="A526">
            <v>1</v>
          </cell>
          <cell r="B526" t="str">
            <v>20</v>
          </cell>
          <cell r="C526">
            <v>42000200700</v>
          </cell>
          <cell r="D526">
            <v>3</v>
          </cell>
          <cell r="E526" t="str">
            <v>39</v>
          </cell>
          <cell r="F526">
            <v>90</v>
          </cell>
          <cell r="G526">
            <v>23</v>
          </cell>
          <cell r="H526">
            <v>20</v>
          </cell>
          <cell r="I526">
            <v>1</v>
          </cell>
          <cell r="J526">
            <v>42</v>
          </cell>
          <cell r="K526" t="str">
            <v>000</v>
          </cell>
          <cell r="L526">
            <v>2</v>
          </cell>
          <cell r="M526" t="str">
            <v>00</v>
          </cell>
          <cell r="N526">
            <v>7</v>
          </cell>
          <cell r="O526">
            <v>3</v>
          </cell>
          <cell r="P526">
            <v>3</v>
          </cell>
          <cell r="Q526">
            <v>9</v>
          </cell>
          <cell r="R526">
            <v>90</v>
          </cell>
          <cell r="S526">
            <v>33</v>
          </cell>
          <cell r="T526">
            <v>1</v>
          </cell>
          <cell r="U526" t="str">
            <v>420002</v>
          </cell>
          <cell r="V526" t="str">
            <v>Primaire Ens.serv.déconc.</v>
          </cell>
          <cell r="W526" t="str">
            <v>Conakry</v>
          </cell>
          <cell r="X526" t="str">
            <v>Dépenses diverses n vent. PPTE</v>
          </cell>
          <cell r="Y526" t="str">
            <v>P1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34656.755790187897</v>
          </cell>
        </row>
        <row r="527">
          <cell r="A527">
            <v>1</v>
          </cell>
          <cell r="B527" t="str">
            <v>20</v>
          </cell>
          <cell r="C527">
            <v>42000200700</v>
          </cell>
          <cell r="D527">
            <v>3</v>
          </cell>
          <cell r="E527" t="str">
            <v>39</v>
          </cell>
          <cell r="F527">
            <v>90</v>
          </cell>
          <cell r="G527">
            <v>23</v>
          </cell>
          <cell r="H527">
            <v>20</v>
          </cell>
          <cell r="I527">
            <v>1</v>
          </cell>
          <cell r="J527">
            <v>42</v>
          </cell>
          <cell r="K527" t="str">
            <v>000</v>
          </cell>
          <cell r="L527">
            <v>2</v>
          </cell>
          <cell r="M527" t="str">
            <v>00</v>
          </cell>
          <cell r="N527">
            <v>7</v>
          </cell>
          <cell r="O527">
            <v>3</v>
          </cell>
          <cell r="P527">
            <v>3</v>
          </cell>
          <cell r="Q527">
            <v>9</v>
          </cell>
          <cell r="R527">
            <v>90</v>
          </cell>
          <cell r="S527">
            <v>33</v>
          </cell>
          <cell r="T527">
            <v>1</v>
          </cell>
          <cell r="U527" t="str">
            <v>420002</v>
          </cell>
          <cell r="V527" t="str">
            <v>Secondaire Ens.serv.déconc.</v>
          </cell>
          <cell r="W527" t="str">
            <v>Intérieur</v>
          </cell>
          <cell r="X527" t="str">
            <v>Dépenses diverses n vent.</v>
          </cell>
          <cell r="Y527" t="str">
            <v>P2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19082.734823643772</v>
          </cell>
        </row>
        <row r="528">
          <cell r="A528">
            <v>1</v>
          </cell>
          <cell r="B528" t="str">
            <v>20</v>
          </cell>
          <cell r="C528">
            <v>42000200900</v>
          </cell>
          <cell r="D528">
            <v>3</v>
          </cell>
          <cell r="E528" t="str">
            <v>39</v>
          </cell>
          <cell r="F528">
            <v>90</v>
          </cell>
          <cell r="G528">
            <v>23</v>
          </cell>
          <cell r="H528">
            <v>20</v>
          </cell>
          <cell r="I528">
            <v>1</v>
          </cell>
          <cell r="J528">
            <v>42</v>
          </cell>
          <cell r="K528" t="str">
            <v>000</v>
          </cell>
          <cell r="L528">
            <v>2</v>
          </cell>
          <cell r="M528" t="str">
            <v>00</v>
          </cell>
          <cell r="N528">
            <v>9</v>
          </cell>
          <cell r="O528">
            <v>3</v>
          </cell>
          <cell r="P528">
            <v>3</v>
          </cell>
          <cell r="Q528">
            <v>9</v>
          </cell>
          <cell r="R528">
            <v>90</v>
          </cell>
          <cell r="S528">
            <v>34</v>
          </cell>
          <cell r="T528">
            <v>1</v>
          </cell>
          <cell r="U528" t="str">
            <v>420002</v>
          </cell>
          <cell r="V528" t="str">
            <v>Primaire Ens.serv.déconc.</v>
          </cell>
          <cell r="W528" t="str">
            <v>Conakry</v>
          </cell>
          <cell r="X528" t="str">
            <v>Dépenses diverses n vent. PPTE</v>
          </cell>
          <cell r="Y528" t="str">
            <v>P1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16192.240299993551</v>
          </cell>
        </row>
        <row r="529">
          <cell r="A529">
            <v>1</v>
          </cell>
          <cell r="B529" t="str">
            <v>20</v>
          </cell>
          <cell r="C529">
            <v>43000200900</v>
          </cell>
          <cell r="D529">
            <v>3</v>
          </cell>
          <cell r="E529" t="str">
            <v>39</v>
          </cell>
          <cell r="F529">
            <v>90</v>
          </cell>
          <cell r="G529">
            <v>23</v>
          </cell>
          <cell r="H529">
            <v>20</v>
          </cell>
          <cell r="I529">
            <v>1</v>
          </cell>
          <cell r="J529">
            <v>43</v>
          </cell>
          <cell r="K529" t="str">
            <v>000</v>
          </cell>
          <cell r="L529">
            <v>2</v>
          </cell>
          <cell r="M529" t="str">
            <v>00</v>
          </cell>
          <cell r="N529">
            <v>9</v>
          </cell>
          <cell r="O529">
            <v>3</v>
          </cell>
          <cell r="P529">
            <v>3</v>
          </cell>
          <cell r="Q529">
            <v>9</v>
          </cell>
          <cell r="R529">
            <v>90</v>
          </cell>
          <cell r="S529">
            <v>34</v>
          </cell>
          <cell r="T529">
            <v>1</v>
          </cell>
          <cell r="U529" t="str">
            <v>430002</v>
          </cell>
          <cell r="V529" t="str">
            <v>Secondaire Ens.serv.déconc.</v>
          </cell>
          <cell r="W529" t="str">
            <v>Conakry</v>
          </cell>
          <cell r="X529" t="str">
            <v>Dépenses diverses n vent PPTE</v>
          </cell>
          <cell r="Y529" t="str">
            <v>P2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21397.865926340157</v>
          </cell>
        </row>
        <row r="530">
          <cell r="A530">
            <v>1</v>
          </cell>
          <cell r="B530" t="str">
            <v>20</v>
          </cell>
          <cell r="C530">
            <v>44000200700</v>
          </cell>
          <cell r="D530">
            <v>3</v>
          </cell>
          <cell r="E530" t="str">
            <v>39</v>
          </cell>
          <cell r="F530">
            <v>90</v>
          </cell>
          <cell r="G530">
            <v>23</v>
          </cell>
          <cell r="H530">
            <v>20</v>
          </cell>
          <cell r="I530">
            <v>1</v>
          </cell>
          <cell r="J530">
            <v>44</v>
          </cell>
          <cell r="K530" t="str">
            <v>000</v>
          </cell>
          <cell r="L530">
            <v>2</v>
          </cell>
          <cell r="M530" t="str">
            <v>00</v>
          </cell>
          <cell r="N530">
            <v>7</v>
          </cell>
          <cell r="O530">
            <v>3</v>
          </cell>
          <cell r="P530">
            <v>3</v>
          </cell>
          <cell r="Q530">
            <v>9</v>
          </cell>
          <cell r="R530">
            <v>90</v>
          </cell>
          <cell r="S530">
            <v>36</v>
          </cell>
          <cell r="T530">
            <v>1</v>
          </cell>
          <cell r="U530" t="str">
            <v>440002</v>
          </cell>
          <cell r="V530" t="str">
            <v>Enseign. Technique</v>
          </cell>
          <cell r="W530" t="str">
            <v>Conakry</v>
          </cell>
          <cell r="X530" t="str">
            <v>Dépenses diverses n vent</v>
          </cell>
          <cell r="Y530" t="str">
            <v>P3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40514.758204872611</v>
          </cell>
        </row>
        <row r="531">
          <cell r="A531">
            <v>1</v>
          </cell>
          <cell r="B531" t="str">
            <v>20</v>
          </cell>
          <cell r="C531">
            <v>44300200700</v>
          </cell>
          <cell r="D531">
            <v>3</v>
          </cell>
          <cell r="E531" t="str">
            <v>39</v>
          </cell>
          <cell r="F531">
            <v>90</v>
          </cell>
          <cell r="G531">
            <v>23</v>
          </cell>
          <cell r="H531">
            <v>20</v>
          </cell>
          <cell r="I531">
            <v>1</v>
          </cell>
          <cell r="J531">
            <v>44</v>
          </cell>
          <cell r="K531">
            <v>300</v>
          </cell>
          <cell r="L531">
            <v>2</v>
          </cell>
          <cell r="M531" t="str">
            <v>00</v>
          </cell>
          <cell r="N531">
            <v>7</v>
          </cell>
          <cell r="O531">
            <v>3</v>
          </cell>
          <cell r="P531">
            <v>3</v>
          </cell>
          <cell r="Q531">
            <v>9</v>
          </cell>
          <cell r="R531">
            <v>90</v>
          </cell>
          <cell r="S531">
            <v>36</v>
          </cell>
          <cell r="T531">
            <v>1</v>
          </cell>
          <cell r="U531" t="str">
            <v>443002</v>
          </cell>
          <cell r="V531" t="str">
            <v>Inspect région. Ens tech</v>
          </cell>
          <cell r="W531" t="str">
            <v>Conakry</v>
          </cell>
          <cell r="X531" t="str">
            <v>Dépenses diverses n vent</v>
          </cell>
          <cell r="Y531" t="str">
            <v>P3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64401.536081815262</v>
          </cell>
        </row>
        <row r="532">
          <cell r="A532">
            <v>1</v>
          </cell>
          <cell r="B532" t="str">
            <v>20</v>
          </cell>
          <cell r="C532">
            <v>49000200700</v>
          </cell>
          <cell r="D532">
            <v>3</v>
          </cell>
          <cell r="E532" t="str">
            <v>39</v>
          </cell>
          <cell r="F532">
            <v>90</v>
          </cell>
          <cell r="G532">
            <v>23</v>
          </cell>
          <cell r="H532">
            <v>20</v>
          </cell>
          <cell r="I532">
            <v>1</v>
          </cell>
          <cell r="J532">
            <v>49</v>
          </cell>
          <cell r="K532" t="str">
            <v>000</v>
          </cell>
          <cell r="L532">
            <v>2</v>
          </cell>
          <cell r="M532" t="str">
            <v>00</v>
          </cell>
          <cell r="N532">
            <v>7</v>
          </cell>
          <cell r="O532">
            <v>3</v>
          </cell>
          <cell r="P532">
            <v>3</v>
          </cell>
          <cell r="Q532">
            <v>9</v>
          </cell>
          <cell r="R532">
            <v>90</v>
          </cell>
          <cell r="S532">
            <v>33</v>
          </cell>
          <cell r="T532">
            <v>1</v>
          </cell>
          <cell r="U532" t="str">
            <v>490002</v>
          </cell>
          <cell r="V532" t="str">
            <v>Enseig. Serv administratifs</v>
          </cell>
          <cell r="W532" t="str">
            <v>Conakry</v>
          </cell>
          <cell r="X532" t="str">
            <v>Dépenses diverses n vent</v>
          </cell>
          <cell r="Y532" t="str">
            <v>P5D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190781.14388802796</v>
          </cell>
        </row>
        <row r="533">
          <cell r="A533">
            <v>1</v>
          </cell>
          <cell r="B533" t="str">
            <v>20</v>
          </cell>
          <cell r="C533">
            <v>49000200900</v>
          </cell>
          <cell r="D533">
            <v>3</v>
          </cell>
          <cell r="E533" t="str">
            <v>39</v>
          </cell>
          <cell r="F533">
            <v>90</v>
          </cell>
          <cell r="G533">
            <v>23</v>
          </cell>
          <cell r="H533">
            <v>20</v>
          </cell>
          <cell r="I533">
            <v>1</v>
          </cell>
          <cell r="J533">
            <v>49</v>
          </cell>
          <cell r="K533" t="str">
            <v>000</v>
          </cell>
          <cell r="L533">
            <v>2</v>
          </cell>
          <cell r="M533" t="str">
            <v>00</v>
          </cell>
          <cell r="N533">
            <v>9</v>
          </cell>
          <cell r="O533">
            <v>3</v>
          </cell>
          <cell r="P533">
            <v>3</v>
          </cell>
          <cell r="Q533">
            <v>9</v>
          </cell>
          <cell r="R533">
            <v>90</v>
          </cell>
          <cell r="S533">
            <v>34</v>
          </cell>
          <cell r="T533">
            <v>1</v>
          </cell>
          <cell r="U533" t="str">
            <v>490002</v>
          </cell>
          <cell r="V533" t="str">
            <v>Enseig. Serv administratifs</v>
          </cell>
          <cell r="W533" t="str">
            <v>Conakry</v>
          </cell>
          <cell r="X533" t="str">
            <v>Dépenses diverses n vent PPTE</v>
          </cell>
          <cell r="Y533" t="str">
            <v>P5D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79116.255074941757</v>
          </cell>
        </row>
        <row r="534">
          <cell r="A534">
            <v>1</v>
          </cell>
          <cell r="B534" t="str">
            <v>ST/EPU</v>
          </cell>
          <cell r="C534" t="str">
            <v>B1B</v>
          </cell>
          <cell r="D534" t="str">
            <v>B1BA</v>
          </cell>
          <cell r="E534" t="str">
            <v>ES/DABO</v>
          </cell>
          <cell r="G534">
            <v>23</v>
          </cell>
          <cell r="H534">
            <v>20</v>
          </cell>
          <cell r="I534">
            <v>1</v>
          </cell>
          <cell r="K534" t="str">
            <v>IDA</v>
          </cell>
          <cell r="L534">
            <v>3</v>
          </cell>
          <cell r="M534">
            <v>3401.5984979520458</v>
          </cell>
          <cell r="O534">
            <v>3</v>
          </cell>
          <cell r="P534">
            <v>3</v>
          </cell>
          <cell r="Q534">
            <v>9</v>
          </cell>
          <cell r="R534" t="str">
            <v>manuel</v>
          </cell>
          <cell r="T534">
            <v>10.018596499999999</v>
          </cell>
          <cell r="U534">
            <v>1</v>
          </cell>
          <cell r="V534" t="str">
            <v>Intérieur Services déconcentrés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</row>
        <row r="535">
          <cell r="A535">
            <v>1</v>
          </cell>
          <cell r="B535" t="str">
            <v>20</v>
          </cell>
          <cell r="C535">
            <v>42000300700</v>
          </cell>
          <cell r="D535">
            <v>3</v>
          </cell>
          <cell r="E535" t="str">
            <v>39</v>
          </cell>
          <cell r="F535">
            <v>90</v>
          </cell>
          <cell r="G535">
            <v>23</v>
          </cell>
          <cell r="H535">
            <v>20</v>
          </cell>
          <cell r="I535">
            <v>1</v>
          </cell>
          <cell r="J535">
            <v>42</v>
          </cell>
          <cell r="K535" t="str">
            <v>000</v>
          </cell>
          <cell r="L535">
            <v>3</v>
          </cell>
          <cell r="M535" t="str">
            <v>00</v>
          </cell>
          <cell r="N535">
            <v>7</v>
          </cell>
          <cell r="O535">
            <v>3</v>
          </cell>
          <cell r="P535">
            <v>3</v>
          </cell>
          <cell r="Q535">
            <v>9</v>
          </cell>
          <cell r="R535">
            <v>90</v>
          </cell>
          <cell r="S535">
            <v>33</v>
          </cell>
          <cell r="T535">
            <v>1</v>
          </cell>
          <cell r="U535" t="str">
            <v>420003</v>
          </cell>
          <cell r="V535" t="str">
            <v>Primaire Ens.serv.déconc.</v>
          </cell>
          <cell r="W535" t="str">
            <v>Intérieur</v>
          </cell>
          <cell r="X535" t="str">
            <v>Dépenses diverses n vent.</v>
          </cell>
          <cell r="Y535" t="str">
            <v>P1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32258.745657113835</v>
          </cell>
        </row>
        <row r="536">
          <cell r="A536">
            <v>1</v>
          </cell>
          <cell r="B536" t="str">
            <v>20</v>
          </cell>
          <cell r="C536">
            <v>42000300900</v>
          </cell>
          <cell r="D536">
            <v>3</v>
          </cell>
          <cell r="E536" t="str">
            <v>39</v>
          </cell>
          <cell r="F536">
            <v>90</v>
          </cell>
          <cell r="G536">
            <v>23</v>
          </cell>
          <cell r="H536">
            <v>20</v>
          </cell>
          <cell r="I536">
            <v>1</v>
          </cell>
          <cell r="J536">
            <v>42</v>
          </cell>
          <cell r="K536" t="str">
            <v>000</v>
          </cell>
          <cell r="L536">
            <v>3</v>
          </cell>
          <cell r="M536" t="str">
            <v>00</v>
          </cell>
          <cell r="N536">
            <v>9</v>
          </cell>
          <cell r="O536">
            <v>3</v>
          </cell>
          <cell r="P536">
            <v>3</v>
          </cell>
          <cell r="Q536">
            <v>9</v>
          </cell>
          <cell r="R536">
            <v>90</v>
          </cell>
          <cell r="S536">
            <v>34</v>
          </cell>
          <cell r="T536">
            <v>1</v>
          </cell>
          <cell r="U536" t="str">
            <v>420003</v>
          </cell>
          <cell r="V536" t="str">
            <v>Primaire Ens.serv.déconc.</v>
          </cell>
          <cell r="W536" t="str">
            <v>Intérieur</v>
          </cell>
          <cell r="X536" t="str">
            <v>Dépenses diverses n vent. PPTE</v>
          </cell>
          <cell r="Y536" t="str">
            <v>P1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23295.406191639726</v>
          </cell>
        </row>
        <row r="537">
          <cell r="A537">
            <v>1</v>
          </cell>
          <cell r="B537" t="str">
            <v>20</v>
          </cell>
          <cell r="C537">
            <v>43000300700</v>
          </cell>
          <cell r="D537">
            <v>3</v>
          </cell>
          <cell r="E537" t="str">
            <v>39</v>
          </cell>
          <cell r="F537">
            <v>90</v>
          </cell>
          <cell r="G537">
            <v>23</v>
          </cell>
          <cell r="H537">
            <v>20</v>
          </cell>
          <cell r="I537">
            <v>1</v>
          </cell>
          <cell r="J537">
            <v>43</v>
          </cell>
          <cell r="K537" t="str">
            <v>000</v>
          </cell>
          <cell r="L537">
            <v>3</v>
          </cell>
          <cell r="M537" t="str">
            <v>00</v>
          </cell>
          <cell r="N537">
            <v>7</v>
          </cell>
          <cell r="O537">
            <v>3</v>
          </cell>
          <cell r="P537">
            <v>3</v>
          </cell>
          <cell r="Q537">
            <v>9</v>
          </cell>
          <cell r="R537">
            <v>90</v>
          </cell>
          <cell r="S537">
            <v>33</v>
          </cell>
          <cell r="T537">
            <v>1</v>
          </cell>
          <cell r="U537" t="str">
            <v>430003</v>
          </cell>
          <cell r="V537" t="str">
            <v>Secondaire Ens.serv.déconc.</v>
          </cell>
          <cell r="W537" t="str">
            <v>Intérieur</v>
          </cell>
          <cell r="X537" t="str">
            <v>Dépenses diverses n vent</v>
          </cell>
          <cell r="Y537" t="str">
            <v>P2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116871.27874840061</v>
          </cell>
        </row>
        <row r="538">
          <cell r="A538">
            <v>1</v>
          </cell>
          <cell r="B538" t="str">
            <v>20</v>
          </cell>
          <cell r="C538">
            <v>43000300900</v>
          </cell>
          <cell r="D538">
            <v>3</v>
          </cell>
          <cell r="E538" t="str">
            <v>39</v>
          </cell>
          <cell r="F538">
            <v>90</v>
          </cell>
          <cell r="G538">
            <v>23</v>
          </cell>
          <cell r="H538">
            <v>20</v>
          </cell>
          <cell r="I538">
            <v>1</v>
          </cell>
          <cell r="J538">
            <v>43</v>
          </cell>
          <cell r="K538" t="str">
            <v>000</v>
          </cell>
          <cell r="L538">
            <v>3</v>
          </cell>
          <cell r="M538" t="str">
            <v>00</v>
          </cell>
          <cell r="N538">
            <v>9</v>
          </cell>
          <cell r="O538">
            <v>3</v>
          </cell>
          <cell r="P538">
            <v>3</v>
          </cell>
          <cell r="Q538">
            <v>9</v>
          </cell>
          <cell r="R538">
            <v>90</v>
          </cell>
          <cell r="S538">
            <v>34</v>
          </cell>
          <cell r="T538">
            <v>1</v>
          </cell>
          <cell r="U538" t="str">
            <v>430003</v>
          </cell>
          <cell r="V538" t="str">
            <v>Secondaire Ens.serv.déconc.</v>
          </cell>
          <cell r="W538" t="str">
            <v>Intérieur</v>
          </cell>
          <cell r="X538" t="str">
            <v>Dépenses diverses n vent PPTE</v>
          </cell>
          <cell r="Y538" t="str">
            <v>P2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54000.351734428274</v>
          </cell>
        </row>
        <row r="539">
          <cell r="A539">
            <v>1</v>
          </cell>
          <cell r="B539" t="str">
            <v>20</v>
          </cell>
          <cell r="C539">
            <v>44000300700</v>
          </cell>
          <cell r="D539">
            <v>3</v>
          </cell>
          <cell r="E539" t="str">
            <v>39</v>
          </cell>
          <cell r="F539">
            <v>90</v>
          </cell>
          <cell r="G539">
            <v>23</v>
          </cell>
          <cell r="H539">
            <v>20</v>
          </cell>
          <cell r="I539">
            <v>1</v>
          </cell>
          <cell r="J539">
            <v>44</v>
          </cell>
          <cell r="K539" t="str">
            <v>000</v>
          </cell>
          <cell r="L539">
            <v>3</v>
          </cell>
          <cell r="M539" t="str">
            <v>00</v>
          </cell>
          <cell r="N539">
            <v>7</v>
          </cell>
          <cell r="O539">
            <v>3</v>
          </cell>
          <cell r="P539">
            <v>3</v>
          </cell>
          <cell r="Q539">
            <v>9</v>
          </cell>
          <cell r="R539">
            <v>90</v>
          </cell>
          <cell r="S539">
            <v>36</v>
          </cell>
          <cell r="T539">
            <v>1</v>
          </cell>
          <cell r="U539" t="str">
            <v>440003</v>
          </cell>
          <cell r="V539" t="str">
            <v>Enseign. Technique</v>
          </cell>
          <cell r="W539" t="str">
            <v>Intérieur</v>
          </cell>
          <cell r="X539" t="str">
            <v>Dépenses diverses n vent</v>
          </cell>
          <cell r="Y539" t="str">
            <v>P3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75672.384672294982</v>
          </cell>
        </row>
        <row r="540">
          <cell r="A540">
            <v>1</v>
          </cell>
          <cell r="B540" t="str">
            <v>20</v>
          </cell>
          <cell r="C540">
            <v>44234300700</v>
          </cell>
          <cell r="D540">
            <v>3</v>
          </cell>
          <cell r="E540" t="str">
            <v>39</v>
          </cell>
          <cell r="F540">
            <v>90</v>
          </cell>
          <cell r="G540">
            <v>23</v>
          </cell>
          <cell r="H540">
            <v>20</v>
          </cell>
          <cell r="I540">
            <v>1</v>
          </cell>
          <cell r="J540">
            <v>44</v>
          </cell>
          <cell r="K540">
            <v>234</v>
          </cell>
          <cell r="L540">
            <v>3</v>
          </cell>
          <cell r="M540" t="str">
            <v>00</v>
          </cell>
          <cell r="N540">
            <v>7</v>
          </cell>
          <cell r="O540">
            <v>3</v>
          </cell>
          <cell r="P540">
            <v>3</v>
          </cell>
          <cell r="Q540">
            <v>9</v>
          </cell>
          <cell r="R540">
            <v>90</v>
          </cell>
          <cell r="S540">
            <v>36</v>
          </cell>
          <cell r="T540">
            <v>1</v>
          </cell>
          <cell r="U540" t="str">
            <v>442343</v>
          </cell>
          <cell r="V540" t="str">
            <v>ENATEF Contrib coop helvétique</v>
          </cell>
          <cell r="W540" t="str">
            <v>Intérieur</v>
          </cell>
          <cell r="X540" t="str">
            <v>Dépenses diverses NV</v>
          </cell>
          <cell r="Y540" t="str">
            <v>P3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54417.79057111271</v>
          </cell>
        </row>
        <row r="541">
          <cell r="A541">
            <v>1</v>
          </cell>
          <cell r="B541" t="str">
            <v>20</v>
          </cell>
          <cell r="C541">
            <v>49000300700</v>
          </cell>
          <cell r="D541">
            <v>3</v>
          </cell>
          <cell r="E541" t="str">
            <v>39</v>
          </cell>
          <cell r="F541">
            <v>90</v>
          </cell>
          <cell r="G541">
            <v>23</v>
          </cell>
          <cell r="H541">
            <v>20</v>
          </cell>
          <cell r="I541">
            <v>1</v>
          </cell>
          <cell r="J541">
            <v>49</v>
          </cell>
          <cell r="K541" t="str">
            <v>000</v>
          </cell>
          <cell r="L541">
            <v>3</v>
          </cell>
          <cell r="M541" t="str">
            <v>00</v>
          </cell>
          <cell r="N541">
            <v>7</v>
          </cell>
          <cell r="O541">
            <v>3</v>
          </cell>
          <cell r="P541">
            <v>3</v>
          </cell>
          <cell r="Q541">
            <v>9</v>
          </cell>
          <cell r="R541">
            <v>90</v>
          </cell>
          <cell r="S541">
            <v>33</v>
          </cell>
          <cell r="T541">
            <v>1</v>
          </cell>
          <cell r="U541" t="str">
            <v>490003</v>
          </cell>
          <cell r="V541" t="str">
            <v>Enseig. Serv administratifs</v>
          </cell>
          <cell r="W541" t="str">
            <v>Intérieur</v>
          </cell>
          <cell r="X541" t="str">
            <v>Dépenses diverses n vent</v>
          </cell>
          <cell r="Y541" t="str">
            <v>P5D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67068.506427299144</v>
          </cell>
        </row>
        <row r="542">
          <cell r="A542">
            <v>1</v>
          </cell>
          <cell r="B542" t="str">
            <v>20</v>
          </cell>
          <cell r="C542">
            <v>49000300900</v>
          </cell>
          <cell r="D542">
            <v>3</v>
          </cell>
          <cell r="E542" t="str">
            <v>39</v>
          </cell>
          <cell r="F542">
            <v>90</v>
          </cell>
          <cell r="G542">
            <v>23</v>
          </cell>
          <cell r="H542">
            <v>20</v>
          </cell>
          <cell r="I542">
            <v>1</v>
          </cell>
          <cell r="J542">
            <v>49</v>
          </cell>
          <cell r="K542" t="str">
            <v>000</v>
          </cell>
          <cell r="L542">
            <v>3</v>
          </cell>
          <cell r="M542" t="str">
            <v>00</v>
          </cell>
          <cell r="N542">
            <v>9</v>
          </cell>
          <cell r="O542">
            <v>3</v>
          </cell>
          <cell r="P542">
            <v>3</v>
          </cell>
          <cell r="Q542">
            <v>9</v>
          </cell>
          <cell r="R542">
            <v>90</v>
          </cell>
          <cell r="S542">
            <v>34</v>
          </cell>
          <cell r="T542">
            <v>1</v>
          </cell>
          <cell r="U542" t="str">
            <v>490003</v>
          </cell>
          <cell r="V542" t="str">
            <v>Enseig. Serv administratifs</v>
          </cell>
          <cell r="W542" t="str">
            <v>Intérieur</v>
          </cell>
          <cell r="X542" t="str">
            <v>Dépenses diverses n vent PPTE</v>
          </cell>
          <cell r="Y542" t="str">
            <v>P5D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23631.676365635522</v>
          </cell>
        </row>
        <row r="543">
          <cell r="A543">
            <v>1</v>
          </cell>
          <cell r="B543" t="str">
            <v>ST/EPU</v>
          </cell>
          <cell r="C543" t="str">
            <v>B1B</v>
          </cell>
          <cell r="D543" t="str">
            <v>B1BA</v>
          </cell>
          <cell r="E543" t="str">
            <v>ES/GUEC</v>
          </cell>
          <cell r="G543">
            <v>23</v>
          </cell>
          <cell r="H543">
            <v>20</v>
          </cell>
          <cell r="I543">
            <v>1</v>
          </cell>
          <cell r="K543" t="str">
            <v>IDA</v>
          </cell>
          <cell r="L543">
            <v>9</v>
          </cell>
          <cell r="M543">
            <v>9863.3625040991155</v>
          </cell>
          <cell r="O543">
            <v>3</v>
          </cell>
          <cell r="P543">
            <v>3</v>
          </cell>
          <cell r="Q543">
            <v>9</v>
          </cell>
          <cell r="R543" t="str">
            <v>manuel</v>
          </cell>
          <cell r="T543">
            <v>10.018596499999999</v>
          </cell>
          <cell r="U543">
            <v>1</v>
          </cell>
          <cell r="V543" t="str">
            <v>Ensemble Non ventilé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</row>
        <row r="544">
          <cell r="A544">
            <v>1</v>
          </cell>
          <cell r="B544" t="str">
            <v>20</v>
          </cell>
          <cell r="C544">
            <v>42000900900</v>
          </cell>
          <cell r="D544">
            <v>3</v>
          </cell>
          <cell r="E544" t="str">
            <v>39</v>
          </cell>
          <cell r="F544">
            <v>90</v>
          </cell>
          <cell r="G544">
            <v>23</v>
          </cell>
          <cell r="H544">
            <v>20</v>
          </cell>
          <cell r="I544">
            <v>1</v>
          </cell>
          <cell r="J544">
            <v>42</v>
          </cell>
          <cell r="K544" t="str">
            <v>000</v>
          </cell>
          <cell r="L544">
            <v>9</v>
          </cell>
          <cell r="M544" t="str">
            <v>00</v>
          </cell>
          <cell r="N544">
            <v>9</v>
          </cell>
          <cell r="O544">
            <v>3</v>
          </cell>
          <cell r="P544">
            <v>3</v>
          </cell>
          <cell r="Q544">
            <v>9</v>
          </cell>
          <cell r="R544">
            <v>90</v>
          </cell>
          <cell r="S544">
            <v>94</v>
          </cell>
          <cell r="T544">
            <v>1</v>
          </cell>
          <cell r="U544" t="str">
            <v>420009</v>
          </cell>
          <cell r="V544" t="str">
            <v>Primaire Ens.serv</v>
          </cell>
          <cell r="W544" t="str">
            <v xml:space="preserve"> Ens. NV</v>
          </cell>
          <cell r="X544" t="str">
            <v>Dépenses diverses n vent PPTE</v>
          </cell>
          <cell r="Y544" t="str">
            <v>P1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80484.526817407401</v>
          </cell>
        </row>
        <row r="545">
          <cell r="A545">
            <v>1</v>
          </cell>
          <cell r="B545" t="str">
            <v>20</v>
          </cell>
          <cell r="C545">
            <v>43000900900</v>
          </cell>
          <cell r="D545">
            <v>3</v>
          </cell>
          <cell r="E545" t="str">
            <v>39</v>
          </cell>
          <cell r="F545">
            <v>90</v>
          </cell>
          <cell r="G545">
            <v>23</v>
          </cell>
          <cell r="H545">
            <v>20</v>
          </cell>
          <cell r="I545">
            <v>1</v>
          </cell>
          <cell r="J545">
            <v>43</v>
          </cell>
          <cell r="K545" t="str">
            <v>000</v>
          </cell>
          <cell r="L545">
            <v>9</v>
          </cell>
          <cell r="M545" t="str">
            <v>00</v>
          </cell>
          <cell r="N545">
            <v>9</v>
          </cell>
          <cell r="O545">
            <v>3</v>
          </cell>
          <cell r="P545">
            <v>3</v>
          </cell>
          <cell r="Q545">
            <v>9</v>
          </cell>
          <cell r="R545">
            <v>90</v>
          </cell>
          <cell r="S545">
            <v>94</v>
          </cell>
          <cell r="T545">
            <v>1</v>
          </cell>
          <cell r="U545" t="str">
            <v>430009</v>
          </cell>
          <cell r="V545" t="str">
            <v>Secondaire Ens.serv.</v>
          </cell>
          <cell r="W545" t="str">
            <v>Ens. NV</v>
          </cell>
          <cell r="X545" t="str">
            <v>Dépenses diverses n vent PPTE</v>
          </cell>
          <cell r="Y545" t="str">
            <v>P2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170686.10211096876</v>
          </cell>
        </row>
        <row r="546">
          <cell r="A546">
            <v>1</v>
          </cell>
          <cell r="B546" t="str">
            <v>20</v>
          </cell>
          <cell r="C546">
            <v>49000900900</v>
          </cell>
          <cell r="D546">
            <v>3</v>
          </cell>
          <cell r="E546" t="str">
            <v>39</v>
          </cell>
          <cell r="F546">
            <v>90</v>
          </cell>
          <cell r="G546">
            <v>23</v>
          </cell>
          <cell r="H546">
            <v>20</v>
          </cell>
          <cell r="I546">
            <v>1</v>
          </cell>
          <cell r="J546">
            <v>49</v>
          </cell>
          <cell r="K546" t="str">
            <v>000</v>
          </cell>
          <cell r="L546">
            <v>9</v>
          </cell>
          <cell r="M546" t="str">
            <v>00</v>
          </cell>
          <cell r="N546">
            <v>9</v>
          </cell>
          <cell r="O546">
            <v>3</v>
          </cell>
          <cell r="P546">
            <v>3</v>
          </cell>
          <cell r="Q546">
            <v>9</v>
          </cell>
          <cell r="R546">
            <v>90</v>
          </cell>
          <cell r="S546">
            <v>94</v>
          </cell>
          <cell r="T546">
            <v>1</v>
          </cell>
          <cell r="U546" t="str">
            <v>490009</v>
          </cell>
          <cell r="V546" t="str">
            <v>Enseig. Serv administratifs</v>
          </cell>
          <cell r="W546" t="str">
            <v>Ens. NV</v>
          </cell>
          <cell r="X546" t="str">
            <v>Dépenses diverses n vent PPTE</v>
          </cell>
          <cell r="Y546" t="str">
            <v>P5C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30357.079845551409</v>
          </cell>
        </row>
        <row r="547">
          <cell r="A547">
            <v>1</v>
          </cell>
          <cell r="B547" t="str">
            <v>ST/EPU</v>
          </cell>
          <cell r="C547" t="str">
            <v>B1B</v>
          </cell>
          <cell r="D547" t="str">
            <v>B1BA</v>
          </cell>
          <cell r="E547" t="str">
            <v>ES/KIND</v>
          </cell>
          <cell r="G547">
            <v>23</v>
          </cell>
          <cell r="H547">
            <v>20</v>
          </cell>
          <cell r="I547">
            <v>1</v>
          </cell>
          <cell r="K547" t="str">
            <v>IDA</v>
          </cell>
          <cell r="L547" t="str">
            <v>AOI</v>
          </cell>
          <cell r="M547">
            <v>18907.28583278141</v>
          </cell>
          <cell r="O547">
            <v>3</v>
          </cell>
          <cell r="P547">
            <v>5</v>
          </cell>
          <cell r="Q547">
            <v>1</v>
          </cell>
          <cell r="R547" t="str">
            <v>manuel</v>
          </cell>
          <cell r="T547">
            <v>10.018596499999999</v>
          </cell>
          <cell r="U547">
            <v>1</v>
          </cell>
          <cell r="V547" t="str">
            <v xml:space="preserve">Acquisition Matériels, mobiliers, véhicules </v>
          </cell>
          <cell r="W547">
            <v>0</v>
          </cell>
          <cell r="X547">
            <v>0</v>
          </cell>
          <cell r="Y547">
            <v>0</v>
          </cell>
          <cell r="Z547">
            <v>216443</v>
          </cell>
          <cell r="AA547">
            <v>471940</v>
          </cell>
          <cell r="AB547">
            <v>613530</v>
          </cell>
          <cell r="AC547">
            <v>1058530</v>
          </cell>
          <cell r="AD547">
            <v>445000</v>
          </cell>
          <cell r="AE547">
            <v>0</v>
          </cell>
        </row>
        <row r="548">
          <cell r="A548">
            <v>1</v>
          </cell>
          <cell r="B548" t="str">
            <v>ST/EPU</v>
          </cell>
          <cell r="C548" t="str">
            <v>B1B</v>
          </cell>
          <cell r="D548" t="str">
            <v>B1BA</v>
          </cell>
          <cell r="E548" t="str">
            <v>ES/KISS</v>
          </cell>
          <cell r="G548">
            <v>23</v>
          </cell>
          <cell r="H548">
            <v>20</v>
          </cell>
          <cell r="I548">
            <v>1</v>
          </cell>
          <cell r="K548" t="str">
            <v>IDA</v>
          </cell>
          <cell r="L548">
            <v>1</v>
          </cell>
          <cell r="M548">
            <v>12541.586023752408</v>
          </cell>
          <cell r="O548">
            <v>3</v>
          </cell>
          <cell r="P548">
            <v>5</v>
          </cell>
          <cell r="Q548">
            <v>1</v>
          </cell>
          <cell r="R548" t="str">
            <v>manuel</v>
          </cell>
          <cell r="T548">
            <v>10.018596499999999</v>
          </cell>
          <cell r="U548">
            <v>1</v>
          </cell>
          <cell r="V548" t="str">
            <v>Services centraux</v>
          </cell>
          <cell r="W548">
            <v>0</v>
          </cell>
          <cell r="X548">
            <v>0</v>
          </cell>
          <cell r="Y548">
            <v>0</v>
          </cell>
          <cell r="Z548">
            <v>133580</v>
          </cell>
          <cell r="AA548">
            <v>471940</v>
          </cell>
          <cell r="AB548">
            <v>613530</v>
          </cell>
          <cell r="AC548">
            <v>1058530</v>
          </cell>
          <cell r="AD548">
            <v>445000</v>
          </cell>
          <cell r="AE548">
            <v>0</v>
          </cell>
        </row>
        <row r="549">
          <cell r="A549">
            <v>1</v>
          </cell>
          <cell r="B549" t="str">
            <v>20</v>
          </cell>
          <cell r="C549">
            <v>35121100700</v>
          </cell>
          <cell r="D549">
            <v>3</v>
          </cell>
          <cell r="E549" t="str">
            <v>51</v>
          </cell>
          <cell r="F549">
            <v>20</v>
          </cell>
          <cell r="G549">
            <v>23</v>
          </cell>
          <cell r="H549">
            <v>20</v>
          </cell>
          <cell r="I549">
            <v>1</v>
          </cell>
          <cell r="J549">
            <v>35</v>
          </cell>
          <cell r="K549">
            <v>121</v>
          </cell>
          <cell r="L549">
            <v>1</v>
          </cell>
          <cell r="M549" t="str">
            <v>00</v>
          </cell>
          <cell r="N549">
            <v>7</v>
          </cell>
          <cell r="O549">
            <v>3</v>
          </cell>
          <cell r="P549">
            <v>5</v>
          </cell>
          <cell r="Q549">
            <v>1</v>
          </cell>
          <cell r="R549">
            <v>20</v>
          </cell>
          <cell r="S549">
            <v>96</v>
          </cell>
          <cell r="T549">
            <v>1</v>
          </cell>
          <cell r="U549" t="str">
            <v>351211</v>
          </cell>
          <cell r="V549" t="str">
            <v>Cabinet ex METFP DAAF &amp; Secrétariat central</v>
          </cell>
          <cell r="W549" t="str">
            <v>Serv.cent.</v>
          </cell>
          <cell r="X549" t="str">
            <v>Matériel informatique</v>
          </cell>
          <cell r="Y549" t="str">
            <v>P5C</v>
          </cell>
          <cell r="Z549">
            <v>29690</v>
          </cell>
          <cell r="AA549">
            <v>63800</v>
          </cell>
          <cell r="AB549">
            <v>82940</v>
          </cell>
          <cell r="AC549">
            <v>82940</v>
          </cell>
          <cell r="AD549">
            <v>0</v>
          </cell>
          <cell r="AE549">
            <v>15248.113062223092</v>
          </cell>
        </row>
        <row r="550">
          <cell r="A550">
            <v>1</v>
          </cell>
          <cell r="B550" t="str">
            <v>20</v>
          </cell>
          <cell r="C550">
            <v>44101100700</v>
          </cell>
          <cell r="D550">
            <v>3</v>
          </cell>
          <cell r="E550" t="str">
            <v>51</v>
          </cell>
          <cell r="F550">
            <v>20</v>
          </cell>
          <cell r="G550">
            <v>23</v>
          </cell>
          <cell r="H550">
            <v>20</v>
          </cell>
          <cell r="I550">
            <v>1</v>
          </cell>
          <cell r="J550">
            <v>44</v>
          </cell>
          <cell r="K550">
            <v>101</v>
          </cell>
          <cell r="L550">
            <v>1</v>
          </cell>
          <cell r="M550" t="str">
            <v>00</v>
          </cell>
          <cell r="N550">
            <v>7</v>
          </cell>
          <cell r="O550">
            <v>3</v>
          </cell>
          <cell r="P550">
            <v>5</v>
          </cell>
          <cell r="Q550">
            <v>1</v>
          </cell>
          <cell r="R550">
            <v>20</v>
          </cell>
          <cell r="S550">
            <v>96</v>
          </cell>
          <cell r="T550">
            <v>1</v>
          </cell>
          <cell r="U550" t="str">
            <v>441011</v>
          </cell>
          <cell r="V550" t="str">
            <v>DNDPPE Dir nat dévelop pédagogique &amp; programmes d'enseignement</v>
          </cell>
          <cell r="W550" t="str">
            <v>Serv.cent.</v>
          </cell>
          <cell r="X550" t="str">
            <v>Matériel informatique</v>
          </cell>
          <cell r="Y550" t="str">
            <v>P5C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25649.297409610288</v>
          </cell>
        </row>
        <row r="551">
          <cell r="A551">
            <v>1</v>
          </cell>
          <cell r="B551" t="str">
            <v>20</v>
          </cell>
          <cell r="C551">
            <v>44102100700</v>
          </cell>
          <cell r="D551">
            <v>3</v>
          </cell>
          <cell r="E551" t="str">
            <v>51</v>
          </cell>
          <cell r="F551">
            <v>20</v>
          </cell>
          <cell r="G551">
            <v>23</v>
          </cell>
          <cell r="H551">
            <v>20</v>
          </cell>
          <cell r="I551">
            <v>1</v>
          </cell>
          <cell r="J551">
            <v>44</v>
          </cell>
          <cell r="K551">
            <v>102</v>
          </cell>
          <cell r="L551">
            <v>1</v>
          </cell>
          <cell r="M551" t="str">
            <v>00</v>
          </cell>
          <cell r="N551">
            <v>7</v>
          </cell>
          <cell r="O551">
            <v>3</v>
          </cell>
          <cell r="P551">
            <v>5</v>
          </cell>
          <cell r="Q551">
            <v>1</v>
          </cell>
          <cell r="R551">
            <v>20</v>
          </cell>
          <cell r="S551">
            <v>96</v>
          </cell>
          <cell r="T551">
            <v>1</v>
          </cell>
          <cell r="U551" t="str">
            <v>441021</v>
          </cell>
          <cell r="V551" t="str">
            <v>DNFPP Dir Nat Formation &amp; perfectionnement des presonnels</v>
          </cell>
          <cell r="W551" t="str">
            <v>Serv.cent.</v>
          </cell>
          <cell r="X551" t="str">
            <v>Matériel informatique</v>
          </cell>
          <cell r="Y551" t="str">
            <v>P5C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16790.317653307255</v>
          </cell>
        </row>
        <row r="552">
          <cell r="A552">
            <v>1</v>
          </cell>
          <cell r="B552" t="str">
            <v>20</v>
          </cell>
          <cell r="C552">
            <v>44505100700</v>
          </cell>
          <cell r="D552">
            <v>3</v>
          </cell>
          <cell r="E552" t="str">
            <v>51</v>
          </cell>
          <cell r="F552">
            <v>20</v>
          </cell>
          <cell r="G552">
            <v>23</v>
          </cell>
          <cell r="H552">
            <v>20</v>
          </cell>
          <cell r="I552">
            <v>1</v>
          </cell>
          <cell r="J552">
            <v>44</v>
          </cell>
          <cell r="K552">
            <v>505</v>
          </cell>
          <cell r="L552">
            <v>1</v>
          </cell>
          <cell r="M552" t="str">
            <v>00</v>
          </cell>
          <cell r="N552">
            <v>7</v>
          </cell>
          <cell r="O552">
            <v>3</v>
          </cell>
          <cell r="P552">
            <v>5</v>
          </cell>
          <cell r="Q552">
            <v>1</v>
          </cell>
          <cell r="R552">
            <v>20</v>
          </cell>
          <cell r="S552">
            <v>96</v>
          </cell>
          <cell r="T552">
            <v>1</v>
          </cell>
          <cell r="U552" t="str">
            <v>445051</v>
          </cell>
          <cell r="V552" t="str">
            <v>SNIEM Serv nat Infrastructures Equipement &amp; Maintenance</v>
          </cell>
          <cell r="W552" t="str">
            <v>Serv.cent.</v>
          </cell>
          <cell r="X552" t="str">
            <v>Matériel informatique</v>
          </cell>
          <cell r="Y552" t="str">
            <v>P5C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143610.55534268686</v>
          </cell>
        </row>
        <row r="553">
          <cell r="A553">
            <v>1</v>
          </cell>
          <cell r="B553" t="str">
            <v>20</v>
          </cell>
          <cell r="C553">
            <v>44508100700</v>
          </cell>
          <cell r="D553">
            <v>3</v>
          </cell>
          <cell r="E553" t="str">
            <v>51</v>
          </cell>
          <cell r="F553">
            <v>20</v>
          </cell>
          <cell r="G553">
            <v>23</v>
          </cell>
          <cell r="H553">
            <v>20</v>
          </cell>
          <cell r="I553">
            <v>1</v>
          </cell>
          <cell r="J553">
            <v>44</v>
          </cell>
          <cell r="K553">
            <v>508</v>
          </cell>
          <cell r="L553">
            <v>1</v>
          </cell>
          <cell r="M553" t="str">
            <v>00</v>
          </cell>
          <cell r="N553">
            <v>7</v>
          </cell>
          <cell r="O553">
            <v>3</v>
          </cell>
          <cell r="P553">
            <v>5</v>
          </cell>
          <cell r="Q553">
            <v>1</v>
          </cell>
          <cell r="R553">
            <v>20</v>
          </cell>
          <cell r="S553">
            <v>96</v>
          </cell>
          <cell r="T553">
            <v>1</v>
          </cell>
          <cell r="U553" t="str">
            <v>445081</v>
          </cell>
          <cell r="V553" t="str">
            <v>Cogetep  &amp; CLD</v>
          </cell>
          <cell r="W553" t="str">
            <v>Serv.Cent</v>
          </cell>
          <cell r="X553" t="str">
            <v>Matériel informatique</v>
          </cell>
          <cell r="Y553" t="str">
            <v>P5C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23492.53008674071</v>
          </cell>
        </row>
        <row r="554">
          <cell r="A554">
            <v>1</v>
          </cell>
          <cell r="B554" t="str">
            <v>20</v>
          </cell>
          <cell r="C554">
            <v>44900100700</v>
          </cell>
          <cell r="D554">
            <v>3</v>
          </cell>
          <cell r="E554" t="str">
            <v>51</v>
          </cell>
          <cell r="F554">
            <v>11</v>
          </cell>
          <cell r="G554">
            <v>23</v>
          </cell>
          <cell r="H554">
            <v>20</v>
          </cell>
          <cell r="I554">
            <v>1</v>
          </cell>
          <cell r="J554">
            <v>44</v>
          </cell>
          <cell r="K554">
            <v>900</v>
          </cell>
          <cell r="L554">
            <v>1</v>
          </cell>
          <cell r="M554" t="str">
            <v>00</v>
          </cell>
          <cell r="N554">
            <v>7</v>
          </cell>
          <cell r="O554">
            <v>3</v>
          </cell>
          <cell r="P554">
            <v>5</v>
          </cell>
          <cell r="Q554">
            <v>1</v>
          </cell>
          <cell r="R554">
            <v>11</v>
          </cell>
          <cell r="S554">
            <v>96</v>
          </cell>
          <cell r="T554">
            <v>1</v>
          </cell>
          <cell r="U554" t="str">
            <v>449001</v>
          </cell>
          <cell r="V554" t="str">
            <v>Enseign. Technique Autres serv centraux</v>
          </cell>
          <cell r="W554" t="str">
            <v>Serv.cent.</v>
          </cell>
          <cell r="X554" t="str">
            <v>Matériel mobilier bureau</v>
          </cell>
          <cell r="Y554" t="str">
            <v>P5C</v>
          </cell>
          <cell r="Z554">
            <v>0</v>
          </cell>
          <cell r="AA554">
            <v>0</v>
          </cell>
          <cell r="AB554">
            <v>0</v>
          </cell>
          <cell r="AC554">
            <v>45000</v>
          </cell>
          <cell r="AD554">
            <v>45000</v>
          </cell>
          <cell r="AE554">
            <v>61433.08213205928</v>
          </cell>
        </row>
        <row r="555">
          <cell r="A555">
            <v>1</v>
          </cell>
          <cell r="B555" t="str">
            <v>20</v>
          </cell>
          <cell r="C555">
            <v>44900100700</v>
          </cell>
          <cell r="D555">
            <v>3</v>
          </cell>
          <cell r="E555" t="str">
            <v>51</v>
          </cell>
          <cell r="F555">
            <v>20</v>
          </cell>
          <cell r="G555">
            <v>23</v>
          </cell>
          <cell r="H555">
            <v>20</v>
          </cell>
          <cell r="I555">
            <v>1</v>
          </cell>
          <cell r="J555">
            <v>44</v>
          </cell>
          <cell r="K555">
            <v>900</v>
          </cell>
          <cell r="L555">
            <v>1</v>
          </cell>
          <cell r="M555" t="str">
            <v>00</v>
          </cell>
          <cell r="N555">
            <v>7</v>
          </cell>
          <cell r="O555">
            <v>3</v>
          </cell>
          <cell r="P555">
            <v>5</v>
          </cell>
          <cell r="Q555">
            <v>1</v>
          </cell>
          <cell r="R555">
            <v>20</v>
          </cell>
          <cell r="S555">
            <v>96</v>
          </cell>
          <cell r="T555">
            <v>1</v>
          </cell>
          <cell r="U555" t="str">
            <v>449001</v>
          </cell>
          <cell r="V555" t="str">
            <v>Enseign. Technique Autres serv centraux</v>
          </cell>
          <cell r="W555" t="str">
            <v>Serv.cent.</v>
          </cell>
          <cell r="X555" t="str">
            <v>Matériel informatique</v>
          </cell>
          <cell r="Y555" t="str">
            <v>P5C</v>
          </cell>
          <cell r="Z555">
            <v>53940</v>
          </cell>
          <cell r="AA555">
            <v>36940</v>
          </cell>
          <cell r="AB555">
            <v>48020</v>
          </cell>
          <cell r="AC555">
            <v>48020</v>
          </cell>
          <cell r="AD555">
            <v>0</v>
          </cell>
          <cell r="AE555">
            <v>80496.12234064845</v>
          </cell>
        </row>
        <row r="556">
          <cell r="A556">
            <v>1</v>
          </cell>
          <cell r="B556" t="str">
            <v>20</v>
          </cell>
          <cell r="C556">
            <v>44900100700</v>
          </cell>
          <cell r="D556">
            <v>3</v>
          </cell>
          <cell r="E556" t="str">
            <v>51</v>
          </cell>
          <cell r="F556">
            <v>51</v>
          </cell>
          <cell r="G556">
            <v>23</v>
          </cell>
          <cell r="H556">
            <v>20</v>
          </cell>
          <cell r="I556">
            <v>1</v>
          </cell>
          <cell r="J556">
            <v>44</v>
          </cell>
          <cell r="K556">
            <v>900</v>
          </cell>
          <cell r="L556">
            <v>1</v>
          </cell>
          <cell r="M556" t="str">
            <v>00</v>
          </cell>
          <cell r="N556">
            <v>7</v>
          </cell>
          <cell r="O556">
            <v>3</v>
          </cell>
          <cell r="P556">
            <v>5</v>
          </cell>
          <cell r="Q556">
            <v>1</v>
          </cell>
          <cell r="R556">
            <v>51</v>
          </cell>
          <cell r="S556">
            <v>96</v>
          </cell>
          <cell r="T556">
            <v>1</v>
          </cell>
          <cell r="U556" t="str">
            <v>449001</v>
          </cell>
          <cell r="V556" t="str">
            <v>Enseign. Technique Autres serv centraux</v>
          </cell>
          <cell r="W556" t="str">
            <v>Serv.cent.</v>
          </cell>
          <cell r="X556" t="str">
            <v>Véhicules &amp; engins</v>
          </cell>
          <cell r="Y556" t="str">
            <v>P5C</v>
          </cell>
          <cell r="Z556">
            <v>22570</v>
          </cell>
          <cell r="AA556">
            <v>42850</v>
          </cell>
          <cell r="AB556">
            <v>55710</v>
          </cell>
          <cell r="AC556">
            <v>305710</v>
          </cell>
          <cell r="AD556">
            <v>250000</v>
          </cell>
          <cell r="AE556">
            <v>44434.0450604098</v>
          </cell>
        </row>
        <row r="557">
          <cell r="A557">
            <v>1</v>
          </cell>
          <cell r="B557" t="str">
            <v>20</v>
          </cell>
          <cell r="C557">
            <v>49900100700</v>
          </cell>
          <cell r="D557">
            <v>3</v>
          </cell>
          <cell r="E557" t="str">
            <v>51</v>
          </cell>
          <cell r="F557">
            <v>11</v>
          </cell>
          <cell r="G557">
            <v>23</v>
          </cell>
          <cell r="H557">
            <v>20</v>
          </cell>
          <cell r="I557">
            <v>1</v>
          </cell>
          <cell r="J557">
            <v>49</v>
          </cell>
          <cell r="K557">
            <v>900</v>
          </cell>
          <cell r="L557">
            <v>1</v>
          </cell>
          <cell r="M557" t="str">
            <v>00</v>
          </cell>
          <cell r="N557">
            <v>7</v>
          </cell>
          <cell r="O557">
            <v>3</v>
          </cell>
          <cell r="P557">
            <v>5</v>
          </cell>
          <cell r="Q557">
            <v>1</v>
          </cell>
          <cell r="R557">
            <v>11</v>
          </cell>
          <cell r="S557">
            <v>93</v>
          </cell>
          <cell r="T557">
            <v>1</v>
          </cell>
          <cell r="U557" t="str">
            <v>499001</v>
          </cell>
          <cell r="V557" t="str">
            <v>Enseig. Serv adm Autres serv centraux</v>
          </cell>
          <cell r="W557" t="str">
            <v>Serv.centr.</v>
          </cell>
          <cell r="X557" t="str">
            <v>Matériel mobilier bureau</v>
          </cell>
          <cell r="Y557" t="str">
            <v>P5C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101089.77161708055</v>
          </cell>
        </row>
        <row r="558">
          <cell r="A558">
            <v>1</v>
          </cell>
          <cell r="B558" t="str">
            <v>20</v>
          </cell>
          <cell r="C558">
            <v>49900100700</v>
          </cell>
          <cell r="D558">
            <v>3</v>
          </cell>
          <cell r="E558" t="str">
            <v>51</v>
          </cell>
          <cell r="F558">
            <v>12</v>
          </cell>
          <cell r="G558">
            <v>23</v>
          </cell>
          <cell r="H558">
            <v>20</v>
          </cell>
          <cell r="I558">
            <v>1</v>
          </cell>
          <cell r="J558">
            <v>49</v>
          </cell>
          <cell r="K558">
            <v>900</v>
          </cell>
          <cell r="L558">
            <v>1</v>
          </cell>
          <cell r="M558" t="str">
            <v>00</v>
          </cell>
          <cell r="N558">
            <v>7</v>
          </cell>
          <cell r="O558">
            <v>3</v>
          </cell>
          <cell r="P558">
            <v>5</v>
          </cell>
          <cell r="Q558">
            <v>1</v>
          </cell>
          <cell r="R558">
            <v>12</v>
          </cell>
          <cell r="S558">
            <v>93</v>
          </cell>
          <cell r="T558">
            <v>1</v>
          </cell>
          <cell r="U558" t="str">
            <v>499001</v>
          </cell>
          <cell r="V558" t="str">
            <v>Enseig. Serv adm Autres serv centraux</v>
          </cell>
          <cell r="W558" t="str">
            <v>Serv.centr.</v>
          </cell>
          <cell r="X558" t="str">
            <v>Matériel mobilier logement</v>
          </cell>
          <cell r="Y558" t="str">
            <v>P5C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27516.176651449008</v>
          </cell>
        </row>
        <row r="559">
          <cell r="A559">
            <v>1</v>
          </cell>
          <cell r="B559" t="str">
            <v>20</v>
          </cell>
          <cell r="C559">
            <v>49900100700</v>
          </cell>
          <cell r="D559">
            <v>3</v>
          </cell>
          <cell r="E559" t="str">
            <v>51</v>
          </cell>
          <cell r="F559">
            <v>20</v>
          </cell>
          <cell r="G559">
            <v>23</v>
          </cell>
          <cell r="H559">
            <v>20</v>
          </cell>
          <cell r="I559">
            <v>1</v>
          </cell>
          <cell r="J559">
            <v>49</v>
          </cell>
          <cell r="K559">
            <v>900</v>
          </cell>
          <cell r="L559">
            <v>1</v>
          </cell>
          <cell r="M559" t="str">
            <v>00</v>
          </cell>
          <cell r="N559">
            <v>7</v>
          </cell>
          <cell r="O559">
            <v>3</v>
          </cell>
          <cell r="P559">
            <v>5</v>
          </cell>
          <cell r="Q559">
            <v>1</v>
          </cell>
          <cell r="R559">
            <v>20</v>
          </cell>
          <cell r="S559">
            <v>93</v>
          </cell>
          <cell r="T559">
            <v>1</v>
          </cell>
          <cell r="U559" t="str">
            <v>499001</v>
          </cell>
          <cell r="V559" t="str">
            <v>Enseig. Serv adm Autres serv centraux</v>
          </cell>
          <cell r="W559" t="str">
            <v>Serv.centr.</v>
          </cell>
          <cell r="X559" t="str">
            <v>Matériel informat.</v>
          </cell>
          <cell r="Y559" t="str">
            <v>P5C</v>
          </cell>
          <cell r="Z559">
            <v>8660</v>
          </cell>
          <cell r="AA559">
            <v>170360</v>
          </cell>
          <cell r="AB559">
            <v>221470</v>
          </cell>
          <cell r="AC559">
            <v>371470</v>
          </cell>
          <cell r="AD559">
            <v>150000</v>
          </cell>
          <cell r="AE559">
            <v>183858.61651301096</v>
          </cell>
        </row>
        <row r="560">
          <cell r="A560">
            <v>1</v>
          </cell>
          <cell r="B560" t="str">
            <v>20</v>
          </cell>
          <cell r="C560">
            <v>49900100700</v>
          </cell>
          <cell r="D560">
            <v>3</v>
          </cell>
          <cell r="E560" t="str">
            <v>51</v>
          </cell>
          <cell r="F560">
            <v>40</v>
          </cell>
          <cell r="G560">
            <v>23</v>
          </cell>
          <cell r="H560">
            <v>20</v>
          </cell>
          <cell r="I560">
            <v>1</v>
          </cell>
          <cell r="J560">
            <v>49</v>
          </cell>
          <cell r="K560">
            <v>900</v>
          </cell>
          <cell r="L560">
            <v>1</v>
          </cell>
          <cell r="M560" t="str">
            <v>00</v>
          </cell>
          <cell r="N560">
            <v>7</v>
          </cell>
          <cell r="O560">
            <v>3</v>
          </cell>
          <cell r="P560">
            <v>5</v>
          </cell>
          <cell r="Q560">
            <v>1</v>
          </cell>
          <cell r="R560">
            <v>40</v>
          </cell>
          <cell r="S560">
            <v>93</v>
          </cell>
          <cell r="T560">
            <v>1</v>
          </cell>
          <cell r="U560" t="str">
            <v>499001</v>
          </cell>
          <cell r="V560" t="str">
            <v>Enseig. Serv adm Autres serv centraux</v>
          </cell>
          <cell r="W560" t="str">
            <v>Serv.centr.</v>
          </cell>
          <cell r="X560" t="str">
            <v>Autres matériels installat. technique</v>
          </cell>
          <cell r="Y560" t="str">
            <v>P5C</v>
          </cell>
          <cell r="Z560">
            <v>4570</v>
          </cell>
          <cell r="AA560">
            <v>65280</v>
          </cell>
          <cell r="AB560">
            <v>84860</v>
          </cell>
          <cell r="AC560">
            <v>84860</v>
          </cell>
          <cell r="AD560">
            <v>0</v>
          </cell>
          <cell r="AE560">
            <v>424616.46557076054</v>
          </cell>
        </row>
        <row r="561">
          <cell r="A561">
            <v>1</v>
          </cell>
          <cell r="B561" t="str">
            <v>20</v>
          </cell>
          <cell r="C561">
            <v>49900100700</v>
          </cell>
          <cell r="D561">
            <v>3</v>
          </cell>
          <cell r="E561" t="str">
            <v>51</v>
          </cell>
          <cell r="F561">
            <v>59</v>
          </cell>
          <cell r="G561">
            <v>23</v>
          </cell>
          <cell r="H561">
            <v>20</v>
          </cell>
          <cell r="I561">
            <v>1</v>
          </cell>
          <cell r="J561">
            <v>49</v>
          </cell>
          <cell r="K561">
            <v>900</v>
          </cell>
          <cell r="L561">
            <v>1</v>
          </cell>
          <cell r="M561" t="str">
            <v>00</v>
          </cell>
          <cell r="N561">
            <v>7</v>
          </cell>
          <cell r="O561">
            <v>3</v>
          </cell>
          <cell r="P561">
            <v>5</v>
          </cell>
          <cell r="Q561">
            <v>1</v>
          </cell>
          <cell r="R561">
            <v>59</v>
          </cell>
          <cell r="S561">
            <v>93</v>
          </cell>
          <cell r="T561">
            <v>1</v>
          </cell>
          <cell r="U561" t="str">
            <v>499001</v>
          </cell>
          <cell r="V561" t="str">
            <v>Enseig. Serv adm Autres serv centraux</v>
          </cell>
          <cell r="W561" t="str">
            <v>Serv.centr.</v>
          </cell>
          <cell r="X561" t="str">
            <v>Autres matériels de transport</v>
          </cell>
          <cell r="Y561" t="str">
            <v>P5C</v>
          </cell>
          <cell r="Z561">
            <v>7990</v>
          </cell>
          <cell r="AA561">
            <v>62990</v>
          </cell>
          <cell r="AB561">
            <v>81890</v>
          </cell>
          <cell r="AC561">
            <v>81890</v>
          </cell>
          <cell r="AD561">
            <v>0</v>
          </cell>
          <cell r="AE561">
            <v>231933.65587116868</v>
          </cell>
        </row>
        <row r="562">
          <cell r="A562">
            <v>1</v>
          </cell>
          <cell r="B562" t="str">
            <v>20</v>
          </cell>
          <cell r="C562">
            <v>49900100700</v>
          </cell>
          <cell r="D562">
            <v>3</v>
          </cell>
          <cell r="E562" t="str">
            <v>51</v>
          </cell>
          <cell r="F562">
            <v>90</v>
          </cell>
          <cell r="G562">
            <v>23</v>
          </cell>
          <cell r="H562">
            <v>20</v>
          </cell>
          <cell r="I562">
            <v>1</v>
          </cell>
          <cell r="J562">
            <v>49</v>
          </cell>
          <cell r="K562">
            <v>900</v>
          </cell>
          <cell r="L562">
            <v>1</v>
          </cell>
          <cell r="M562" t="str">
            <v>00</v>
          </cell>
          <cell r="N562">
            <v>7</v>
          </cell>
          <cell r="O562">
            <v>3</v>
          </cell>
          <cell r="P562">
            <v>5</v>
          </cell>
          <cell r="Q562">
            <v>1</v>
          </cell>
          <cell r="R562">
            <v>90</v>
          </cell>
          <cell r="S562">
            <v>93</v>
          </cell>
          <cell r="T562">
            <v>1</v>
          </cell>
          <cell r="U562" t="str">
            <v>499001</v>
          </cell>
          <cell r="V562" t="str">
            <v>Enseig. Serv adm Autres serv centraux</v>
          </cell>
          <cell r="W562" t="str">
            <v>Serv.centr.</v>
          </cell>
          <cell r="X562" t="str">
            <v>Autres matériels &amp; mobiliers</v>
          </cell>
          <cell r="Y562" t="str">
            <v>P5C</v>
          </cell>
          <cell r="Z562">
            <v>6160</v>
          </cell>
          <cell r="AA562">
            <v>29720</v>
          </cell>
          <cell r="AB562">
            <v>38640</v>
          </cell>
          <cell r="AC562">
            <v>38640</v>
          </cell>
          <cell r="AD562">
            <v>0</v>
          </cell>
          <cell r="AE562">
            <v>55229.477197999106</v>
          </cell>
        </row>
        <row r="563">
          <cell r="A563">
            <v>1</v>
          </cell>
          <cell r="B563" t="str">
            <v>ST/EPU</v>
          </cell>
          <cell r="C563" t="str">
            <v>B1B</v>
          </cell>
          <cell r="D563" t="str">
            <v>B1BA</v>
          </cell>
          <cell r="E563" t="str">
            <v>ES/RATO</v>
          </cell>
          <cell r="G563">
            <v>23</v>
          </cell>
          <cell r="H563">
            <v>20</v>
          </cell>
          <cell r="I563">
            <v>1</v>
          </cell>
          <cell r="K563" t="str">
            <v>IDA</v>
          </cell>
          <cell r="L563">
            <v>2</v>
          </cell>
          <cell r="M563">
            <v>37338.88027983372</v>
          </cell>
          <cell r="O563">
            <v>3</v>
          </cell>
          <cell r="P563">
            <v>5</v>
          </cell>
          <cell r="Q563">
            <v>1</v>
          </cell>
          <cell r="R563" t="str">
            <v>manuel</v>
          </cell>
          <cell r="T563">
            <v>10.018596499999999</v>
          </cell>
          <cell r="U563">
            <v>1</v>
          </cell>
          <cell r="V563" t="str">
            <v>Conakry Services déconcentrés</v>
          </cell>
          <cell r="W563">
            <v>0</v>
          </cell>
          <cell r="X563">
            <v>0</v>
          </cell>
          <cell r="Y563">
            <v>0</v>
          </cell>
          <cell r="Z563">
            <v>33103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</row>
        <row r="564">
          <cell r="A564">
            <v>1</v>
          </cell>
          <cell r="B564" t="str">
            <v>20</v>
          </cell>
          <cell r="C564">
            <v>42000200700</v>
          </cell>
          <cell r="D564">
            <v>3</v>
          </cell>
          <cell r="E564" t="str">
            <v>51</v>
          </cell>
          <cell r="F564">
            <v>11</v>
          </cell>
          <cell r="G564">
            <v>23</v>
          </cell>
          <cell r="H564">
            <v>20</v>
          </cell>
          <cell r="I564">
            <v>1</v>
          </cell>
          <cell r="J564">
            <v>42</v>
          </cell>
          <cell r="K564" t="str">
            <v>000</v>
          </cell>
          <cell r="L564">
            <v>2</v>
          </cell>
          <cell r="M564" t="str">
            <v>00</v>
          </cell>
          <cell r="N564">
            <v>7</v>
          </cell>
          <cell r="O564">
            <v>3</v>
          </cell>
          <cell r="P564">
            <v>5</v>
          </cell>
          <cell r="Q564">
            <v>1</v>
          </cell>
          <cell r="R564">
            <v>11</v>
          </cell>
          <cell r="S564">
            <v>33</v>
          </cell>
          <cell r="T564">
            <v>1</v>
          </cell>
          <cell r="U564" t="str">
            <v>420002</v>
          </cell>
          <cell r="V564" t="str">
            <v>Primaire Ens.serv.déconc.</v>
          </cell>
          <cell r="W564" t="str">
            <v>Conakry</v>
          </cell>
          <cell r="X564" t="str">
            <v>Matériel mobilier bureau</v>
          </cell>
          <cell r="Y564" t="str">
            <v>P1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100788.28801280847</v>
          </cell>
        </row>
        <row r="565">
          <cell r="A565">
            <v>1</v>
          </cell>
          <cell r="B565" t="str">
            <v>20</v>
          </cell>
          <cell r="C565">
            <v>42000200700</v>
          </cell>
          <cell r="D565">
            <v>3</v>
          </cell>
          <cell r="E565" t="str">
            <v>51</v>
          </cell>
          <cell r="F565">
            <v>13</v>
          </cell>
          <cell r="G565">
            <v>23</v>
          </cell>
          <cell r="H565">
            <v>20</v>
          </cell>
          <cell r="I565">
            <v>1</v>
          </cell>
          <cell r="J565">
            <v>42</v>
          </cell>
          <cell r="K565" t="str">
            <v>000</v>
          </cell>
          <cell r="L565">
            <v>2</v>
          </cell>
          <cell r="M565" t="str">
            <v>00</v>
          </cell>
          <cell r="N565">
            <v>7</v>
          </cell>
          <cell r="O565">
            <v>3</v>
          </cell>
          <cell r="P565">
            <v>5</v>
          </cell>
          <cell r="Q565">
            <v>1</v>
          </cell>
          <cell r="R565">
            <v>13</v>
          </cell>
          <cell r="S565">
            <v>33</v>
          </cell>
          <cell r="T565">
            <v>1</v>
          </cell>
          <cell r="U565" t="str">
            <v>420002</v>
          </cell>
          <cell r="V565" t="str">
            <v>Primaire Ens.serv.déconc.</v>
          </cell>
          <cell r="W565" t="str">
            <v>Conakry</v>
          </cell>
          <cell r="X565" t="str">
            <v>Mobiler scolaire</v>
          </cell>
          <cell r="Y565" t="str">
            <v>P1</v>
          </cell>
          <cell r="Z565">
            <v>13100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47460.476626372132</v>
          </cell>
        </row>
        <row r="566">
          <cell r="A566">
            <v>1</v>
          </cell>
          <cell r="B566" t="str">
            <v>20</v>
          </cell>
          <cell r="C566">
            <v>42000200700</v>
          </cell>
          <cell r="D566">
            <v>3</v>
          </cell>
          <cell r="E566" t="str">
            <v>51</v>
          </cell>
          <cell r="F566">
            <v>15</v>
          </cell>
          <cell r="G566">
            <v>23</v>
          </cell>
          <cell r="H566">
            <v>20</v>
          </cell>
          <cell r="I566">
            <v>1</v>
          </cell>
          <cell r="J566">
            <v>42</v>
          </cell>
          <cell r="K566" t="str">
            <v>000</v>
          </cell>
          <cell r="L566">
            <v>2</v>
          </cell>
          <cell r="M566" t="str">
            <v>00</v>
          </cell>
          <cell r="N566">
            <v>7</v>
          </cell>
          <cell r="O566">
            <v>3</v>
          </cell>
          <cell r="P566">
            <v>5</v>
          </cell>
          <cell r="Q566">
            <v>1</v>
          </cell>
          <cell r="R566">
            <v>15</v>
          </cell>
          <cell r="S566">
            <v>33</v>
          </cell>
          <cell r="T566">
            <v>1</v>
          </cell>
          <cell r="U566" t="str">
            <v>420002</v>
          </cell>
          <cell r="V566" t="str">
            <v>Primaire Ens.serv.déconc.</v>
          </cell>
          <cell r="W566" t="str">
            <v>Conakry</v>
          </cell>
          <cell r="X566" t="str">
            <v>Matériel scolaire</v>
          </cell>
          <cell r="Y566" t="str">
            <v>P1</v>
          </cell>
          <cell r="Z566">
            <v>5130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42254.086691057753</v>
          </cell>
        </row>
        <row r="567">
          <cell r="A567">
            <v>1</v>
          </cell>
          <cell r="B567" t="str">
            <v>20</v>
          </cell>
          <cell r="C567">
            <v>42000200700</v>
          </cell>
          <cell r="D567">
            <v>3</v>
          </cell>
          <cell r="E567" t="str">
            <v>51</v>
          </cell>
          <cell r="F567">
            <v>40</v>
          </cell>
          <cell r="G567">
            <v>23</v>
          </cell>
          <cell r="H567">
            <v>20</v>
          </cell>
          <cell r="I567">
            <v>1</v>
          </cell>
          <cell r="J567">
            <v>42</v>
          </cell>
          <cell r="K567" t="str">
            <v>000</v>
          </cell>
          <cell r="L567">
            <v>2</v>
          </cell>
          <cell r="M567" t="str">
            <v>00</v>
          </cell>
          <cell r="N567">
            <v>7</v>
          </cell>
          <cell r="O567">
            <v>3</v>
          </cell>
          <cell r="P567">
            <v>5</v>
          </cell>
          <cell r="Q567">
            <v>1</v>
          </cell>
          <cell r="R567">
            <v>40</v>
          </cell>
          <cell r="S567">
            <v>33</v>
          </cell>
          <cell r="T567">
            <v>1</v>
          </cell>
          <cell r="U567" t="str">
            <v>420002</v>
          </cell>
          <cell r="V567" t="str">
            <v>Primaire Ens.serv.déconc.</v>
          </cell>
          <cell r="W567" t="str">
            <v>Conakry</v>
          </cell>
          <cell r="X567" t="str">
            <v>Autres matériels installat. technique</v>
          </cell>
          <cell r="Y567" t="str">
            <v>P1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55183.095105034176</v>
          </cell>
        </row>
        <row r="568">
          <cell r="A568">
            <v>1</v>
          </cell>
          <cell r="B568" t="str">
            <v>20</v>
          </cell>
          <cell r="C568">
            <v>42000200700</v>
          </cell>
          <cell r="D568">
            <v>3</v>
          </cell>
          <cell r="E568" t="str">
            <v>51</v>
          </cell>
          <cell r="F568">
            <v>90</v>
          </cell>
          <cell r="G568">
            <v>23</v>
          </cell>
          <cell r="H568">
            <v>20</v>
          </cell>
          <cell r="I568">
            <v>1</v>
          </cell>
          <cell r="J568">
            <v>42</v>
          </cell>
          <cell r="K568" t="str">
            <v>000</v>
          </cell>
          <cell r="L568">
            <v>2</v>
          </cell>
          <cell r="M568" t="str">
            <v>00</v>
          </cell>
          <cell r="N568">
            <v>7</v>
          </cell>
          <cell r="O568">
            <v>3</v>
          </cell>
          <cell r="P568">
            <v>5</v>
          </cell>
          <cell r="Q568">
            <v>1</v>
          </cell>
          <cell r="R568">
            <v>90</v>
          </cell>
          <cell r="S568">
            <v>33</v>
          </cell>
          <cell r="T568">
            <v>1</v>
          </cell>
          <cell r="U568" t="str">
            <v>420002</v>
          </cell>
          <cell r="V568" t="str">
            <v>Primaire Ens.serv.déconc.</v>
          </cell>
          <cell r="W568" t="str">
            <v>Conakry</v>
          </cell>
          <cell r="X568" t="str">
            <v>Autres matériels &amp; mobiliers</v>
          </cell>
          <cell r="Y568" t="str">
            <v>P1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5716.6131814003202</v>
          </cell>
        </row>
        <row r="569">
          <cell r="A569">
            <v>1</v>
          </cell>
          <cell r="B569" t="str">
            <v>20</v>
          </cell>
          <cell r="C569">
            <v>43000200700</v>
          </cell>
          <cell r="D569">
            <v>3</v>
          </cell>
          <cell r="E569" t="str">
            <v>51</v>
          </cell>
          <cell r="F569">
            <v>11</v>
          </cell>
          <cell r="G569">
            <v>23</v>
          </cell>
          <cell r="H569">
            <v>20</v>
          </cell>
          <cell r="I569">
            <v>1</v>
          </cell>
          <cell r="J569">
            <v>43</v>
          </cell>
          <cell r="K569" t="str">
            <v>000</v>
          </cell>
          <cell r="L569">
            <v>2</v>
          </cell>
          <cell r="M569" t="str">
            <v>00</v>
          </cell>
          <cell r="N569">
            <v>7</v>
          </cell>
          <cell r="O569">
            <v>3</v>
          </cell>
          <cell r="P569">
            <v>5</v>
          </cell>
          <cell r="Q569">
            <v>1</v>
          </cell>
          <cell r="R569">
            <v>11</v>
          </cell>
          <cell r="S569">
            <v>33</v>
          </cell>
          <cell r="T569">
            <v>1</v>
          </cell>
          <cell r="U569" t="str">
            <v>430002</v>
          </cell>
          <cell r="V569" t="str">
            <v>Secondaire Ens.serv.déconc.</v>
          </cell>
          <cell r="W569" t="str">
            <v>Conakry</v>
          </cell>
          <cell r="X569" t="str">
            <v>Matériel mobilier bureau</v>
          </cell>
          <cell r="Y569" t="str">
            <v>P2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9087.026219089119</v>
          </cell>
        </row>
        <row r="570">
          <cell r="A570">
            <v>1</v>
          </cell>
          <cell r="B570" t="str">
            <v>20</v>
          </cell>
          <cell r="C570">
            <v>43000200700</v>
          </cell>
          <cell r="D570">
            <v>3</v>
          </cell>
          <cell r="E570" t="str">
            <v>51</v>
          </cell>
          <cell r="F570">
            <v>13</v>
          </cell>
          <cell r="G570">
            <v>23</v>
          </cell>
          <cell r="H570">
            <v>20</v>
          </cell>
          <cell r="I570">
            <v>1</v>
          </cell>
          <cell r="J570">
            <v>43</v>
          </cell>
          <cell r="K570" t="str">
            <v>000</v>
          </cell>
          <cell r="L570">
            <v>2</v>
          </cell>
          <cell r="M570" t="str">
            <v>00</v>
          </cell>
          <cell r="N570">
            <v>7</v>
          </cell>
          <cell r="O570">
            <v>3</v>
          </cell>
          <cell r="P570">
            <v>5</v>
          </cell>
          <cell r="Q570">
            <v>1</v>
          </cell>
          <cell r="R570">
            <v>13</v>
          </cell>
          <cell r="S570">
            <v>33</v>
          </cell>
          <cell r="T570">
            <v>1</v>
          </cell>
          <cell r="U570" t="str">
            <v>430002</v>
          </cell>
          <cell r="V570" t="str">
            <v>Secondaire Ens.serv.déconc.</v>
          </cell>
          <cell r="W570" t="str">
            <v>Conakry</v>
          </cell>
          <cell r="X570" t="str">
            <v>Mobiler scolaire</v>
          </cell>
          <cell r="Y570" t="str">
            <v>P2</v>
          </cell>
          <cell r="Z570">
            <v>2050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26919.128984997009</v>
          </cell>
        </row>
        <row r="571">
          <cell r="A571">
            <v>1</v>
          </cell>
          <cell r="B571" t="str">
            <v>20</v>
          </cell>
          <cell r="C571">
            <v>43000200700</v>
          </cell>
          <cell r="D571">
            <v>3</v>
          </cell>
          <cell r="E571" t="str">
            <v>51</v>
          </cell>
          <cell r="F571">
            <v>15</v>
          </cell>
          <cell r="G571">
            <v>23</v>
          </cell>
          <cell r="H571">
            <v>20</v>
          </cell>
          <cell r="I571">
            <v>1</v>
          </cell>
          <cell r="J571">
            <v>43</v>
          </cell>
          <cell r="K571" t="str">
            <v>000</v>
          </cell>
          <cell r="L571">
            <v>2</v>
          </cell>
          <cell r="M571" t="str">
            <v>00</v>
          </cell>
          <cell r="N571">
            <v>7</v>
          </cell>
          <cell r="O571">
            <v>3</v>
          </cell>
          <cell r="P571">
            <v>5</v>
          </cell>
          <cell r="Q571">
            <v>1</v>
          </cell>
          <cell r="R571">
            <v>15</v>
          </cell>
          <cell r="S571">
            <v>33</v>
          </cell>
          <cell r="T571">
            <v>1</v>
          </cell>
          <cell r="U571" t="str">
            <v>430002</v>
          </cell>
          <cell r="V571" t="str">
            <v>Secondaire Ens.serv.déconc.</v>
          </cell>
          <cell r="W571" t="str">
            <v>Conakry</v>
          </cell>
          <cell r="X571" t="str">
            <v>Matériel scolaire</v>
          </cell>
          <cell r="Y571" t="str">
            <v>P2</v>
          </cell>
          <cell r="Z571">
            <v>513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11163.266095218798</v>
          </cell>
        </row>
        <row r="572">
          <cell r="A572">
            <v>1</v>
          </cell>
          <cell r="B572" t="str">
            <v>20</v>
          </cell>
          <cell r="C572">
            <v>43000200700</v>
          </cell>
          <cell r="D572">
            <v>3</v>
          </cell>
          <cell r="E572" t="str">
            <v>51</v>
          </cell>
          <cell r="F572">
            <v>20</v>
          </cell>
          <cell r="G572">
            <v>23</v>
          </cell>
          <cell r="H572">
            <v>20</v>
          </cell>
          <cell r="I572">
            <v>1</v>
          </cell>
          <cell r="J572">
            <v>43</v>
          </cell>
          <cell r="K572" t="str">
            <v>000</v>
          </cell>
          <cell r="L572">
            <v>2</v>
          </cell>
          <cell r="M572" t="str">
            <v>00</v>
          </cell>
          <cell r="N572">
            <v>7</v>
          </cell>
          <cell r="O572">
            <v>3</v>
          </cell>
          <cell r="P572">
            <v>5</v>
          </cell>
          <cell r="Q572">
            <v>1</v>
          </cell>
          <cell r="R572">
            <v>20</v>
          </cell>
          <cell r="S572">
            <v>33</v>
          </cell>
          <cell r="T572">
            <v>1</v>
          </cell>
          <cell r="U572" t="str">
            <v>430002</v>
          </cell>
          <cell r="V572" t="str">
            <v>Secondaire Ens.serv.déconc.</v>
          </cell>
          <cell r="W572" t="str">
            <v>Conakry</v>
          </cell>
          <cell r="X572" t="str">
            <v>Matériel informat.</v>
          </cell>
          <cell r="Y572" t="str">
            <v>P2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4808.5650086249461</v>
          </cell>
        </row>
        <row r="573">
          <cell r="A573">
            <v>1</v>
          </cell>
          <cell r="B573" t="str">
            <v>20</v>
          </cell>
          <cell r="C573">
            <v>43000200700</v>
          </cell>
          <cell r="D573">
            <v>3</v>
          </cell>
          <cell r="E573" t="str">
            <v>51</v>
          </cell>
          <cell r="F573">
            <v>40</v>
          </cell>
          <cell r="G573">
            <v>23</v>
          </cell>
          <cell r="H573">
            <v>20</v>
          </cell>
          <cell r="I573">
            <v>1</v>
          </cell>
          <cell r="J573">
            <v>43</v>
          </cell>
          <cell r="K573" t="str">
            <v>000</v>
          </cell>
          <cell r="L573">
            <v>2</v>
          </cell>
          <cell r="M573" t="str">
            <v>00</v>
          </cell>
          <cell r="N573">
            <v>7</v>
          </cell>
          <cell r="O573">
            <v>3</v>
          </cell>
          <cell r="P573">
            <v>5</v>
          </cell>
          <cell r="Q573">
            <v>1</v>
          </cell>
          <cell r="R573">
            <v>40</v>
          </cell>
          <cell r="S573">
            <v>33</v>
          </cell>
          <cell r="T573">
            <v>1</v>
          </cell>
          <cell r="U573" t="str">
            <v>430002</v>
          </cell>
          <cell r="V573" t="str">
            <v>Secondaire Ens.serv.déconc.</v>
          </cell>
          <cell r="W573" t="str">
            <v>Conakry</v>
          </cell>
          <cell r="X573" t="str">
            <v>Autres matériels installat. technique</v>
          </cell>
          <cell r="Y573" t="str">
            <v>P2</v>
          </cell>
          <cell r="Z573">
            <v>12310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4551.6937237137117</v>
          </cell>
        </row>
        <row r="574">
          <cell r="A574">
            <v>1</v>
          </cell>
          <cell r="B574" t="str">
            <v>20</v>
          </cell>
          <cell r="C574">
            <v>44300200700</v>
          </cell>
          <cell r="D574">
            <v>3</v>
          </cell>
          <cell r="E574" t="str">
            <v>51</v>
          </cell>
          <cell r="F574">
            <v>11</v>
          </cell>
          <cell r="G574">
            <v>23</v>
          </cell>
          <cell r="H574">
            <v>20</v>
          </cell>
          <cell r="I574">
            <v>1</v>
          </cell>
          <cell r="J574">
            <v>44</v>
          </cell>
          <cell r="K574">
            <v>300</v>
          </cell>
          <cell r="L574">
            <v>2</v>
          </cell>
          <cell r="M574" t="str">
            <v>00</v>
          </cell>
          <cell r="N574">
            <v>7</v>
          </cell>
          <cell r="O574">
            <v>3</v>
          </cell>
          <cell r="P574">
            <v>5</v>
          </cell>
          <cell r="Q574">
            <v>1</v>
          </cell>
          <cell r="R574">
            <v>11</v>
          </cell>
          <cell r="S574">
            <v>36</v>
          </cell>
          <cell r="T574">
            <v>1</v>
          </cell>
          <cell r="U574" t="str">
            <v>443002</v>
          </cell>
          <cell r="V574" t="str">
            <v>Inspect région. Ens tech</v>
          </cell>
          <cell r="W574" t="str">
            <v>Conakry</v>
          </cell>
          <cell r="X574" t="str">
            <v>Matériel mobilier bureau</v>
          </cell>
          <cell r="Y574" t="str">
            <v>P3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3286.9707731634981</v>
          </cell>
        </row>
        <row r="575">
          <cell r="A575">
            <v>1</v>
          </cell>
          <cell r="B575" t="str">
            <v>20</v>
          </cell>
          <cell r="C575">
            <v>49000200700</v>
          </cell>
          <cell r="D575">
            <v>3</v>
          </cell>
          <cell r="E575" t="str">
            <v>51</v>
          </cell>
          <cell r="F575">
            <v>11</v>
          </cell>
          <cell r="G575">
            <v>23</v>
          </cell>
          <cell r="H575">
            <v>20</v>
          </cell>
          <cell r="I575">
            <v>1</v>
          </cell>
          <cell r="J575">
            <v>49</v>
          </cell>
          <cell r="K575" t="str">
            <v>000</v>
          </cell>
          <cell r="L575">
            <v>2</v>
          </cell>
          <cell r="M575" t="str">
            <v>00</v>
          </cell>
          <cell r="N575">
            <v>7</v>
          </cell>
          <cell r="O575">
            <v>3</v>
          </cell>
          <cell r="P575">
            <v>5</v>
          </cell>
          <cell r="Q575">
            <v>1</v>
          </cell>
          <cell r="R575">
            <v>11</v>
          </cell>
          <cell r="S575">
            <v>33</v>
          </cell>
          <cell r="T575">
            <v>1</v>
          </cell>
          <cell r="U575" t="str">
            <v>490002</v>
          </cell>
          <cell r="V575" t="str">
            <v>Enseig. Serv administratifs</v>
          </cell>
          <cell r="W575" t="str">
            <v>Conakry</v>
          </cell>
          <cell r="X575" t="str">
            <v>Matériel mobilier bureau</v>
          </cell>
          <cell r="Y575" t="str">
            <v>P5D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16490.482042167692</v>
          </cell>
        </row>
        <row r="576">
          <cell r="A576">
            <v>1</v>
          </cell>
          <cell r="B576" t="str">
            <v>20</v>
          </cell>
          <cell r="C576">
            <v>49000200700</v>
          </cell>
          <cell r="D576">
            <v>3</v>
          </cell>
          <cell r="E576" t="str">
            <v>51</v>
          </cell>
          <cell r="F576">
            <v>12</v>
          </cell>
          <cell r="G576">
            <v>23</v>
          </cell>
          <cell r="H576">
            <v>20</v>
          </cell>
          <cell r="I576">
            <v>1</v>
          </cell>
          <cell r="J576">
            <v>49</v>
          </cell>
          <cell r="K576" t="str">
            <v>000</v>
          </cell>
          <cell r="L576">
            <v>2</v>
          </cell>
          <cell r="M576" t="str">
            <v>00</v>
          </cell>
          <cell r="N576">
            <v>7</v>
          </cell>
          <cell r="O576">
            <v>3</v>
          </cell>
          <cell r="P576">
            <v>5</v>
          </cell>
          <cell r="Q576">
            <v>1</v>
          </cell>
          <cell r="R576">
            <v>12</v>
          </cell>
          <cell r="S576">
            <v>33</v>
          </cell>
          <cell r="T576">
            <v>1</v>
          </cell>
          <cell r="U576" t="str">
            <v>490002</v>
          </cell>
          <cell r="V576" t="str">
            <v>Enseig. Serv administratifs</v>
          </cell>
          <cell r="W576" t="str">
            <v>Conakry</v>
          </cell>
          <cell r="X576" t="str">
            <v>Matériel mobilier logement</v>
          </cell>
          <cell r="Y576" t="str">
            <v>P5D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7619.4240371440701</v>
          </cell>
        </row>
        <row r="577">
          <cell r="A577">
            <v>1</v>
          </cell>
          <cell r="B577" t="str">
            <v>20</v>
          </cell>
          <cell r="C577">
            <v>49000200700</v>
          </cell>
          <cell r="D577">
            <v>3</v>
          </cell>
          <cell r="E577" t="str">
            <v>51</v>
          </cell>
          <cell r="F577">
            <v>20</v>
          </cell>
          <cell r="G577">
            <v>23</v>
          </cell>
          <cell r="H577">
            <v>20</v>
          </cell>
          <cell r="I577">
            <v>1</v>
          </cell>
          <cell r="J577">
            <v>49</v>
          </cell>
          <cell r="K577" t="str">
            <v>000</v>
          </cell>
          <cell r="L577">
            <v>2</v>
          </cell>
          <cell r="M577" t="str">
            <v>00</v>
          </cell>
          <cell r="N577">
            <v>7</v>
          </cell>
          <cell r="O577">
            <v>3</v>
          </cell>
          <cell r="P577">
            <v>5</v>
          </cell>
          <cell r="Q577">
            <v>1</v>
          </cell>
          <cell r="R577">
            <v>20</v>
          </cell>
          <cell r="S577">
            <v>33</v>
          </cell>
          <cell r="T577">
            <v>1</v>
          </cell>
          <cell r="U577" t="str">
            <v>490002</v>
          </cell>
          <cell r="V577" t="str">
            <v>Enseig. Serv administratifs</v>
          </cell>
          <cell r="W577" t="str">
            <v>Conakry</v>
          </cell>
          <cell r="X577" t="str">
            <v>Matériel informat.</v>
          </cell>
          <cell r="Y577" t="str">
            <v>P5D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10677.337613571404</v>
          </cell>
        </row>
        <row r="578">
          <cell r="A578">
            <v>1</v>
          </cell>
          <cell r="B578" t="str">
            <v>20</v>
          </cell>
          <cell r="C578">
            <v>49000200700</v>
          </cell>
          <cell r="D578">
            <v>3</v>
          </cell>
          <cell r="E578" t="str">
            <v>51</v>
          </cell>
          <cell r="F578">
            <v>40</v>
          </cell>
          <cell r="G578">
            <v>23</v>
          </cell>
          <cell r="H578">
            <v>20</v>
          </cell>
          <cell r="I578">
            <v>1</v>
          </cell>
          <cell r="J578">
            <v>49</v>
          </cell>
          <cell r="K578" t="str">
            <v>000</v>
          </cell>
          <cell r="L578">
            <v>2</v>
          </cell>
          <cell r="M578" t="str">
            <v>00</v>
          </cell>
          <cell r="N578">
            <v>7</v>
          </cell>
          <cell r="O578">
            <v>3</v>
          </cell>
          <cell r="P578">
            <v>5</v>
          </cell>
          <cell r="Q578">
            <v>1</v>
          </cell>
          <cell r="R578">
            <v>40</v>
          </cell>
          <cell r="S578">
            <v>33</v>
          </cell>
          <cell r="T578">
            <v>1</v>
          </cell>
          <cell r="U578" t="str">
            <v>490002</v>
          </cell>
          <cell r="V578" t="str">
            <v>Enseig. Serv administratifs</v>
          </cell>
          <cell r="W578" t="str">
            <v>Conakry</v>
          </cell>
          <cell r="X578" t="str">
            <v>Autres matériels installat. technique</v>
          </cell>
          <cell r="Y578" t="str">
            <v>P5D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7678.3244591619323</v>
          </cell>
        </row>
        <row r="579">
          <cell r="A579">
            <v>1</v>
          </cell>
          <cell r="B579" t="str">
            <v>20</v>
          </cell>
          <cell r="C579">
            <v>49000200700</v>
          </cell>
          <cell r="D579">
            <v>3</v>
          </cell>
          <cell r="E579" t="str">
            <v>51</v>
          </cell>
          <cell r="F579">
            <v>51</v>
          </cell>
          <cell r="G579">
            <v>23</v>
          </cell>
          <cell r="H579">
            <v>20</v>
          </cell>
          <cell r="I579">
            <v>1</v>
          </cell>
          <cell r="J579">
            <v>49</v>
          </cell>
          <cell r="K579" t="str">
            <v>000</v>
          </cell>
          <cell r="L579">
            <v>2</v>
          </cell>
          <cell r="M579" t="str">
            <v>00</v>
          </cell>
          <cell r="N579">
            <v>7</v>
          </cell>
          <cell r="O579">
            <v>3</v>
          </cell>
          <cell r="P579">
            <v>5</v>
          </cell>
          <cell r="Q579">
            <v>1</v>
          </cell>
          <cell r="R579">
            <v>51</v>
          </cell>
          <cell r="S579">
            <v>33</v>
          </cell>
          <cell r="T579">
            <v>1</v>
          </cell>
          <cell r="U579" t="str">
            <v>490002</v>
          </cell>
          <cell r="V579" t="str">
            <v>Enseig. Serv administratifs</v>
          </cell>
          <cell r="W579" t="str">
            <v>Conakry</v>
          </cell>
          <cell r="X579" t="str">
            <v>Véhicules &amp; engins</v>
          </cell>
          <cell r="Y579" t="str">
            <v>P5D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9463.334470869906</v>
          </cell>
        </row>
        <row r="580">
          <cell r="A580">
            <v>1</v>
          </cell>
          <cell r="B580" t="str">
            <v>20</v>
          </cell>
          <cell r="C580">
            <v>49000200700</v>
          </cell>
          <cell r="D580">
            <v>3</v>
          </cell>
          <cell r="E580" t="str">
            <v>51</v>
          </cell>
          <cell r="F580">
            <v>59</v>
          </cell>
          <cell r="G580">
            <v>23</v>
          </cell>
          <cell r="H580">
            <v>20</v>
          </cell>
          <cell r="I580">
            <v>1</v>
          </cell>
          <cell r="J580">
            <v>49</v>
          </cell>
          <cell r="K580" t="str">
            <v>000</v>
          </cell>
          <cell r="L580">
            <v>2</v>
          </cell>
          <cell r="M580" t="str">
            <v>00</v>
          </cell>
          <cell r="N580">
            <v>7</v>
          </cell>
          <cell r="O580">
            <v>3</v>
          </cell>
          <cell r="P580">
            <v>5</v>
          </cell>
          <cell r="Q580">
            <v>1</v>
          </cell>
          <cell r="R580">
            <v>59</v>
          </cell>
          <cell r="S580">
            <v>33</v>
          </cell>
          <cell r="T580">
            <v>1</v>
          </cell>
          <cell r="U580" t="str">
            <v>490002</v>
          </cell>
          <cell r="V580" t="str">
            <v>Enseig. Serv administratifs</v>
          </cell>
          <cell r="W580" t="str">
            <v>Conakry</v>
          </cell>
          <cell r="X580" t="str">
            <v>Autres matériels de transport</v>
          </cell>
          <cell r="Y580" t="str">
            <v>P5D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3334.4183353445533</v>
          </cell>
        </row>
        <row r="581">
          <cell r="A581">
            <v>1</v>
          </cell>
          <cell r="B581" t="str">
            <v>20</v>
          </cell>
          <cell r="C581">
            <v>49000200700</v>
          </cell>
          <cell r="D581">
            <v>3</v>
          </cell>
          <cell r="E581" t="str">
            <v>51</v>
          </cell>
          <cell r="F581">
            <v>90</v>
          </cell>
          <cell r="G581">
            <v>23</v>
          </cell>
          <cell r="H581">
            <v>20</v>
          </cell>
          <cell r="I581">
            <v>1</v>
          </cell>
          <cell r="J581">
            <v>49</v>
          </cell>
          <cell r="K581" t="str">
            <v>000</v>
          </cell>
          <cell r="L581">
            <v>2</v>
          </cell>
          <cell r="M581" t="str">
            <v>00</v>
          </cell>
          <cell r="N581">
            <v>7</v>
          </cell>
          <cell r="O581">
            <v>3</v>
          </cell>
          <cell r="P581">
            <v>5</v>
          </cell>
          <cell r="Q581">
            <v>1</v>
          </cell>
          <cell r="R581">
            <v>90</v>
          </cell>
          <cell r="S581">
            <v>33</v>
          </cell>
          <cell r="T581">
            <v>1</v>
          </cell>
          <cell r="U581" t="str">
            <v>490002</v>
          </cell>
          <cell r="V581" t="str">
            <v>Enseig. Serv administratifs</v>
          </cell>
          <cell r="W581" t="str">
            <v>Conakry</v>
          </cell>
          <cell r="X581" t="str">
            <v>Autres matériels &amp; mobiliers</v>
          </cell>
          <cell r="Y581" t="str">
            <v>P5D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13943.038789895114</v>
          </cell>
        </row>
        <row r="582">
          <cell r="A582">
            <v>1</v>
          </cell>
          <cell r="B582" t="str">
            <v>ST/EPU</v>
          </cell>
          <cell r="C582" t="str">
            <v>B1B</v>
          </cell>
          <cell r="D582" t="str">
            <v>B1BA</v>
          </cell>
          <cell r="E582" t="str">
            <v>ES/KALO</v>
          </cell>
          <cell r="G582">
            <v>23</v>
          </cell>
          <cell r="H582">
            <v>20</v>
          </cell>
          <cell r="I582">
            <v>1</v>
          </cell>
          <cell r="K582" t="str">
            <v>IDA</v>
          </cell>
          <cell r="L582">
            <v>3</v>
          </cell>
          <cell r="M582">
            <v>1160.3963451881114</v>
          </cell>
          <cell r="O582">
            <v>3</v>
          </cell>
          <cell r="P582">
            <v>5</v>
          </cell>
          <cell r="Q582">
            <v>1</v>
          </cell>
          <cell r="R582" t="str">
            <v>guide</v>
          </cell>
          <cell r="T582">
            <v>9.7865945861538464</v>
          </cell>
          <cell r="U582">
            <v>1</v>
          </cell>
          <cell r="V582" t="str">
            <v>Intérieur Services déconcentrés</v>
          </cell>
          <cell r="W582">
            <v>0</v>
          </cell>
          <cell r="X582">
            <v>0</v>
          </cell>
          <cell r="Y582">
            <v>0</v>
          </cell>
          <cell r="Z582">
            <v>49760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</row>
        <row r="583">
          <cell r="A583">
            <v>1</v>
          </cell>
          <cell r="B583" t="str">
            <v>20</v>
          </cell>
          <cell r="C583">
            <v>42000300700</v>
          </cell>
          <cell r="D583">
            <v>3</v>
          </cell>
          <cell r="E583" t="str">
            <v>51</v>
          </cell>
          <cell r="F583">
            <v>11</v>
          </cell>
          <cell r="G583">
            <v>23</v>
          </cell>
          <cell r="H583">
            <v>20</v>
          </cell>
          <cell r="I583">
            <v>1</v>
          </cell>
          <cell r="J583">
            <v>42</v>
          </cell>
          <cell r="K583" t="str">
            <v>000</v>
          </cell>
          <cell r="L583">
            <v>3</v>
          </cell>
          <cell r="M583" t="str">
            <v>00</v>
          </cell>
          <cell r="N583">
            <v>7</v>
          </cell>
          <cell r="O583">
            <v>3</v>
          </cell>
          <cell r="P583">
            <v>5</v>
          </cell>
          <cell r="Q583">
            <v>1</v>
          </cell>
          <cell r="R583">
            <v>11</v>
          </cell>
          <cell r="S583">
            <v>33</v>
          </cell>
          <cell r="T583">
            <v>1</v>
          </cell>
          <cell r="U583" t="str">
            <v>420003</v>
          </cell>
          <cell r="V583" t="str">
            <v>Primaire Ens.serv.déconc.</v>
          </cell>
          <cell r="W583" t="str">
            <v>Intérieur</v>
          </cell>
          <cell r="X583" t="str">
            <v>Matériel mobilier bureau</v>
          </cell>
          <cell r="Y583" t="str">
            <v>P1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24083.728113970439</v>
          </cell>
        </row>
        <row r="584">
          <cell r="A584">
            <v>1</v>
          </cell>
          <cell r="B584" t="str">
            <v>20</v>
          </cell>
          <cell r="C584">
            <v>42000300700</v>
          </cell>
          <cell r="D584">
            <v>3</v>
          </cell>
          <cell r="E584" t="str">
            <v>51</v>
          </cell>
          <cell r="F584">
            <v>13</v>
          </cell>
          <cell r="G584">
            <v>23</v>
          </cell>
          <cell r="H584">
            <v>20</v>
          </cell>
          <cell r="I584">
            <v>1</v>
          </cell>
          <cell r="J584">
            <v>42</v>
          </cell>
          <cell r="K584" t="str">
            <v>000</v>
          </cell>
          <cell r="L584">
            <v>3</v>
          </cell>
          <cell r="M584" t="str">
            <v>00</v>
          </cell>
          <cell r="N584">
            <v>7</v>
          </cell>
          <cell r="O584">
            <v>3</v>
          </cell>
          <cell r="P584">
            <v>5</v>
          </cell>
          <cell r="Q584">
            <v>1</v>
          </cell>
          <cell r="R584">
            <v>13</v>
          </cell>
          <cell r="S584">
            <v>33</v>
          </cell>
          <cell r="T584">
            <v>1</v>
          </cell>
          <cell r="U584" t="str">
            <v>420003</v>
          </cell>
          <cell r="V584" t="str">
            <v>Primaire Ens.serv.déconc.</v>
          </cell>
          <cell r="W584" t="str">
            <v>Intérieur</v>
          </cell>
          <cell r="X584" t="str">
            <v>Mobiler scolaire</v>
          </cell>
          <cell r="Y584" t="str">
            <v>P1</v>
          </cell>
          <cell r="Z584">
            <v>17100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4283.3695789656713</v>
          </cell>
        </row>
        <row r="585">
          <cell r="A585">
            <v>1</v>
          </cell>
          <cell r="B585" t="str">
            <v>20</v>
          </cell>
          <cell r="C585">
            <v>42000300700</v>
          </cell>
          <cell r="D585">
            <v>3</v>
          </cell>
          <cell r="E585" t="str">
            <v>51</v>
          </cell>
          <cell r="F585">
            <v>15</v>
          </cell>
          <cell r="G585">
            <v>23</v>
          </cell>
          <cell r="H585">
            <v>20</v>
          </cell>
          <cell r="I585">
            <v>1</v>
          </cell>
          <cell r="J585">
            <v>42</v>
          </cell>
          <cell r="K585" t="str">
            <v>000</v>
          </cell>
          <cell r="L585">
            <v>3</v>
          </cell>
          <cell r="M585" t="str">
            <v>00</v>
          </cell>
          <cell r="N585">
            <v>7</v>
          </cell>
          <cell r="O585">
            <v>3</v>
          </cell>
          <cell r="P585">
            <v>5</v>
          </cell>
          <cell r="Q585">
            <v>1</v>
          </cell>
          <cell r="R585">
            <v>15</v>
          </cell>
          <cell r="S585">
            <v>33</v>
          </cell>
          <cell r="T585">
            <v>1</v>
          </cell>
          <cell r="U585" t="str">
            <v>420003</v>
          </cell>
          <cell r="V585" t="str">
            <v>Primaire Ens.serv.déconc.</v>
          </cell>
          <cell r="W585" t="str">
            <v>Intérieur</v>
          </cell>
          <cell r="X585" t="str">
            <v>Matériel scolaire</v>
          </cell>
          <cell r="Y585" t="str">
            <v>P1</v>
          </cell>
          <cell r="Z585">
            <v>23940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26727.702613438934</v>
          </cell>
        </row>
        <row r="586">
          <cell r="A586">
            <v>1</v>
          </cell>
          <cell r="B586" t="str">
            <v>20</v>
          </cell>
          <cell r="C586">
            <v>42000300700</v>
          </cell>
          <cell r="D586">
            <v>3</v>
          </cell>
          <cell r="E586" t="str">
            <v>51</v>
          </cell>
          <cell r="F586">
            <v>40</v>
          </cell>
          <cell r="G586">
            <v>23</v>
          </cell>
          <cell r="H586">
            <v>20</v>
          </cell>
          <cell r="I586">
            <v>1</v>
          </cell>
          <cell r="J586">
            <v>42</v>
          </cell>
          <cell r="K586" t="str">
            <v>000</v>
          </cell>
          <cell r="L586">
            <v>3</v>
          </cell>
          <cell r="M586" t="str">
            <v>00</v>
          </cell>
          <cell r="N586">
            <v>7</v>
          </cell>
          <cell r="O586">
            <v>3</v>
          </cell>
          <cell r="P586">
            <v>5</v>
          </cell>
          <cell r="Q586">
            <v>1</v>
          </cell>
          <cell r="R586">
            <v>40</v>
          </cell>
          <cell r="S586">
            <v>33</v>
          </cell>
          <cell r="T586">
            <v>1</v>
          </cell>
          <cell r="U586" t="str">
            <v>420003</v>
          </cell>
          <cell r="V586" t="str">
            <v>Primaire Ens.serv.déconc.</v>
          </cell>
          <cell r="W586" t="str">
            <v>Intérieur</v>
          </cell>
          <cell r="X586" t="str">
            <v>Autres matériels installat. technique</v>
          </cell>
          <cell r="Y586" t="str">
            <v>P1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17729.027027376611</v>
          </cell>
        </row>
        <row r="587">
          <cell r="A587">
            <v>1</v>
          </cell>
          <cell r="B587" t="str">
            <v>20</v>
          </cell>
          <cell r="C587">
            <v>42000300700</v>
          </cell>
          <cell r="D587">
            <v>3</v>
          </cell>
          <cell r="E587" t="str">
            <v>51</v>
          </cell>
          <cell r="F587">
            <v>90</v>
          </cell>
          <cell r="G587">
            <v>23</v>
          </cell>
          <cell r="H587">
            <v>20</v>
          </cell>
          <cell r="I587">
            <v>1</v>
          </cell>
          <cell r="J587">
            <v>42</v>
          </cell>
          <cell r="K587" t="str">
            <v>000</v>
          </cell>
          <cell r="L587">
            <v>3</v>
          </cell>
          <cell r="M587" t="str">
            <v>00</v>
          </cell>
          <cell r="N587">
            <v>7</v>
          </cell>
          <cell r="O587">
            <v>3</v>
          </cell>
          <cell r="P587">
            <v>5</v>
          </cell>
          <cell r="Q587">
            <v>1</v>
          </cell>
          <cell r="R587">
            <v>90</v>
          </cell>
          <cell r="S587">
            <v>33</v>
          </cell>
          <cell r="T587">
            <v>1</v>
          </cell>
          <cell r="U587" t="str">
            <v>420003</v>
          </cell>
          <cell r="V587" t="str">
            <v>Primaire Ens.serv.déconc.</v>
          </cell>
          <cell r="W587" t="str">
            <v>Intérieur</v>
          </cell>
          <cell r="X587" t="str">
            <v>Autres matériels &amp; mobiliers</v>
          </cell>
          <cell r="Y587" t="str">
            <v>P1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2151.5015264858102</v>
          </cell>
        </row>
        <row r="588">
          <cell r="A588">
            <v>1</v>
          </cell>
          <cell r="B588" t="str">
            <v>20</v>
          </cell>
          <cell r="C588">
            <v>43000300700</v>
          </cell>
          <cell r="D588">
            <v>3</v>
          </cell>
          <cell r="E588" t="str">
            <v>51</v>
          </cell>
          <cell r="F588">
            <v>11</v>
          </cell>
          <cell r="G588">
            <v>23</v>
          </cell>
          <cell r="H588">
            <v>20</v>
          </cell>
          <cell r="I588">
            <v>1</v>
          </cell>
          <cell r="J588">
            <v>43</v>
          </cell>
          <cell r="K588" t="str">
            <v>000</v>
          </cell>
          <cell r="L588">
            <v>3</v>
          </cell>
          <cell r="M588" t="str">
            <v>00</v>
          </cell>
          <cell r="N588">
            <v>7</v>
          </cell>
          <cell r="O588">
            <v>3</v>
          </cell>
          <cell r="P588">
            <v>5</v>
          </cell>
          <cell r="Q588">
            <v>1</v>
          </cell>
          <cell r="R588">
            <v>11</v>
          </cell>
          <cell r="S588">
            <v>33</v>
          </cell>
          <cell r="T588">
            <v>1</v>
          </cell>
          <cell r="U588" t="str">
            <v>430003</v>
          </cell>
          <cell r="V588" t="str">
            <v>Secondaire Ens.serv.déconc.</v>
          </cell>
          <cell r="W588" t="str">
            <v>Intérieur</v>
          </cell>
          <cell r="X588" t="str">
            <v>Matériel mobilier bureau</v>
          </cell>
          <cell r="Y588" t="str">
            <v>P2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3619.1037084308891</v>
          </cell>
        </row>
        <row r="589">
          <cell r="A589">
            <v>1</v>
          </cell>
          <cell r="B589" t="str">
            <v>20</v>
          </cell>
          <cell r="C589">
            <v>43000300700</v>
          </cell>
          <cell r="D589">
            <v>3</v>
          </cell>
          <cell r="E589" t="str">
            <v>51</v>
          </cell>
          <cell r="F589">
            <v>13</v>
          </cell>
          <cell r="G589">
            <v>23</v>
          </cell>
          <cell r="H589">
            <v>20</v>
          </cell>
          <cell r="I589">
            <v>1</v>
          </cell>
          <cell r="J589">
            <v>43</v>
          </cell>
          <cell r="K589" t="str">
            <v>000</v>
          </cell>
          <cell r="L589">
            <v>3</v>
          </cell>
          <cell r="M589" t="str">
            <v>00</v>
          </cell>
          <cell r="N589">
            <v>7</v>
          </cell>
          <cell r="O589">
            <v>3</v>
          </cell>
          <cell r="P589">
            <v>5</v>
          </cell>
          <cell r="Q589">
            <v>1</v>
          </cell>
          <cell r="R589">
            <v>13</v>
          </cell>
          <cell r="S589">
            <v>33</v>
          </cell>
          <cell r="T589">
            <v>1</v>
          </cell>
          <cell r="U589" t="str">
            <v>430003</v>
          </cell>
          <cell r="V589" t="str">
            <v>Secondaire Ens.serv.déconc.</v>
          </cell>
          <cell r="W589" t="str">
            <v>Intérieur</v>
          </cell>
          <cell r="X589" t="str">
            <v>Mobiler scolaire</v>
          </cell>
          <cell r="Y589" t="str">
            <v>P2</v>
          </cell>
          <cell r="Z589">
            <v>4360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2369.1058633851358</v>
          </cell>
        </row>
        <row r="590">
          <cell r="A590">
            <v>1</v>
          </cell>
          <cell r="B590" t="str">
            <v>20</v>
          </cell>
          <cell r="C590">
            <v>43000300700</v>
          </cell>
          <cell r="D590">
            <v>3</v>
          </cell>
          <cell r="E590" t="str">
            <v>51</v>
          </cell>
          <cell r="F590">
            <v>15</v>
          </cell>
          <cell r="G590">
            <v>23</v>
          </cell>
          <cell r="H590">
            <v>20</v>
          </cell>
          <cell r="I590">
            <v>1</v>
          </cell>
          <cell r="J590">
            <v>43</v>
          </cell>
          <cell r="K590" t="str">
            <v>000</v>
          </cell>
          <cell r="L590">
            <v>3</v>
          </cell>
          <cell r="M590" t="str">
            <v>00</v>
          </cell>
          <cell r="N590">
            <v>7</v>
          </cell>
          <cell r="O590">
            <v>3</v>
          </cell>
          <cell r="P590">
            <v>5</v>
          </cell>
          <cell r="Q590">
            <v>1</v>
          </cell>
          <cell r="R590">
            <v>15</v>
          </cell>
          <cell r="S590">
            <v>33</v>
          </cell>
          <cell r="T590">
            <v>1</v>
          </cell>
          <cell r="U590" t="str">
            <v>430003</v>
          </cell>
          <cell r="V590" t="str">
            <v>Secondaire Ens.serv.déconc.</v>
          </cell>
          <cell r="W590" t="str">
            <v>Intérieur</v>
          </cell>
          <cell r="X590" t="str">
            <v>Matériel scolaire</v>
          </cell>
          <cell r="Y590" t="str">
            <v>P2</v>
          </cell>
          <cell r="Z590">
            <v>4360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20263.38129697855</v>
          </cell>
        </row>
        <row r="591">
          <cell r="A591">
            <v>1</v>
          </cell>
          <cell r="B591" t="str">
            <v>20</v>
          </cell>
          <cell r="C591">
            <v>43000300700</v>
          </cell>
          <cell r="D591">
            <v>3</v>
          </cell>
          <cell r="E591" t="str">
            <v>51</v>
          </cell>
          <cell r="F591">
            <v>20</v>
          </cell>
          <cell r="G591">
            <v>23</v>
          </cell>
          <cell r="H591">
            <v>20</v>
          </cell>
          <cell r="I591">
            <v>1</v>
          </cell>
          <cell r="J591">
            <v>43</v>
          </cell>
          <cell r="K591" t="str">
            <v>000</v>
          </cell>
          <cell r="L591">
            <v>3</v>
          </cell>
          <cell r="M591" t="str">
            <v>00</v>
          </cell>
          <cell r="N591">
            <v>7</v>
          </cell>
          <cell r="O591">
            <v>3</v>
          </cell>
          <cell r="P591">
            <v>5</v>
          </cell>
          <cell r="Q591">
            <v>1</v>
          </cell>
          <cell r="R591">
            <v>20</v>
          </cell>
          <cell r="S591">
            <v>33</v>
          </cell>
          <cell r="T591">
            <v>1</v>
          </cell>
          <cell r="U591" t="str">
            <v>430003</v>
          </cell>
          <cell r="V591" t="str">
            <v>Secondaire Ens.serv.déconc.</v>
          </cell>
          <cell r="W591" t="str">
            <v>Intérieur</v>
          </cell>
          <cell r="X591" t="str">
            <v>Matériel informat.</v>
          </cell>
          <cell r="Y591" t="str">
            <v>P2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3314.7848613385995</v>
          </cell>
        </row>
        <row r="592">
          <cell r="A592">
            <v>1</v>
          </cell>
          <cell r="B592" t="str">
            <v>20</v>
          </cell>
          <cell r="C592">
            <v>43000300700</v>
          </cell>
          <cell r="D592">
            <v>3</v>
          </cell>
          <cell r="E592" t="str">
            <v>51</v>
          </cell>
          <cell r="F592">
            <v>40</v>
          </cell>
          <cell r="G592">
            <v>23</v>
          </cell>
          <cell r="H592">
            <v>20</v>
          </cell>
          <cell r="I592">
            <v>1</v>
          </cell>
          <cell r="J592">
            <v>43</v>
          </cell>
          <cell r="K592" t="str">
            <v>000</v>
          </cell>
          <cell r="L592">
            <v>3</v>
          </cell>
          <cell r="M592" t="str">
            <v>00</v>
          </cell>
          <cell r="N592">
            <v>7</v>
          </cell>
          <cell r="O592">
            <v>3</v>
          </cell>
          <cell r="P592">
            <v>5</v>
          </cell>
          <cell r="Q592">
            <v>1</v>
          </cell>
          <cell r="R592">
            <v>40</v>
          </cell>
          <cell r="S592">
            <v>33</v>
          </cell>
          <cell r="T592">
            <v>1</v>
          </cell>
          <cell r="U592" t="str">
            <v>430003</v>
          </cell>
          <cell r="V592" t="str">
            <v>Secondaire Ens.serv.déconc.</v>
          </cell>
          <cell r="W592" t="str">
            <v>Intérieur</v>
          </cell>
          <cell r="X592" t="str">
            <v>Autres matériels installat. technique</v>
          </cell>
          <cell r="Y592" t="str">
            <v>P2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8668.1787736287642</v>
          </cell>
        </row>
        <row r="593">
          <cell r="A593">
            <v>1</v>
          </cell>
          <cell r="B593" t="str">
            <v>20</v>
          </cell>
          <cell r="C593">
            <v>43000300700</v>
          </cell>
          <cell r="D593">
            <v>3</v>
          </cell>
          <cell r="E593" t="str">
            <v>51</v>
          </cell>
          <cell r="F593">
            <v>90</v>
          </cell>
          <cell r="G593">
            <v>23</v>
          </cell>
          <cell r="H593">
            <v>20</v>
          </cell>
          <cell r="I593">
            <v>1</v>
          </cell>
          <cell r="J593">
            <v>43</v>
          </cell>
          <cell r="K593" t="str">
            <v>000</v>
          </cell>
          <cell r="L593">
            <v>3</v>
          </cell>
          <cell r="M593" t="str">
            <v>00</v>
          </cell>
          <cell r="N593">
            <v>7</v>
          </cell>
          <cell r="O593">
            <v>3</v>
          </cell>
          <cell r="P593">
            <v>5</v>
          </cell>
          <cell r="Q593">
            <v>1</v>
          </cell>
          <cell r="R593">
            <v>90</v>
          </cell>
          <cell r="S593">
            <v>33</v>
          </cell>
          <cell r="T593">
            <v>1</v>
          </cell>
          <cell r="U593" t="str">
            <v>430003</v>
          </cell>
          <cell r="V593" t="str">
            <v>Secondaire Ens.serv.déconc.</v>
          </cell>
          <cell r="W593" t="str">
            <v>Intérieur</v>
          </cell>
          <cell r="X593" t="str">
            <v>Autres matériels &amp; mobiliers</v>
          </cell>
          <cell r="Y593" t="str">
            <v>P2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11357.964712444482</v>
          </cell>
        </row>
        <row r="594">
          <cell r="A594">
            <v>1</v>
          </cell>
          <cell r="B594" t="str">
            <v>20</v>
          </cell>
          <cell r="C594">
            <v>44000300700</v>
          </cell>
          <cell r="D594">
            <v>3</v>
          </cell>
          <cell r="E594" t="str">
            <v>51</v>
          </cell>
          <cell r="F594">
            <v>51</v>
          </cell>
          <cell r="G594">
            <v>23</v>
          </cell>
          <cell r="H594">
            <v>20</v>
          </cell>
          <cell r="I594">
            <v>1</v>
          </cell>
          <cell r="J594">
            <v>44</v>
          </cell>
          <cell r="K594" t="str">
            <v>000</v>
          </cell>
          <cell r="L594">
            <v>3</v>
          </cell>
          <cell r="M594" t="str">
            <v>00</v>
          </cell>
          <cell r="N594">
            <v>7</v>
          </cell>
          <cell r="O594">
            <v>3</v>
          </cell>
          <cell r="P594">
            <v>5</v>
          </cell>
          <cell r="Q594">
            <v>1</v>
          </cell>
          <cell r="R594">
            <v>51</v>
          </cell>
          <cell r="S594">
            <v>36</v>
          </cell>
          <cell r="T594">
            <v>1</v>
          </cell>
          <cell r="U594" t="str">
            <v>440003</v>
          </cell>
          <cell r="V594" t="str">
            <v>Enseign. Technique</v>
          </cell>
          <cell r="W594" t="str">
            <v>Intérieur</v>
          </cell>
          <cell r="X594" t="str">
            <v>Véhicules &amp; engins</v>
          </cell>
          <cell r="Y594" t="str">
            <v>P3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6269.6226992346956</v>
          </cell>
        </row>
        <row r="595">
          <cell r="A595">
            <v>1</v>
          </cell>
          <cell r="B595" t="str">
            <v>20</v>
          </cell>
          <cell r="C595">
            <v>49000300700</v>
          </cell>
          <cell r="D595">
            <v>3</v>
          </cell>
          <cell r="E595" t="str">
            <v>51</v>
          </cell>
          <cell r="F595">
            <v>11</v>
          </cell>
          <cell r="G595">
            <v>23</v>
          </cell>
          <cell r="H595">
            <v>20</v>
          </cell>
          <cell r="I595">
            <v>1</v>
          </cell>
          <cell r="J595">
            <v>49</v>
          </cell>
          <cell r="K595" t="str">
            <v>000</v>
          </cell>
          <cell r="L595">
            <v>3</v>
          </cell>
          <cell r="M595" t="str">
            <v>00</v>
          </cell>
          <cell r="N595">
            <v>7</v>
          </cell>
          <cell r="O595">
            <v>3</v>
          </cell>
          <cell r="P595">
            <v>5</v>
          </cell>
          <cell r="Q595">
            <v>1</v>
          </cell>
          <cell r="R595">
            <v>11</v>
          </cell>
          <cell r="S595">
            <v>33</v>
          </cell>
          <cell r="T595">
            <v>1</v>
          </cell>
          <cell r="U595" t="str">
            <v>490003</v>
          </cell>
          <cell r="V595" t="str">
            <v>Enseig. Serv administratifs</v>
          </cell>
          <cell r="W595" t="str">
            <v>Intérieur</v>
          </cell>
          <cell r="X595" t="str">
            <v>Matériel mobilier bureau</v>
          </cell>
          <cell r="Y595" t="str">
            <v>P5D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14263.718865325698</v>
          </cell>
        </row>
        <row r="596">
          <cell r="A596">
            <v>1</v>
          </cell>
          <cell r="B596" t="str">
            <v>20</v>
          </cell>
          <cell r="C596">
            <v>49000300700</v>
          </cell>
          <cell r="D596">
            <v>3</v>
          </cell>
          <cell r="E596" t="str">
            <v>51</v>
          </cell>
          <cell r="F596">
            <v>12</v>
          </cell>
          <cell r="G596">
            <v>23</v>
          </cell>
          <cell r="H596">
            <v>20</v>
          </cell>
          <cell r="I596">
            <v>1</v>
          </cell>
          <cell r="J596">
            <v>49</v>
          </cell>
          <cell r="K596" t="str">
            <v>000</v>
          </cell>
          <cell r="L596">
            <v>3</v>
          </cell>
          <cell r="M596" t="str">
            <v>00</v>
          </cell>
          <cell r="N596">
            <v>7</v>
          </cell>
          <cell r="O596">
            <v>3</v>
          </cell>
          <cell r="P596">
            <v>5</v>
          </cell>
          <cell r="Q596">
            <v>1</v>
          </cell>
          <cell r="R596">
            <v>12</v>
          </cell>
          <cell r="S596">
            <v>33</v>
          </cell>
          <cell r="T596">
            <v>1</v>
          </cell>
          <cell r="U596" t="str">
            <v>490003</v>
          </cell>
          <cell r="V596" t="str">
            <v>Enseig. Serv administratifs</v>
          </cell>
          <cell r="W596" t="str">
            <v>Intérieur</v>
          </cell>
          <cell r="X596" t="str">
            <v>Matériel mobilier logement</v>
          </cell>
          <cell r="Y596" t="str">
            <v>P5D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3882.5194846774407</v>
          </cell>
        </row>
        <row r="597">
          <cell r="A597">
            <v>1</v>
          </cell>
          <cell r="B597" t="str">
            <v>20</v>
          </cell>
          <cell r="C597">
            <v>49000300700</v>
          </cell>
          <cell r="D597">
            <v>3</v>
          </cell>
          <cell r="E597" t="str">
            <v>51</v>
          </cell>
          <cell r="F597">
            <v>20</v>
          </cell>
          <cell r="G597">
            <v>23</v>
          </cell>
          <cell r="H597">
            <v>20</v>
          </cell>
          <cell r="I597">
            <v>1</v>
          </cell>
          <cell r="J597">
            <v>49</v>
          </cell>
          <cell r="K597" t="str">
            <v>000</v>
          </cell>
          <cell r="L597">
            <v>3</v>
          </cell>
          <cell r="M597" t="str">
            <v>00</v>
          </cell>
          <cell r="N597">
            <v>7</v>
          </cell>
          <cell r="O597">
            <v>3</v>
          </cell>
          <cell r="P597">
            <v>5</v>
          </cell>
          <cell r="Q597">
            <v>1</v>
          </cell>
          <cell r="R597">
            <v>20</v>
          </cell>
          <cell r="S597">
            <v>33</v>
          </cell>
          <cell r="T597">
            <v>1</v>
          </cell>
          <cell r="U597" t="str">
            <v>490003</v>
          </cell>
          <cell r="V597" t="str">
            <v>Enseig. Serv administratifs</v>
          </cell>
          <cell r="W597" t="str">
            <v>Intérieur</v>
          </cell>
          <cell r="X597" t="str">
            <v>Matériel informat.</v>
          </cell>
          <cell r="Y597" t="str">
            <v>P5D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25942.363653200766</v>
          </cell>
        </row>
        <row r="598">
          <cell r="A598">
            <v>1</v>
          </cell>
          <cell r="B598" t="str">
            <v>20</v>
          </cell>
          <cell r="C598">
            <v>49000300700</v>
          </cell>
          <cell r="D598">
            <v>3</v>
          </cell>
          <cell r="E598" t="str">
            <v>51</v>
          </cell>
          <cell r="F598">
            <v>40</v>
          </cell>
          <cell r="G598">
            <v>23</v>
          </cell>
          <cell r="H598">
            <v>20</v>
          </cell>
          <cell r="I598">
            <v>1</v>
          </cell>
          <cell r="J598">
            <v>49</v>
          </cell>
          <cell r="K598" t="str">
            <v>000</v>
          </cell>
          <cell r="L598">
            <v>3</v>
          </cell>
          <cell r="M598" t="str">
            <v>00</v>
          </cell>
          <cell r="N598">
            <v>7</v>
          </cell>
          <cell r="O598">
            <v>3</v>
          </cell>
          <cell r="P598">
            <v>5</v>
          </cell>
          <cell r="Q598">
            <v>1</v>
          </cell>
          <cell r="R598">
            <v>40</v>
          </cell>
          <cell r="S598">
            <v>33</v>
          </cell>
          <cell r="T598">
            <v>1</v>
          </cell>
          <cell r="U598" t="str">
            <v>490003</v>
          </cell>
          <cell r="V598" t="str">
            <v>Enseig. Serv administratifs</v>
          </cell>
          <cell r="W598" t="str">
            <v>Intérieur</v>
          </cell>
          <cell r="X598" t="str">
            <v>Autres matériels installat. technique</v>
          </cell>
          <cell r="Y598" t="str">
            <v>P5D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59913.182052003242</v>
          </cell>
        </row>
        <row r="599">
          <cell r="A599">
            <v>1</v>
          </cell>
          <cell r="B599" t="str">
            <v>20</v>
          </cell>
          <cell r="C599">
            <v>49000300700</v>
          </cell>
          <cell r="D599">
            <v>3</v>
          </cell>
          <cell r="E599" t="str">
            <v>51</v>
          </cell>
          <cell r="F599">
            <v>51</v>
          </cell>
          <cell r="G599">
            <v>23</v>
          </cell>
          <cell r="H599">
            <v>20</v>
          </cell>
          <cell r="I599">
            <v>1</v>
          </cell>
          <cell r="J599">
            <v>49</v>
          </cell>
          <cell r="K599" t="str">
            <v>000</v>
          </cell>
          <cell r="L599">
            <v>3</v>
          </cell>
          <cell r="M599" t="str">
            <v>00</v>
          </cell>
          <cell r="N599">
            <v>7</v>
          </cell>
          <cell r="O599">
            <v>3</v>
          </cell>
          <cell r="P599">
            <v>5</v>
          </cell>
          <cell r="Q599">
            <v>1</v>
          </cell>
          <cell r="R599">
            <v>51</v>
          </cell>
          <cell r="S599">
            <v>33</v>
          </cell>
          <cell r="T599">
            <v>1</v>
          </cell>
          <cell r="U599" t="str">
            <v>490003</v>
          </cell>
          <cell r="V599" t="str">
            <v>Enseig. Serv administratifs</v>
          </cell>
          <cell r="W599" t="str">
            <v>Intérieur</v>
          </cell>
          <cell r="X599" t="str">
            <v>Véhicules &amp; engins</v>
          </cell>
          <cell r="Y599" t="str">
            <v>P5D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32725.728922257986</v>
          </cell>
        </row>
        <row r="600">
          <cell r="A600">
            <v>1</v>
          </cell>
          <cell r="B600" t="str">
            <v>20</v>
          </cell>
          <cell r="C600">
            <v>49000300700</v>
          </cell>
          <cell r="D600">
            <v>3</v>
          </cell>
          <cell r="E600" t="str">
            <v>51</v>
          </cell>
          <cell r="F600">
            <v>59</v>
          </cell>
          <cell r="G600">
            <v>23</v>
          </cell>
          <cell r="H600">
            <v>20</v>
          </cell>
          <cell r="I600">
            <v>1</v>
          </cell>
          <cell r="J600">
            <v>49</v>
          </cell>
          <cell r="K600" t="str">
            <v>000</v>
          </cell>
          <cell r="L600">
            <v>3</v>
          </cell>
          <cell r="M600" t="str">
            <v>00</v>
          </cell>
          <cell r="N600">
            <v>7</v>
          </cell>
          <cell r="O600">
            <v>3</v>
          </cell>
          <cell r="P600">
            <v>5</v>
          </cell>
          <cell r="Q600">
            <v>1</v>
          </cell>
          <cell r="R600">
            <v>59</v>
          </cell>
          <cell r="S600">
            <v>33</v>
          </cell>
          <cell r="T600">
            <v>1</v>
          </cell>
          <cell r="U600" t="str">
            <v>490003</v>
          </cell>
          <cell r="V600" t="str">
            <v>Enseig. Serv administratifs</v>
          </cell>
          <cell r="W600" t="str">
            <v>Intérieur</v>
          </cell>
          <cell r="X600" t="str">
            <v>Autres matériels de transport</v>
          </cell>
          <cell r="Y600" t="str">
            <v>P5D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7792.8530575299992</v>
          </cell>
        </row>
        <row r="601">
          <cell r="A601">
            <v>1</v>
          </cell>
          <cell r="B601" t="str">
            <v>20</v>
          </cell>
          <cell r="C601">
            <v>49000300700</v>
          </cell>
          <cell r="D601">
            <v>3</v>
          </cell>
          <cell r="E601" t="str">
            <v>51</v>
          </cell>
          <cell r="F601">
            <v>90</v>
          </cell>
          <cell r="G601">
            <v>23</v>
          </cell>
          <cell r="H601">
            <v>20</v>
          </cell>
          <cell r="I601">
            <v>1</v>
          </cell>
          <cell r="J601">
            <v>49</v>
          </cell>
          <cell r="K601" t="str">
            <v>000</v>
          </cell>
          <cell r="L601">
            <v>3</v>
          </cell>
          <cell r="M601" t="str">
            <v>00</v>
          </cell>
          <cell r="N601">
            <v>7</v>
          </cell>
          <cell r="O601">
            <v>3</v>
          </cell>
          <cell r="P601">
            <v>5</v>
          </cell>
          <cell r="Q601">
            <v>1</v>
          </cell>
          <cell r="R601">
            <v>90</v>
          </cell>
          <cell r="S601">
            <v>33</v>
          </cell>
          <cell r="T601">
            <v>1</v>
          </cell>
          <cell r="U601" t="str">
            <v>490003</v>
          </cell>
          <cell r="V601" t="str">
            <v>Enseig. Serv administratifs</v>
          </cell>
          <cell r="W601" t="str">
            <v>Intérieur</v>
          </cell>
          <cell r="X601" t="str">
            <v>Autres matériels &amp; mobiliers</v>
          </cell>
          <cell r="Y601" t="str">
            <v>P5D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52782.958742174167</v>
          </cell>
        </row>
        <row r="602">
          <cell r="A602">
            <v>1</v>
          </cell>
          <cell r="B602" t="str">
            <v>ST/EPU</v>
          </cell>
          <cell r="C602" t="str">
            <v>B1B</v>
          </cell>
          <cell r="D602" t="str">
            <v>B1BA</v>
          </cell>
          <cell r="E602" t="str">
            <v>ES/SIGU</v>
          </cell>
          <cell r="G602">
            <v>23</v>
          </cell>
          <cell r="H602">
            <v>20</v>
          </cell>
          <cell r="I602">
            <v>1</v>
          </cell>
          <cell r="K602" t="str">
            <v>IDA</v>
          </cell>
          <cell r="L602">
            <v>9</v>
          </cell>
          <cell r="M602">
            <v>1453.1285164061433</v>
          </cell>
          <cell r="O602">
            <v>3</v>
          </cell>
          <cell r="P602">
            <v>5</v>
          </cell>
          <cell r="Q602">
            <v>1</v>
          </cell>
          <cell r="R602" t="str">
            <v>guide</v>
          </cell>
          <cell r="T602">
            <v>9.7865945861538464</v>
          </cell>
          <cell r="U602">
            <v>1</v>
          </cell>
          <cell r="V602" t="str">
            <v>Ensemble Non ventilé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14221.179671646132</v>
          </cell>
        </row>
        <row r="603">
          <cell r="A603">
            <v>1</v>
          </cell>
          <cell r="B603" t="str">
            <v>ST/EPU</v>
          </cell>
          <cell r="C603" t="str">
            <v>B1B</v>
          </cell>
          <cell r="D603" t="str">
            <v>B1BA</v>
          </cell>
          <cell r="E603" t="str">
            <v>ES/TELE</v>
          </cell>
          <cell r="G603">
            <v>23</v>
          </cell>
          <cell r="H603">
            <v>20</v>
          </cell>
          <cell r="I603">
            <v>1</v>
          </cell>
          <cell r="K603" t="str">
            <v>IDA</v>
          </cell>
          <cell r="L603" t="str">
            <v>AOI</v>
          </cell>
          <cell r="M603">
            <v>684.26771947197039</v>
          </cell>
          <cell r="O603">
            <v>3</v>
          </cell>
          <cell r="P603">
            <v>5</v>
          </cell>
          <cell r="Q603">
            <v>3</v>
          </cell>
          <cell r="R603" t="str">
            <v>guide</v>
          </cell>
          <cell r="T603">
            <v>9.7865945861538464</v>
          </cell>
          <cell r="U603">
            <v>1</v>
          </cell>
          <cell r="V603" t="str">
            <v xml:space="preserve">Acquisition rénovation Batiments </v>
          </cell>
          <cell r="W603">
            <v>0</v>
          </cell>
          <cell r="X603">
            <v>0</v>
          </cell>
          <cell r="Y603">
            <v>0</v>
          </cell>
          <cell r="Z603">
            <v>47020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</row>
        <row r="604">
          <cell r="A604">
            <v>1</v>
          </cell>
          <cell r="B604" t="str">
            <v>ST/EPU</v>
          </cell>
          <cell r="C604" t="str">
            <v>B1B</v>
          </cell>
          <cell r="D604" t="str">
            <v>B1BA</v>
          </cell>
          <cell r="E604" t="str">
            <v>ES/TOUG</v>
          </cell>
          <cell r="G604">
            <v>23</v>
          </cell>
          <cell r="H604">
            <v>20</v>
          </cell>
          <cell r="I604">
            <v>1</v>
          </cell>
          <cell r="K604" t="str">
            <v>IDA</v>
          </cell>
          <cell r="L604">
            <v>1</v>
          </cell>
          <cell r="M604">
            <v>609.20390172388238</v>
          </cell>
          <cell r="O604">
            <v>3</v>
          </cell>
          <cell r="P604">
            <v>5</v>
          </cell>
          <cell r="Q604">
            <v>3</v>
          </cell>
          <cell r="R604" t="str">
            <v>guide</v>
          </cell>
          <cell r="T604">
            <v>9.7865945861538464</v>
          </cell>
          <cell r="U604">
            <v>1</v>
          </cell>
          <cell r="V604" t="str">
            <v>Services centraux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</row>
        <row r="605">
          <cell r="A605">
            <v>1</v>
          </cell>
          <cell r="B605" t="str">
            <v>20</v>
          </cell>
          <cell r="C605">
            <v>44900100700</v>
          </cell>
          <cell r="D605">
            <v>3</v>
          </cell>
          <cell r="E605" t="str">
            <v>53</v>
          </cell>
          <cell r="F605">
            <v>30</v>
          </cell>
          <cell r="G605">
            <v>23</v>
          </cell>
          <cell r="H605">
            <v>20</v>
          </cell>
          <cell r="I605">
            <v>1</v>
          </cell>
          <cell r="J605">
            <v>44</v>
          </cell>
          <cell r="K605">
            <v>900</v>
          </cell>
          <cell r="L605">
            <v>1</v>
          </cell>
          <cell r="M605" t="str">
            <v>00</v>
          </cell>
          <cell r="N605">
            <v>7</v>
          </cell>
          <cell r="O605">
            <v>3</v>
          </cell>
          <cell r="P605">
            <v>5</v>
          </cell>
          <cell r="Q605">
            <v>3</v>
          </cell>
          <cell r="R605">
            <v>30</v>
          </cell>
          <cell r="S605">
            <v>96</v>
          </cell>
          <cell r="T605">
            <v>1</v>
          </cell>
          <cell r="U605" t="str">
            <v>449001</v>
          </cell>
          <cell r="V605" t="str">
            <v>Enseign. Technique Autres serv centraux</v>
          </cell>
          <cell r="W605" t="str">
            <v>Serv.cent.</v>
          </cell>
          <cell r="X605" t="str">
            <v>Batiments administratifs</v>
          </cell>
          <cell r="Y605" t="str">
            <v>P3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7786.3085661946807</v>
          </cell>
        </row>
        <row r="606">
          <cell r="A606">
            <v>1</v>
          </cell>
          <cell r="B606" t="str">
            <v>ST/EPU</v>
          </cell>
          <cell r="C606" t="str">
            <v>B1A</v>
          </cell>
          <cell r="D606" t="str">
            <v>B1AA</v>
          </cell>
          <cell r="E606" t="str">
            <v>DNEE</v>
          </cell>
          <cell r="G606">
            <v>25</v>
          </cell>
          <cell r="H606">
            <v>20</v>
          </cell>
          <cell r="I606">
            <v>1</v>
          </cell>
          <cell r="K606" t="str">
            <v>IDA</v>
          </cell>
          <cell r="L606">
            <v>2</v>
          </cell>
          <cell r="M606">
            <v>1350</v>
          </cell>
          <cell r="O606">
            <v>3</v>
          </cell>
          <cell r="P606">
            <v>5</v>
          </cell>
          <cell r="Q606">
            <v>3</v>
          </cell>
          <cell r="R606" t="str">
            <v>pxj</v>
          </cell>
          <cell r="T606">
            <v>75.970399999999998</v>
          </cell>
          <cell r="U606">
            <v>1</v>
          </cell>
          <cell r="V606" t="str">
            <v>Conakry Services déconcentrés</v>
          </cell>
          <cell r="W606">
            <v>0</v>
          </cell>
          <cell r="X606">
            <v>0</v>
          </cell>
          <cell r="Y606">
            <v>0</v>
          </cell>
          <cell r="Z606">
            <v>23510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</row>
        <row r="607">
          <cell r="A607">
            <v>1</v>
          </cell>
          <cell r="B607" t="str">
            <v>20</v>
          </cell>
          <cell r="C607">
            <v>44000200700</v>
          </cell>
          <cell r="D607">
            <v>3</v>
          </cell>
          <cell r="E607" t="str">
            <v>53</v>
          </cell>
          <cell r="F607">
            <v>10</v>
          </cell>
          <cell r="G607">
            <v>25</v>
          </cell>
          <cell r="H607">
            <v>20</v>
          </cell>
          <cell r="I607">
            <v>1</v>
          </cell>
          <cell r="J607">
            <v>44</v>
          </cell>
          <cell r="K607" t="str">
            <v>000</v>
          </cell>
          <cell r="L607">
            <v>2</v>
          </cell>
          <cell r="M607" t="str">
            <v>00</v>
          </cell>
          <cell r="N607">
            <v>7</v>
          </cell>
          <cell r="O607">
            <v>3</v>
          </cell>
          <cell r="P607">
            <v>5</v>
          </cell>
          <cell r="Q607">
            <v>3</v>
          </cell>
          <cell r="R607">
            <v>10</v>
          </cell>
          <cell r="S607">
            <v>36</v>
          </cell>
          <cell r="T607">
            <v>1</v>
          </cell>
          <cell r="U607" t="str">
            <v>440002</v>
          </cell>
          <cell r="V607" t="str">
            <v>Enseign. Technique</v>
          </cell>
          <cell r="W607" t="str">
            <v>Conakry</v>
          </cell>
          <cell r="X607" t="str">
            <v>Bâtiments scolaires</v>
          </cell>
          <cell r="Y607" t="str">
            <v>P3</v>
          </cell>
          <cell r="Z607">
            <v>23510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37985.199999999997</v>
          </cell>
        </row>
        <row r="608">
          <cell r="A608">
            <v>1</v>
          </cell>
          <cell r="B608" t="str">
            <v>ST/EPU</v>
          </cell>
          <cell r="C608" t="str">
            <v>B1A</v>
          </cell>
          <cell r="D608" t="str">
            <v>B1AA</v>
          </cell>
          <cell r="E608" t="str">
            <v>DNEE</v>
          </cell>
          <cell r="G608">
            <v>25</v>
          </cell>
          <cell r="H608">
            <v>20</v>
          </cell>
          <cell r="I608">
            <v>1</v>
          </cell>
          <cell r="K608" t="str">
            <v>IDA</v>
          </cell>
          <cell r="L608">
            <v>3</v>
          </cell>
          <cell r="M608">
            <v>1</v>
          </cell>
          <cell r="O608">
            <v>3</v>
          </cell>
          <cell r="P608">
            <v>5</v>
          </cell>
          <cell r="Q608">
            <v>3</v>
          </cell>
          <cell r="R608" t="str">
            <v>forfait</v>
          </cell>
          <cell r="T608">
            <v>56977.799999999996</v>
          </cell>
          <cell r="U608">
            <v>1</v>
          </cell>
          <cell r="V608" t="str">
            <v>Intérieur Services déconcentrés</v>
          </cell>
          <cell r="W608">
            <v>0</v>
          </cell>
          <cell r="X608">
            <v>0</v>
          </cell>
          <cell r="Y608">
            <v>0</v>
          </cell>
          <cell r="Z608">
            <v>23510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</row>
        <row r="609">
          <cell r="A609">
            <v>1</v>
          </cell>
          <cell r="B609" t="str">
            <v>20</v>
          </cell>
          <cell r="C609">
            <v>44000300700</v>
          </cell>
          <cell r="D609">
            <v>3</v>
          </cell>
          <cell r="E609" t="str">
            <v>53</v>
          </cell>
          <cell r="F609">
            <v>10</v>
          </cell>
          <cell r="G609">
            <v>25</v>
          </cell>
          <cell r="H609">
            <v>20</v>
          </cell>
          <cell r="I609">
            <v>1</v>
          </cell>
          <cell r="J609">
            <v>44</v>
          </cell>
          <cell r="K609" t="str">
            <v>000</v>
          </cell>
          <cell r="L609">
            <v>3</v>
          </cell>
          <cell r="M609" t="str">
            <v>00</v>
          </cell>
          <cell r="N609">
            <v>7</v>
          </cell>
          <cell r="O609">
            <v>3</v>
          </cell>
          <cell r="P609">
            <v>5</v>
          </cell>
          <cell r="Q609">
            <v>3</v>
          </cell>
          <cell r="R609">
            <v>10</v>
          </cell>
          <cell r="S609">
            <v>36</v>
          </cell>
          <cell r="T609">
            <v>1</v>
          </cell>
          <cell r="U609" t="str">
            <v>440003</v>
          </cell>
          <cell r="V609" t="str">
            <v>Enseign. Technique</v>
          </cell>
          <cell r="W609" t="str">
            <v>Intérieur</v>
          </cell>
          <cell r="X609" t="str">
            <v>Bâtiments scolaires</v>
          </cell>
          <cell r="Y609" t="str">
            <v>P3</v>
          </cell>
          <cell r="Z609">
            <v>23510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14994.157894736842</v>
          </cell>
        </row>
        <row r="610">
          <cell r="A610">
            <v>1</v>
          </cell>
          <cell r="B610" t="str">
            <v>ST/EPU</v>
          </cell>
          <cell r="C610" t="str">
            <v>C1E</v>
          </cell>
          <cell r="D610" t="str">
            <v>C1ED</v>
          </cell>
          <cell r="E610" t="str">
            <v>DSEE/BOFF</v>
          </cell>
          <cell r="G610">
            <v>25</v>
          </cell>
          <cell r="H610">
            <v>20</v>
          </cell>
          <cell r="I610">
            <v>1</v>
          </cell>
          <cell r="K610" t="str">
            <v>IDA</v>
          </cell>
          <cell r="L610">
            <v>9</v>
          </cell>
          <cell r="M610">
            <v>1</v>
          </cell>
          <cell r="O610">
            <v>3</v>
          </cell>
          <cell r="P610">
            <v>5</v>
          </cell>
          <cell r="Q610">
            <v>3</v>
          </cell>
          <cell r="R610" t="str">
            <v>forfait</v>
          </cell>
          <cell r="T610">
            <v>14994.157894736842</v>
          </cell>
          <cell r="U610">
            <v>1</v>
          </cell>
          <cell r="V610" t="str">
            <v>Ensemble Non ventilé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14994.157894736842</v>
          </cell>
        </row>
        <row r="611">
          <cell r="A611">
            <v>1</v>
          </cell>
          <cell r="B611" t="str">
            <v>ST/EPU</v>
          </cell>
          <cell r="C611" t="str">
            <v>C1E</v>
          </cell>
          <cell r="D611" t="str">
            <v>C1ED</v>
          </cell>
          <cell r="E611" t="str">
            <v>DSEE/FRIA</v>
          </cell>
          <cell r="G611">
            <v>25</v>
          </cell>
          <cell r="H611">
            <v>20</v>
          </cell>
          <cell r="I611">
            <v>1</v>
          </cell>
          <cell r="K611" t="str">
            <v>IDA</v>
          </cell>
          <cell r="L611" t="str">
            <v>LR</v>
          </cell>
          <cell r="M611">
            <v>1</v>
          </cell>
          <cell r="O611">
            <v>3</v>
          </cell>
          <cell r="P611">
            <v>5</v>
          </cell>
          <cell r="Q611">
            <v>4</v>
          </cell>
          <cell r="R611" t="str">
            <v>forfait</v>
          </cell>
          <cell r="T611">
            <v>14994.157894736842</v>
          </cell>
          <cell r="U611">
            <v>1</v>
          </cell>
          <cell r="V611" t="str">
            <v>Frais d'études, recherche (yc Appl. &amp; prog. info)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</row>
        <row r="612">
          <cell r="A612">
            <v>1</v>
          </cell>
          <cell r="B612" t="str">
            <v>ST/EPU</v>
          </cell>
          <cell r="C612" t="str">
            <v>C1E</v>
          </cell>
          <cell r="D612" t="str">
            <v>C1ED</v>
          </cell>
          <cell r="E612" t="str">
            <v>DSEE/GAOU</v>
          </cell>
          <cell r="G612">
            <v>25</v>
          </cell>
          <cell r="H612">
            <v>20</v>
          </cell>
          <cell r="I612">
            <v>1</v>
          </cell>
          <cell r="K612" t="str">
            <v>IDA</v>
          </cell>
          <cell r="L612">
            <v>1</v>
          </cell>
          <cell r="M612">
            <v>1</v>
          </cell>
          <cell r="O612">
            <v>3</v>
          </cell>
          <cell r="P612">
            <v>5</v>
          </cell>
          <cell r="Q612">
            <v>4</v>
          </cell>
          <cell r="R612" t="str">
            <v>forfait</v>
          </cell>
          <cell r="T612">
            <v>14994.157894736842</v>
          </cell>
          <cell r="U612">
            <v>1</v>
          </cell>
          <cell r="V612" t="str">
            <v>Services centraux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14994.157894736842</v>
          </cell>
        </row>
        <row r="613">
          <cell r="A613">
            <v>1</v>
          </cell>
          <cell r="B613" t="str">
            <v>ST/EPU</v>
          </cell>
          <cell r="C613" t="str">
            <v>C1E</v>
          </cell>
          <cell r="D613" t="str">
            <v>C1ED</v>
          </cell>
          <cell r="E613" t="str">
            <v>DSEE/KOUN</v>
          </cell>
          <cell r="G613">
            <v>25</v>
          </cell>
          <cell r="H613">
            <v>20</v>
          </cell>
          <cell r="I613">
            <v>1</v>
          </cell>
          <cell r="K613" t="str">
            <v>IDA</v>
          </cell>
          <cell r="L613">
            <v>2</v>
          </cell>
          <cell r="M613">
            <v>1</v>
          </cell>
          <cell r="O613">
            <v>3</v>
          </cell>
          <cell r="P613">
            <v>5</v>
          </cell>
          <cell r="Q613">
            <v>4</v>
          </cell>
          <cell r="R613" t="str">
            <v>forfait</v>
          </cell>
          <cell r="T613">
            <v>14994.157894736842</v>
          </cell>
          <cell r="U613">
            <v>1</v>
          </cell>
          <cell r="V613" t="str">
            <v>Conakry Services déconcentrés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14994.157894736842</v>
          </cell>
        </row>
        <row r="614">
          <cell r="A614">
            <v>1</v>
          </cell>
          <cell r="B614" t="str">
            <v>ST/EPU</v>
          </cell>
          <cell r="C614" t="str">
            <v>C1E</v>
          </cell>
          <cell r="D614" t="str">
            <v>C1ED</v>
          </cell>
          <cell r="E614" t="str">
            <v>DSEE/DIXI</v>
          </cell>
          <cell r="G614">
            <v>25</v>
          </cell>
          <cell r="H614">
            <v>20</v>
          </cell>
          <cell r="I614">
            <v>1</v>
          </cell>
          <cell r="K614" t="str">
            <v>IDA</v>
          </cell>
          <cell r="L614">
            <v>3</v>
          </cell>
          <cell r="M614">
            <v>1</v>
          </cell>
          <cell r="O614">
            <v>3</v>
          </cell>
          <cell r="P614">
            <v>5</v>
          </cell>
          <cell r="Q614">
            <v>4</v>
          </cell>
          <cell r="R614" t="str">
            <v>forfait</v>
          </cell>
          <cell r="T614">
            <v>14994.157894736842</v>
          </cell>
          <cell r="U614">
            <v>1</v>
          </cell>
          <cell r="V614" t="str">
            <v>Intérieur Services déconcentrés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14994.157894736842</v>
          </cell>
        </row>
        <row r="615">
          <cell r="A615">
            <v>1</v>
          </cell>
          <cell r="B615" t="str">
            <v>ST/EPU</v>
          </cell>
          <cell r="C615" t="str">
            <v>C1E</v>
          </cell>
          <cell r="D615" t="str">
            <v>C1ED</v>
          </cell>
          <cell r="E615" t="str">
            <v>DSEE/KALO</v>
          </cell>
          <cell r="G615">
            <v>25</v>
          </cell>
          <cell r="H615">
            <v>20</v>
          </cell>
          <cell r="I615">
            <v>1</v>
          </cell>
          <cell r="K615" t="str">
            <v>IDA</v>
          </cell>
          <cell r="L615">
            <v>9</v>
          </cell>
          <cell r="M615">
            <v>1</v>
          </cell>
          <cell r="O615">
            <v>3</v>
          </cell>
          <cell r="P615">
            <v>5</v>
          </cell>
          <cell r="Q615">
            <v>4</v>
          </cell>
          <cell r="R615" t="str">
            <v>forfait</v>
          </cell>
          <cell r="T615">
            <v>14994.157894736842</v>
          </cell>
          <cell r="U615">
            <v>1</v>
          </cell>
          <cell r="V615" t="str">
            <v>Ensemble Non ventilé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14994.157894736842</v>
          </cell>
        </row>
        <row r="616">
          <cell r="A616">
            <v>1</v>
          </cell>
          <cell r="B616" t="str">
            <v>ST/EPU</v>
          </cell>
          <cell r="C616" t="str">
            <v>C1E</v>
          </cell>
          <cell r="D616" t="str">
            <v>C1ED</v>
          </cell>
          <cell r="E616" t="str">
            <v>DSEE/MATA</v>
          </cell>
          <cell r="G616">
            <v>25</v>
          </cell>
          <cell r="H616">
            <v>20</v>
          </cell>
          <cell r="I616">
            <v>1</v>
          </cell>
          <cell r="K616" t="str">
            <v>IDA</v>
          </cell>
          <cell r="L616" t="str">
            <v>LR</v>
          </cell>
          <cell r="M616">
            <v>1</v>
          </cell>
          <cell r="O616">
            <v>4</v>
          </cell>
          <cell r="Q616">
            <v>1</v>
          </cell>
          <cell r="R616" t="str">
            <v>forfait</v>
          </cell>
          <cell r="T616">
            <v>14994.157894736842</v>
          </cell>
          <cell r="U616">
            <v>1</v>
          </cell>
          <cell r="V616" t="str">
            <v>T4. INTERVENTION /SUBVENTIONS &amp;TRANSFERTS (COURANTS)</v>
          </cell>
          <cell r="W616">
            <v>0</v>
          </cell>
          <cell r="X616">
            <v>0</v>
          </cell>
          <cell r="Y616">
            <v>0</v>
          </cell>
          <cell r="Z616">
            <v>52123059</v>
          </cell>
          <cell r="AA616">
            <v>88325055</v>
          </cell>
          <cell r="AB616">
            <v>109781200</v>
          </cell>
          <cell r="AC616">
            <v>104490932</v>
          </cell>
          <cell r="AD616">
            <v>-16122508</v>
          </cell>
          <cell r="AE616">
            <v>0</v>
          </cell>
        </row>
        <row r="617">
          <cell r="A617">
            <v>1</v>
          </cell>
          <cell r="B617" t="str">
            <v>ST/EPU</v>
          </cell>
          <cell r="C617" t="str">
            <v>C1E</v>
          </cell>
          <cell r="D617" t="str">
            <v>C1ED</v>
          </cell>
          <cell r="E617" t="str">
            <v>DSEE/MATO</v>
          </cell>
          <cell r="G617">
            <v>25</v>
          </cell>
          <cell r="H617">
            <v>20</v>
          </cell>
          <cell r="I617">
            <v>1</v>
          </cell>
          <cell r="J617">
            <v>11</v>
          </cell>
          <cell r="K617">
            <v>110</v>
          </cell>
          <cell r="L617">
            <v>2</v>
          </cell>
          <cell r="M617">
            <v>1</v>
          </cell>
          <cell r="O617">
            <v>4</v>
          </cell>
          <cell r="P617">
            <v>4</v>
          </cell>
          <cell r="Q617">
            <v>1</v>
          </cell>
          <cell r="R617" t="str">
            <v>forfait</v>
          </cell>
          <cell r="T617">
            <v>14994.157894736842</v>
          </cell>
          <cell r="U617">
            <v>1</v>
          </cell>
          <cell r="V617" t="str">
            <v>Université Conakry</v>
          </cell>
          <cell r="W617">
            <v>0</v>
          </cell>
          <cell r="X617">
            <v>0</v>
          </cell>
          <cell r="Y617">
            <v>0</v>
          </cell>
          <cell r="Z617">
            <v>7814303</v>
          </cell>
          <cell r="AA617">
            <v>9928620</v>
          </cell>
          <cell r="AB617">
            <v>11914350</v>
          </cell>
          <cell r="AC617">
            <v>11914344</v>
          </cell>
          <cell r="AD617">
            <v>-6</v>
          </cell>
          <cell r="AE617">
            <v>0</v>
          </cell>
        </row>
        <row r="618">
          <cell r="A618">
            <v>1</v>
          </cell>
          <cell r="B618" t="str">
            <v>20</v>
          </cell>
          <cell r="C618">
            <v>11110200600</v>
          </cell>
          <cell r="D618">
            <v>2</v>
          </cell>
          <cell r="E618" t="str">
            <v>41</v>
          </cell>
          <cell r="F618">
            <v>20</v>
          </cell>
          <cell r="G618">
            <v>25</v>
          </cell>
          <cell r="H618">
            <v>20</v>
          </cell>
          <cell r="I618">
            <v>1</v>
          </cell>
          <cell r="J618">
            <v>11</v>
          </cell>
          <cell r="K618">
            <v>110</v>
          </cell>
          <cell r="L618">
            <v>2</v>
          </cell>
          <cell r="M618" t="str">
            <v>00</v>
          </cell>
          <cell r="N618">
            <v>6</v>
          </cell>
          <cell r="O618">
            <v>4</v>
          </cell>
          <cell r="P618">
            <v>4</v>
          </cell>
          <cell r="Q618">
            <v>1</v>
          </cell>
          <cell r="R618">
            <v>20</v>
          </cell>
          <cell r="T618">
            <v>0</v>
          </cell>
          <cell r="U618">
            <v>1</v>
          </cell>
          <cell r="V618" t="str">
            <v>Université Conakry</v>
          </cell>
          <cell r="W618" t="str">
            <v xml:space="preserve"> Conakry</v>
          </cell>
          <cell r="X618" t="str">
            <v>Sub.expl. Frais de personnel</v>
          </cell>
          <cell r="Y618" t="str">
            <v>P4</v>
          </cell>
          <cell r="Z618">
            <v>627470</v>
          </cell>
          <cell r="AA618">
            <v>675650</v>
          </cell>
          <cell r="AB618">
            <v>810780</v>
          </cell>
          <cell r="AC618">
            <v>810780</v>
          </cell>
          <cell r="AD618">
            <v>0</v>
          </cell>
          <cell r="AE618">
            <v>14994.157894736842</v>
          </cell>
        </row>
        <row r="619">
          <cell r="A619">
            <v>1</v>
          </cell>
          <cell r="B619" t="str">
            <v>20</v>
          </cell>
          <cell r="C619">
            <v>11110200600</v>
          </cell>
          <cell r="D619">
            <v>4</v>
          </cell>
          <cell r="E619" t="str">
            <v>41</v>
          </cell>
          <cell r="F619">
            <v>31</v>
          </cell>
          <cell r="G619">
            <v>25</v>
          </cell>
          <cell r="H619">
            <v>20</v>
          </cell>
          <cell r="I619">
            <v>1</v>
          </cell>
          <cell r="J619">
            <v>11</v>
          </cell>
          <cell r="K619">
            <v>110</v>
          </cell>
          <cell r="L619">
            <v>2</v>
          </cell>
          <cell r="M619" t="str">
            <v>00</v>
          </cell>
          <cell r="N619">
            <v>6</v>
          </cell>
          <cell r="O619">
            <v>4</v>
          </cell>
          <cell r="P619">
            <v>4</v>
          </cell>
          <cell r="Q619">
            <v>1</v>
          </cell>
          <cell r="R619">
            <v>31</v>
          </cell>
          <cell r="T619">
            <v>0</v>
          </cell>
          <cell r="U619">
            <v>1</v>
          </cell>
          <cell r="V619" t="str">
            <v>Université Conakry</v>
          </cell>
          <cell r="W619" t="str">
            <v xml:space="preserve"> Conakry</v>
          </cell>
          <cell r="X619" t="str">
            <v>Sub.expl. Fonct. (Fournit.conso)</v>
          </cell>
          <cell r="Y619" t="str">
            <v>P4</v>
          </cell>
          <cell r="Z619">
            <v>279900</v>
          </cell>
          <cell r="AA619">
            <v>257700</v>
          </cell>
          <cell r="AB619">
            <v>309240</v>
          </cell>
          <cell r="AC619">
            <v>309240</v>
          </cell>
          <cell r="AD619">
            <v>0</v>
          </cell>
          <cell r="AE619">
            <v>14994.157894736842</v>
          </cell>
        </row>
        <row r="620">
          <cell r="A620">
            <v>1</v>
          </cell>
          <cell r="B620" t="str">
            <v>20</v>
          </cell>
          <cell r="C620">
            <v>11110200600</v>
          </cell>
          <cell r="D620">
            <v>4</v>
          </cell>
          <cell r="E620" t="str">
            <v>41</v>
          </cell>
          <cell r="F620">
            <v>34</v>
          </cell>
          <cell r="G620">
            <v>25</v>
          </cell>
          <cell r="H620">
            <v>20</v>
          </cell>
          <cell r="I620">
            <v>1</v>
          </cell>
          <cell r="J620">
            <v>11</v>
          </cell>
          <cell r="K620">
            <v>110</v>
          </cell>
          <cell r="L620">
            <v>2</v>
          </cell>
          <cell r="M620" t="str">
            <v>00</v>
          </cell>
          <cell r="N620">
            <v>6</v>
          </cell>
          <cell r="O620">
            <v>4</v>
          </cell>
          <cell r="P620">
            <v>4</v>
          </cell>
          <cell r="Q620">
            <v>1</v>
          </cell>
          <cell r="R620">
            <v>34</v>
          </cell>
          <cell r="T620">
            <v>0</v>
          </cell>
          <cell r="U620">
            <v>1</v>
          </cell>
          <cell r="V620" t="str">
            <v>Université Conakry</v>
          </cell>
          <cell r="W620" t="str">
            <v xml:space="preserve"> Conakry</v>
          </cell>
          <cell r="X620" t="str">
            <v>Sub.expl. Fonct. (Conso div)</v>
          </cell>
          <cell r="Y620" t="str">
            <v>P4</v>
          </cell>
          <cell r="Z620">
            <v>428933</v>
          </cell>
          <cell r="AA620">
            <v>374590</v>
          </cell>
          <cell r="AB620">
            <v>449510</v>
          </cell>
          <cell r="AC620">
            <v>449508</v>
          </cell>
          <cell r="AD620">
            <v>-2</v>
          </cell>
          <cell r="AE620">
            <v>14994.157894736842</v>
          </cell>
        </row>
        <row r="621">
          <cell r="A621">
            <v>1</v>
          </cell>
          <cell r="B621" t="str">
            <v>20</v>
          </cell>
          <cell r="C621">
            <v>11110200600</v>
          </cell>
          <cell r="D621">
            <v>4</v>
          </cell>
          <cell r="E621" t="str">
            <v>41</v>
          </cell>
          <cell r="F621">
            <v>37</v>
          </cell>
          <cell r="G621">
            <v>25</v>
          </cell>
          <cell r="H621">
            <v>20</v>
          </cell>
          <cell r="I621">
            <v>1</v>
          </cell>
          <cell r="J621">
            <v>11</v>
          </cell>
          <cell r="K621">
            <v>110</v>
          </cell>
          <cell r="L621">
            <v>2</v>
          </cell>
          <cell r="M621" t="str">
            <v>00</v>
          </cell>
          <cell r="N621">
            <v>6</v>
          </cell>
          <cell r="O621">
            <v>4</v>
          </cell>
          <cell r="P621">
            <v>4</v>
          </cell>
          <cell r="Q621">
            <v>1</v>
          </cell>
          <cell r="R621">
            <v>37</v>
          </cell>
          <cell r="T621">
            <v>0</v>
          </cell>
          <cell r="U621">
            <v>1</v>
          </cell>
          <cell r="V621" t="str">
            <v>Université Conakry</v>
          </cell>
          <cell r="W621" t="str">
            <v xml:space="preserve"> Conakry</v>
          </cell>
          <cell r="X621" t="str">
            <v>Sub.expl. Fonct. (Entret.immob)</v>
          </cell>
          <cell r="Y621" t="str">
            <v>P4</v>
          </cell>
          <cell r="Z621">
            <v>249670</v>
          </cell>
          <cell r="AA621">
            <v>246710</v>
          </cell>
          <cell r="AB621">
            <v>296050</v>
          </cell>
          <cell r="AC621">
            <v>296052</v>
          </cell>
          <cell r="AD621">
            <v>2</v>
          </cell>
          <cell r="AE621">
            <v>14994.157894736842</v>
          </cell>
        </row>
        <row r="622">
          <cell r="A622">
            <v>1</v>
          </cell>
          <cell r="B622" t="str">
            <v>20</v>
          </cell>
          <cell r="C622">
            <v>11110200600</v>
          </cell>
          <cell r="D622">
            <v>4</v>
          </cell>
          <cell r="E622" t="str">
            <v>41</v>
          </cell>
          <cell r="F622">
            <v>40</v>
          </cell>
          <cell r="G622">
            <v>25</v>
          </cell>
          <cell r="H622">
            <v>20</v>
          </cell>
          <cell r="I622">
            <v>1</v>
          </cell>
          <cell r="J622">
            <v>11</v>
          </cell>
          <cell r="K622">
            <v>110</v>
          </cell>
          <cell r="L622">
            <v>2</v>
          </cell>
          <cell r="M622" t="str">
            <v>00</v>
          </cell>
          <cell r="N622">
            <v>6</v>
          </cell>
          <cell r="O622">
            <v>4</v>
          </cell>
          <cell r="P622">
            <v>4</v>
          </cell>
          <cell r="Q622">
            <v>1</v>
          </cell>
          <cell r="R622">
            <v>40</v>
          </cell>
          <cell r="T622">
            <v>0</v>
          </cell>
          <cell r="U622">
            <v>1</v>
          </cell>
          <cell r="V622" t="str">
            <v>Université Conakry</v>
          </cell>
          <cell r="W622" t="str">
            <v xml:space="preserve"> Conakry</v>
          </cell>
          <cell r="X622" t="str">
            <v>Sub.expl.Transfert (Bourses)</v>
          </cell>
          <cell r="Y622" t="str">
            <v>P4</v>
          </cell>
          <cell r="Z622">
            <v>5880120</v>
          </cell>
          <cell r="AA622">
            <v>8068770</v>
          </cell>
          <cell r="AB622">
            <v>9682530</v>
          </cell>
          <cell r="AC622">
            <v>9682524</v>
          </cell>
          <cell r="AD622">
            <v>-6</v>
          </cell>
          <cell r="AE622">
            <v>14994.157894736842</v>
          </cell>
        </row>
        <row r="623">
          <cell r="A623">
            <v>1</v>
          </cell>
          <cell r="B623" t="str">
            <v>20</v>
          </cell>
          <cell r="C623">
            <v>11110200600</v>
          </cell>
          <cell r="D623">
            <v>4</v>
          </cell>
          <cell r="E623" t="str">
            <v>41</v>
          </cell>
          <cell r="F623">
            <v>90</v>
          </cell>
          <cell r="G623">
            <v>25</v>
          </cell>
          <cell r="H623">
            <v>20</v>
          </cell>
          <cell r="I623">
            <v>1</v>
          </cell>
          <cell r="J623">
            <v>11</v>
          </cell>
          <cell r="K623">
            <v>110</v>
          </cell>
          <cell r="L623">
            <v>2</v>
          </cell>
          <cell r="M623" t="str">
            <v>00</v>
          </cell>
          <cell r="N623">
            <v>6</v>
          </cell>
          <cell r="O623">
            <v>4</v>
          </cell>
          <cell r="P623">
            <v>4</v>
          </cell>
          <cell r="Q623">
            <v>1</v>
          </cell>
          <cell r="R623">
            <v>90</v>
          </cell>
          <cell r="T623">
            <v>0</v>
          </cell>
          <cell r="U623">
            <v>1</v>
          </cell>
          <cell r="V623" t="str">
            <v>Université Conakry</v>
          </cell>
          <cell r="W623" t="str">
            <v xml:space="preserve"> Conakry</v>
          </cell>
          <cell r="X623" t="str">
            <v>Sub.expl. NV (Recher.format.)</v>
          </cell>
          <cell r="Y623" t="str">
            <v>P4</v>
          </cell>
          <cell r="Z623">
            <v>348210</v>
          </cell>
          <cell r="AA623">
            <v>305200</v>
          </cell>
          <cell r="AB623">
            <v>366240</v>
          </cell>
          <cell r="AC623">
            <v>366240</v>
          </cell>
          <cell r="AD623">
            <v>0</v>
          </cell>
          <cell r="AE623">
            <v>14994.157894736842</v>
          </cell>
        </row>
        <row r="624">
          <cell r="A624">
            <v>1</v>
          </cell>
          <cell r="B624" t="str">
            <v>ST/EPU</v>
          </cell>
          <cell r="C624" t="str">
            <v>C1E</v>
          </cell>
          <cell r="D624" t="str">
            <v>C1ED</v>
          </cell>
          <cell r="E624" t="str">
            <v>DSEE/KERO</v>
          </cell>
          <cell r="G624">
            <v>25</v>
          </cell>
          <cell r="H624">
            <v>20</v>
          </cell>
          <cell r="I624">
            <v>1</v>
          </cell>
          <cell r="J624">
            <v>11</v>
          </cell>
          <cell r="K624">
            <v>115</v>
          </cell>
          <cell r="L624">
            <v>2</v>
          </cell>
          <cell r="M624">
            <v>1</v>
          </cell>
          <cell r="O624">
            <v>4</v>
          </cell>
          <cell r="P624">
            <v>4</v>
          </cell>
          <cell r="Q624">
            <v>1</v>
          </cell>
          <cell r="R624" t="str">
            <v>forfait</v>
          </cell>
          <cell r="T624">
            <v>14994.157894736842</v>
          </cell>
          <cell r="U624">
            <v>1</v>
          </cell>
          <cell r="V624" t="str">
            <v>Université Sonfonia</v>
          </cell>
          <cell r="W624">
            <v>0</v>
          </cell>
          <cell r="X624">
            <v>0</v>
          </cell>
          <cell r="Y624">
            <v>0</v>
          </cell>
          <cell r="Z624">
            <v>8957244</v>
          </cell>
          <cell r="AA624">
            <v>12096030</v>
          </cell>
          <cell r="AB624">
            <v>14515240</v>
          </cell>
          <cell r="AC624">
            <v>14515236</v>
          </cell>
          <cell r="AD624">
            <v>-4</v>
          </cell>
          <cell r="AE624">
            <v>0</v>
          </cell>
        </row>
        <row r="625">
          <cell r="A625">
            <v>1</v>
          </cell>
          <cell r="B625" t="str">
            <v>20</v>
          </cell>
          <cell r="C625">
            <v>11115200600</v>
          </cell>
          <cell r="D625">
            <v>2</v>
          </cell>
          <cell r="E625" t="str">
            <v>41</v>
          </cell>
          <cell r="F625">
            <v>20</v>
          </cell>
          <cell r="G625">
            <v>25</v>
          </cell>
          <cell r="H625">
            <v>20</v>
          </cell>
          <cell r="I625">
            <v>1</v>
          </cell>
          <cell r="J625">
            <v>11</v>
          </cell>
          <cell r="K625">
            <v>115</v>
          </cell>
          <cell r="L625">
            <v>2</v>
          </cell>
          <cell r="M625" t="str">
            <v>00</v>
          </cell>
          <cell r="N625">
            <v>6</v>
          </cell>
          <cell r="O625">
            <v>4</v>
          </cell>
          <cell r="P625">
            <v>4</v>
          </cell>
          <cell r="Q625">
            <v>1</v>
          </cell>
          <cell r="R625">
            <v>20</v>
          </cell>
          <cell r="T625">
            <v>0</v>
          </cell>
          <cell r="U625">
            <v>1</v>
          </cell>
          <cell r="V625" t="str">
            <v>Université Sonfonia</v>
          </cell>
          <cell r="W625" t="str">
            <v xml:space="preserve"> Conakry</v>
          </cell>
          <cell r="X625" t="str">
            <v>Sub.expl. Frais de personnel</v>
          </cell>
          <cell r="Y625" t="str">
            <v>P4</v>
          </cell>
          <cell r="Z625">
            <v>535140</v>
          </cell>
          <cell r="AA625">
            <v>985740</v>
          </cell>
          <cell r="AB625">
            <v>1182890</v>
          </cell>
          <cell r="AC625">
            <v>1182888</v>
          </cell>
          <cell r="AD625">
            <v>-2</v>
          </cell>
          <cell r="AE625">
            <v>14994.157894736842</v>
          </cell>
        </row>
        <row r="626">
          <cell r="A626">
            <v>1</v>
          </cell>
          <cell r="B626" t="str">
            <v>20</v>
          </cell>
          <cell r="C626">
            <v>11115200600</v>
          </cell>
          <cell r="D626">
            <v>4</v>
          </cell>
          <cell r="E626" t="str">
            <v>41</v>
          </cell>
          <cell r="F626">
            <v>31</v>
          </cell>
          <cell r="G626">
            <v>25</v>
          </cell>
          <cell r="H626">
            <v>20</v>
          </cell>
          <cell r="I626">
            <v>1</v>
          </cell>
          <cell r="J626">
            <v>11</v>
          </cell>
          <cell r="K626">
            <v>115</v>
          </cell>
          <cell r="L626">
            <v>2</v>
          </cell>
          <cell r="M626" t="str">
            <v>00</v>
          </cell>
          <cell r="N626">
            <v>6</v>
          </cell>
          <cell r="O626">
            <v>4</v>
          </cell>
          <cell r="P626">
            <v>4</v>
          </cell>
          <cell r="Q626">
            <v>1</v>
          </cell>
          <cell r="R626">
            <v>31</v>
          </cell>
          <cell r="T626">
            <v>0</v>
          </cell>
          <cell r="U626">
            <v>1</v>
          </cell>
          <cell r="V626" t="str">
            <v>Université Sonfonia</v>
          </cell>
          <cell r="W626" t="str">
            <v xml:space="preserve"> Conakry</v>
          </cell>
          <cell r="X626" t="str">
            <v>Sub.expl. Fonct. (Fournit.conso)</v>
          </cell>
          <cell r="Y626" t="str">
            <v>P4</v>
          </cell>
          <cell r="Z626">
            <v>683730</v>
          </cell>
          <cell r="AA626">
            <v>585700</v>
          </cell>
          <cell r="AB626">
            <v>702840</v>
          </cell>
          <cell r="AC626">
            <v>702840</v>
          </cell>
          <cell r="AD626">
            <v>0</v>
          </cell>
          <cell r="AE626">
            <v>14994.157894736842</v>
          </cell>
        </row>
        <row r="627">
          <cell r="A627">
            <v>1</v>
          </cell>
          <cell r="B627" t="str">
            <v>20</v>
          </cell>
          <cell r="C627">
            <v>11115200600</v>
          </cell>
          <cell r="D627">
            <v>4</v>
          </cell>
          <cell r="E627" t="str">
            <v>41</v>
          </cell>
          <cell r="F627">
            <v>34</v>
          </cell>
          <cell r="G627">
            <v>25</v>
          </cell>
          <cell r="H627">
            <v>20</v>
          </cell>
          <cell r="I627">
            <v>1</v>
          </cell>
          <cell r="J627">
            <v>11</v>
          </cell>
          <cell r="K627">
            <v>115</v>
          </cell>
          <cell r="L627">
            <v>2</v>
          </cell>
          <cell r="M627" t="str">
            <v>00</v>
          </cell>
          <cell r="N627">
            <v>6</v>
          </cell>
          <cell r="O627">
            <v>4</v>
          </cell>
          <cell r="P627">
            <v>4</v>
          </cell>
          <cell r="Q627">
            <v>1</v>
          </cell>
          <cell r="R627">
            <v>34</v>
          </cell>
          <cell r="T627">
            <v>0</v>
          </cell>
          <cell r="U627">
            <v>1</v>
          </cell>
          <cell r="V627" t="str">
            <v>Université Sonfonia</v>
          </cell>
          <cell r="W627" t="str">
            <v xml:space="preserve"> Conakry</v>
          </cell>
          <cell r="X627" t="str">
            <v>Sub.expl. Fonct. (Conso div)</v>
          </cell>
          <cell r="Y627" t="str">
            <v>P4</v>
          </cell>
          <cell r="Z627">
            <v>606854</v>
          </cell>
          <cell r="AA627">
            <v>577740</v>
          </cell>
          <cell r="AB627">
            <v>693290</v>
          </cell>
          <cell r="AC627">
            <v>693288</v>
          </cell>
          <cell r="AD627">
            <v>-2</v>
          </cell>
          <cell r="AE627">
            <v>14994.157894736842</v>
          </cell>
        </row>
        <row r="628">
          <cell r="A628">
            <v>1</v>
          </cell>
          <cell r="B628" t="str">
            <v>20</v>
          </cell>
          <cell r="C628">
            <v>11115200600</v>
          </cell>
          <cell r="D628">
            <v>4</v>
          </cell>
          <cell r="E628" t="str">
            <v>41</v>
          </cell>
          <cell r="F628">
            <v>37</v>
          </cell>
          <cell r="G628">
            <v>25</v>
          </cell>
          <cell r="H628">
            <v>20</v>
          </cell>
          <cell r="I628">
            <v>1</v>
          </cell>
          <cell r="J628">
            <v>11</v>
          </cell>
          <cell r="K628">
            <v>115</v>
          </cell>
          <cell r="L628">
            <v>2</v>
          </cell>
          <cell r="M628" t="str">
            <v>00</v>
          </cell>
          <cell r="N628">
            <v>6</v>
          </cell>
          <cell r="O628">
            <v>4</v>
          </cell>
          <cell r="P628">
            <v>4</v>
          </cell>
          <cell r="Q628">
            <v>1</v>
          </cell>
          <cell r="R628">
            <v>37</v>
          </cell>
          <cell r="T628">
            <v>0</v>
          </cell>
          <cell r="U628">
            <v>1</v>
          </cell>
          <cell r="V628" t="str">
            <v>Université Sonfonia</v>
          </cell>
          <cell r="W628" t="str">
            <v xml:space="preserve"> Conakry</v>
          </cell>
          <cell r="X628" t="str">
            <v>Sub.expl. Fonct. (Entret.immob)</v>
          </cell>
          <cell r="Y628" t="str">
            <v>P4</v>
          </cell>
          <cell r="Z628">
            <v>344720</v>
          </cell>
          <cell r="AA628">
            <v>340630</v>
          </cell>
          <cell r="AB628">
            <v>408760</v>
          </cell>
          <cell r="AC628">
            <v>408756</v>
          </cell>
          <cell r="AD628">
            <v>-4</v>
          </cell>
          <cell r="AE628">
            <v>14994.157894736842</v>
          </cell>
        </row>
        <row r="629">
          <cell r="A629">
            <v>1</v>
          </cell>
          <cell r="B629" t="str">
            <v>20</v>
          </cell>
          <cell r="C629">
            <v>11115200600</v>
          </cell>
          <cell r="D629">
            <v>4</v>
          </cell>
          <cell r="E629" t="str">
            <v>41</v>
          </cell>
          <cell r="F629">
            <v>40</v>
          </cell>
          <cell r="G629">
            <v>25</v>
          </cell>
          <cell r="H629">
            <v>20</v>
          </cell>
          <cell r="I629">
            <v>1</v>
          </cell>
          <cell r="J629">
            <v>11</v>
          </cell>
          <cell r="K629">
            <v>115</v>
          </cell>
          <cell r="L629">
            <v>2</v>
          </cell>
          <cell r="M629" t="str">
            <v>00</v>
          </cell>
          <cell r="N629">
            <v>6</v>
          </cell>
          <cell r="O629">
            <v>4</v>
          </cell>
          <cell r="P629">
            <v>4</v>
          </cell>
          <cell r="Q629">
            <v>1</v>
          </cell>
          <cell r="R629">
            <v>40</v>
          </cell>
          <cell r="T629">
            <v>0</v>
          </cell>
          <cell r="U629">
            <v>1</v>
          </cell>
          <cell r="V629" t="str">
            <v>Université Sonfonia</v>
          </cell>
          <cell r="W629" t="str">
            <v xml:space="preserve"> Conakry</v>
          </cell>
          <cell r="X629" t="str">
            <v>Sub.expl.Transfert (Bourses)</v>
          </cell>
          <cell r="Y629" t="str">
            <v>P4</v>
          </cell>
          <cell r="Z629">
            <v>6311280</v>
          </cell>
          <cell r="AA629">
            <v>9189450</v>
          </cell>
          <cell r="AB629">
            <v>11027340</v>
          </cell>
          <cell r="AC629">
            <v>11027340</v>
          </cell>
          <cell r="AD629">
            <v>0</v>
          </cell>
          <cell r="AE629">
            <v>14994.157894736842</v>
          </cell>
        </row>
        <row r="630">
          <cell r="A630">
            <v>1</v>
          </cell>
          <cell r="B630" t="str">
            <v>20</v>
          </cell>
          <cell r="C630">
            <v>11115200600</v>
          </cell>
          <cell r="D630">
            <v>4</v>
          </cell>
          <cell r="E630" t="str">
            <v>41</v>
          </cell>
          <cell r="F630">
            <v>90</v>
          </cell>
          <cell r="G630">
            <v>25</v>
          </cell>
          <cell r="H630">
            <v>20</v>
          </cell>
          <cell r="I630">
            <v>1</v>
          </cell>
          <cell r="J630">
            <v>11</v>
          </cell>
          <cell r="K630">
            <v>115</v>
          </cell>
          <cell r="L630">
            <v>2</v>
          </cell>
          <cell r="M630" t="str">
            <v>00</v>
          </cell>
          <cell r="N630">
            <v>6</v>
          </cell>
          <cell r="O630">
            <v>4</v>
          </cell>
          <cell r="P630">
            <v>4</v>
          </cell>
          <cell r="Q630">
            <v>1</v>
          </cell>
          <cell r="R630">
            <v>90</v>
          </cell>
          <cell r="T630">
            <v>0</v>
          </cell>
          <cell r="U630">
            <v>1</v>
          </cell>
          <cell r="V630" t="str">
            <v>Université Sonfonia</v>
          </cell>
          <cell r="W630" t="str">
            <v xml:space="preserve"> Conakry</v>
          </cell>
          <cell r="X630" t="str">
            <v>Sub.expl. NV (Recher.format.)</v>
          </cell>
          <cell r="Y630" t="str">
            <v>P4</v>
          </cell>
          <cell r="Z630">
            <v>475520</v>
          </cell>
          <cell r="AA630">
            <v>416770</v>
          </cell>
          <cell r="AB630">
            <v>500120</v>
          </cell>
          <cell r="AC630">
            <v>500124</v>
          </cell>
          <cell r="AD630">
            <v>4</v>
          </cell>
          <cell r="AE630">
            <v>14994.157894736842</v>
          </cell>
        </row>
        <row r="631">
          <cell r="A631">
            <v>1</v>
          </cell>
          <cell r="B631" t="str">
            <v>ST/EPU</v>
          </cell>
          <cell r="C631" t="str">
            <v>C1E</v>
          </cell>
          <cell r="D631" t="str">
            <v>C1ED</v>
          </cell>
          <cell r="E631" t="str">
            <v>DSEE/KIND</v>
          </cell>
          <cell r="G631">
            <v>25</v>
          </cell>
          <cell r="H631">
            <v>20</v>
          </cell>
          <cell r="I631">
            <v>1</v>
          </cell>
          <cell r="J631">
            <v>11</v>
          </cell>
          <cell r="K631">
            <v>291</v>
          </cell>
          <cell r="L631">
            <v>2</v>
          </cell>
          <cell r="M631">
            <v>1</v>
          </cell>
          <cell r="O631">
            <v>4</v>
          </cell>
          <cell r="P631">
            <v>4</v>
          </cell>
          <cell r="Q631">
            <v>1</v>
          </cell>
          <cell r="R631" t="str">
            <v>forfait</v>
          </cell>
          <cell r="T631">
            <v>14994.157894736842</v>
          </cell>
          <cell r="U631">
            <v>1</v>
          </cell>
          <cell r="V631" t="str">
            <v>ISFAD Inst sup form à distance</v>
          </cell>
          <cell r="W631">
            <v>0</v>
          </cell>
          <cell r="X631">
            <v>0</v>
          </cell>
          <cell r="Y631">
            <v>0</v>
          </cell>
          <cell r="Z631">
            <v>633130</v>
          </cell>
          <cell r="AA631">
            <v>1108330</v>
          </cell>
          <cell r="AB631">
            <v>1329990</v>
          </cell>
          <cell r="AC631">
            <v>1329996</v>
          </cell>
          <cell r="AD631">
            <v>6</v>
          </cell>
          <cell r="AE631">
            <v>0</v>
          </cell>
        </row>
        <row r="632">
          <cell r="A632">
            <v>1</v>
          </cell>
          <cell r="B632" t="str">
            <v>20</v>
          </cell>
          <cell r="C632">
            <v>11291200600</v>
          </cell>
          <cell r="D632">
            <v>2</v>
          </cell>
          <cell r="E632" t="str">
            <v>41</v>
          </cell>
          <cell r="F632">
            <v>20</v>
          </cell>
          <cell r="G632">
            <v>25</v>
          </cell>
          <cell r="H632">
            <v>20</v>
          </cell>
          <cell r="I632">
            <v>1</v>
          </cell>
          <cell r="J632">
            <v>11</v>
          </cell>
          <cell r="K632">
            <v>291</v>
          </cell>
          <cell r="L632">
            <v>2</v>
          </cell>
          <cell r="M632" t="str">
            <v>00</v>
          </cell>
          <cell r="N632">
            <v>6</v>
          </cell>
          <cell r="O632">
            <v>4</v>
          </cell>
          <cell r="P632">
            <v>4</v>
          </cell>
          <cell r="Q632">
            <v>1</v>
          </cell>
          <cell r="R632">
            <v>20</v>
          </cell>
          <cell r="T632">
            <v>0</v>
          </cell>
          <cell r="U632">
            <v>1</v>
          </cell>
          <cell r="V632" t="str">
            <v>ISFAD Inst sup form à distance</v>
          </cell>
          <cell r="W632" t="str">
            <v xml:space="preserve"> Conakry</v>
          </cell>
          <cell r="X632" t="str">
            <v>Sub.expl. Frais de personnel</v>
          </cell>
          <cell r="Y632" t="str">
            <v>P4</v>
          </cell>
          <cell r="Z632">
            <v>120570</v>
          </cell>
          <cell r="AA632">
            <v>379750</v>
          </cell>
          <cell r="AB632">
            <v>455700</v>
          </cell>
          <cell r="AC632">
            <v>455700</v>
          </cell>
          <cell r="AD632">
            <v>0</v>
          </cell>
          <cell r="AE632">
            <v>14994.157894736842</v>
          </cell>
        </row>
        <row r="633">
          <cell r="A633">
            <v>1</v>
          </cell>
          <cell r="B633" t="str">
            <v>20</v>
          </cell>
          <cell r="C633">
            <v>11291200600</v>
          </cell>
          <cell r="D633">
            <v>4</v>
          </cell>
          <cell r="E633" t="str">
            <v>41</v>
          </cell>
          <cell r="F633">
            <v>31</v>
          </cell>
          <cell r="G633">
            <v>25</v>
          </cell>
          <cell r="H633">
            <v>20</v>
          </cell>
          <cell r="I633">
            <v>1</v>
          </cell>
          <cell r="J633">
            <v>11</v>
          </cell>
          <cell r="K633">
            <v>291</v>
          </cell>
          <cell r="L633">
            <v>2</v>
          </cell>
          <cell r="M633" t="str">
            <v>00</v>
          </cell>
          <cell r="N633">
            <v>6</v>
          </cell>
          <cell r="O633">
            <v>4</v>
          </cell>
          <cell r="P633">
            <v>4</v>
          </cell>
          <cell r="Q633">
            <v>1</v>
          </cell>
          <cell r="R633">
            <v>31</v>
          </cell>
          <cell r="T633">
            <v>0</v>
          </cell>
          <cell r="U633">
            <v>1</v>
          </cell>
          <cell r="V633" t="str">
            <v>ISFAD Inst sup form à distance</v>
          </cell>
          <cell r="W633" t="str">
            <v xml:space="preserve"> Conakry</v>
          </cell>
          <cell r="X633" t="str">
            <v>Sub.expl. Fonct. (Fournit.conso)</v>
          </cell>
          <cell r="Y633" t="str">
            <v>P4</v>
          </cell>
          <cell r="Z633">
            <v>150480</v>
          </cell>
          <cell r="AA633">
            <v>377190</v>
          </cell>
          <cell r="AB633">
            <v>452630</v>
          </cell>
          <cell r="AC633">
            <v>452628</v>
          </cell>
          <cell r="AD633">
            <v>-2</v>
          </cell>
          <cell r="AE633">
            <v>14994.157894736842</v>
          </cell>
        </row>
        <row r="634">
          <cell r="A634">
            <v>1</v>
          </cell>
          <cell r="B634" t="str">
            <v>20</v>
          </cell>
          <cell r="C634">
            <v>11291200600</v>
          </cell>
          <cell r="D634">
            <v>4</v>
          </cell>
          <cell r="E634" t="str">
            <v>41</v>
          </cell>
          <cell r="F634">
            <v>34</v>
          </cell>
          <cell r="G634">
            <v>25</v>
          </cell>
          <cell r="H634">
            <v>20</v>
          </cell>
          <cell r="I634">
            <v>1</v>
          </cell>
          <cell r="J634">
            <v>11</v>
          </cell>
          <cell r="K634">
            <v>291</v>
          </cell>
          <cell r="L634">
            <v>2</v>
          </cell>
          <cell r="M634" t="str">
            <v>00</v>
          </cell>
          <cell r="N634">
            <v>6</v>
          </cell>
          <cell r="O634">
            <v>4</v>
          </cell>
          <cell r="P634">
            <v>4</v>
          </cell>
          <cell r="Q634">
            <v>1</v>
          </cell>
          <cell r="R634">
            <v>34</v>
          </cell>
          <cell r="T634">
            <v>0</v>
          </cell>
          <cell r="U634">
            <v>1</v>
          </cell>
          <cell r="V634" t="str">
            <v>ISFAD Inst sup form à distance</v>
          </cell>
          <cell r="W634" t="str">
            <v xml:space="preserve"> Conakry</v>
          </cell>
          <cell r="X634" t="str">
            <v>Sub.expl. Fonct. (Conso div)</v>
          </cell>
          <cell r="Y634" t="str">
            <v>P4</v>
          </cell>
          <cell r="Z634">
            <v>102830</v>
          </cell>
          <cell r="AA634">
            <v>123020</v>
          </cell>
          <cell r="AB634">
            <v>147620</v>
          </cell>
          <cell r="AC634">
            <v>147624</v>
          </cell>
          <cell r="AD634">
            <v>4</v>
          </cell>
          <cell r="AE634">
            <v>14994.157894736842</v>
          </cell>
        </row>
        <row r="635">
          <cell r="A635">
            <v>1</v>
          </cell>
          <cell r="B635" t="str">
            <v>20</v>
          </cell>
          <cell r="C635">
            <v>11291200600</v>
          </cell>
          <cell r="D635">
            <v>4</v>
          </cell>
          <cell r="E635" t="str">
            <v>41</v>
          </cell>
          <cell r="F635">
            <v>37</v>
          </cell>
          <cell r="G635">
            <v>25</v>
          </cell>
          <cell r="H635">
            <v>20</v>
          </cell>
          <cell r="I635">
            <v>1</v>
          </cell>
          <cell r="J635">
            <v>11</v>
          </cell>
          <cell r="K635">
            <v>291</v>
          </cell>
          <cell r="L635">
            <v>2</v>
          </cell>
          <cell r="M635" t="str">
            <v>00</v>
          </cell>
          <cell r="N635">
            <v>6</v>
          </cell>
          <cell r="O635">
            <v>4</v>
          </cell>
          <cell r="P635">
            <v>4</v>
          </cell>
          <cell r="Q635">
            <v>1</v>
          </cell>
          <cell r="R635">
            <v>37</v>
          </cell>
          <cell r="T635">
            <v>0</v>
          </cell>
          <cell r="U635">
            <v>1</v>
          </cell>
          <cell r="V635" t="str">
            <v>ISFAD Inst sup form à distance</v>
          </cell>
          <cell r="W635" t="str">
            <v xml:space="preserve"> Conakry</v>
          </cell>
          <cell r="X635" t="str">
            <v>Sub.expl. Fonct. (Entret.immob)</v>
          </cell>
          <cell r="Y635" t="str">
            <v>P4</v>
          </cell>
          <cell r="Z635">
            <v>81900</v>
          </cell>
          <cell r="AA635">
            <v>116410</v>
          </cell>
          <cell r="AB635">
            <v>139690</v>
          </cell>
          <cell r="AC635">
            <v>139692</v>
          </cell>
          <cell r="AD635">
            <v>2</v>
          </cell>
          <cell r="AE635">
            <v>14994.157894736842</v>
          </cell>
        </row>
        <row r="636">
          <cell r="A636">
            <v>1</v>
          </cell>
          <cell r="B636" t="str">
            <v>20</v>
          </cell>
          <cell r="C636">
            <v>11291200600</v>
          </cell>
          <cell r="D636">
            <v>4</v>
          </cell>
          <cell r="E636" t="str">
            <v>41</v>
          </cell>
          <cell r="F636">
            <v>90</v>
          </cell>
          <cell r="G636">
            <v>25</v>
          </cell>
          <cell r="H636">
            <v>20</v>
          </cell>
          <cell r="I636">
            <v>1</v>
          </cell>
          <cell r="J636">
            <v>11</v>
          </cell>
          <cell r="K636">
            <v>291</v>
          </cell>
          <cell r="L636">
            <v>2</v>
          </cell>
          <cell r="M636" t="str">
            <v>00</v>
          </cell>
          <cell r="N636">
            <v>6</v>
          </cell>
          <cell r="O636">
            <v>4</v>
          </cell>
          <cell r="P636">
            <v>4</v>
          </cell>
          <cell r="Q636">
            <v>1</v>
          </cell>
          <cell r="R636">
            <v>90</v>
          </cell>
          <cell r="T636">
            <v>0</v>
          </cell>
          <cell r="U636">
            <v>1</v>
          </cell>
          <cell r="V636" t="str">
            <v>ISFAD Inst sup form à distance</v>
          </cell>
          <cell r="W636" t="str">
            <v xml:space="preserve"> Conakry</v>
          </cell>
          <cell r="X636" t="str">
            <v>Sub.expl. NV (Recher.format.)</v>
          </cell>
          <cell r="Y636" t="str">
            <v>P4</v>
          </cell>
          <cell r="Z636">
            <v>177350</v>
          </cell>
          <cell r="AA636">
            <v>111960</v>
          </cell>
          <cell r="AB636">
            <v>134350</v>
          </cell>
          <cell r="AC636">
            <v>134352</v>
          </cell>
          <cell r="AD636">
            <v>2</v>
          </cell>
          <cell r="AE636">
            <v>14994.157894736842</v>
          </cell>
        </row>
        <row r="637">
          <cell r="A637">
            <v>1</v>
          </cell>
          <cell r="B637" t="str">
            <v>ST/EPU</v>
          </cell>
          <cell r="C637" t="str">
            <v>C1E</v>
          </cell>
          <cell r="D637" t="str">
            <v>C1ED</v>
          </cell>
          <cell r="E637" t="str">
            <v>DSEE/TOUG</v>
          </cell>
          <cell r="G637">
            <v>25</v>
          </cell>
          <cell r="H637">
            <v>20</v>
          </cell>
          <cell r="I637">
            <v>1</v>
          </cell>
          <cell r="J637">
            <v>11</v>
          </cell>
          <cell r="K637">
            <v>292</v>
          </cell>
          <cell r="L637">
            <v>2</v>
          </cell>
          <cell r="M637">
            <v>1</v>
          </cell>
          <cell r="O637">
            <v>4</v>
          </cell>
          <cell r="P637">
            <v>4</v>
          </cell>
          <cell r="Q637">
            <v>1</v>
          </cell>
          <cell r="R637" t="str">
            <v>forfait</v>
          </cell>
          <cell r="T637">
            <v>14994.157894736842</v>
          </cell>
          <cell r="U637">
            <v>1</v>
          </cell>
          <cell r="V637" t="str">
            <v>ISCCAEG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450000</v>
          </cell>
          <cell r="AB637">
            <v>0</v>
          </cell>
          <cell r="AC637">
            <v>450000</v>
          </cell>
          <cell r="AD637">
            <v>0</v>
          </cell>
          <cell r="AE637">
            <v>0</v>
          </cell>
        </row>
        <row r="638">
          <cell r="B638" t="str">
            <v>ST/EPU</v>
          </cell>
          <cell r="C638" t="str">
            <v>C1E</v>
          </cell>
          <cell r="D638" t="str">
            <v>C1ED</v>
          </cell>
          <cell r="E638" t="str">
            <v>DSEE/DALA</v>
          </cell>
          <cell r="G638">
            <v>25</v>
          </cell>
          <cell r="H638" t="str">
            <v>Sensibilisation pour la dynamisation ou la mise en place des COGES</v>
          </cell>
          <cell r="I638" t="str">
            <v>DSEE</v>
          </cell>
          <cell r="K638" t="str">
            <v>IDA</v>
          </cell>
          <cell r="L638" t="str">
            <v>LR</v>
          </cell>
          <cell r="M638">
            <v>1</v>
          </cell>
          <cell r="Q638">
            <v>1</v>
          </cell>
          <cell r="R638" t="str">
            <v>forfait</v>
          </cell>
          <cell r="T638">
            <v>14994.157894736842</v>
          </cell>
          <cell r="U638">
            <v>1</v>
          </cell>
          <cell r="V638" t="str">
            <v>ISCCAEG</v>
          </cell>
          <cell r="W638" t="str">
            <v xml:space="preserve"> Conakry</v>
          </cell>
          <cell r="X638" t="str">
            <v>Sub.expl. Fonct. (Fournit.conso)</v>
          </cell>
          <cell r="Y638" t="str">
            <v>P4</v>
          </cell>
          <cell r="Z638">
            <v>14994.157894736842</v>
          </cell>
          <cell r="AA638">
            <v>450000</v>
          </cell>
          <cell r="AB638">
            <v>0</v>
          </cell>
          <cell r="AC638">
            <v>450000</v>
          </cell>
          <cell r="AD638">
            <v>0</v>
          </cell>
          <cell r="AE638">
            <v>14994.157894736842</v>
          </cell>
        </row>
        <row r="639">
          <cell r="A639">
            <v>1</v>
          </cell>
          <cell r="B639" t="str">
            <v>ST/EPU</v>
          </cell>
          <cell r="C639" t="str">
            <v>C1E</v>
          </cell>
          <cell r="D639" t="str">
            <v>C1ED</v>
          </cell>
          <cell r="E639" t="str">
            <v>DSEE/MAMO</v>
          </cell>
          <cell r="G639">
            <v>25</v>
          </cell>
          <cell r="H639">
            <v>20</v>
          </cell>
          <cell r="I639">
            <v>1</v>
          </cell>
          <cell r="J639">
            <v>11</v>
          </cell>
          <cell r="K639">
            <v>293</v>
          </cell>
          <cell r="L639">
            <v>2</v>
          </cell>
          <cell r="M639">
            <v>1</v>
          </cell>
          <cell r="O639">
            <v>4</v>
          </cell>
          <cell r="P639">
            <v>4</v>
          </cell>
          <cell r="Q639">
            <v>1</v>
          </cell>
          <cell r="R639" t="str">
            <v>forfait</v>
          </cell>
          <cell r="T639">
            <v>14994.157894736842</v>
          </cell>
          <cell r="U639">
            <v>1</v>
          </cell>
          <cell r="V639" t="str">
            <v>Inst. Sup. Informat. &amp; Cce</v>
          </cell>
          <cell r="W639">
            <v>0</v>
          </cell>
          <cell r="X639">
            <v>0</v>
          </cell>
          <cell r="Y639">
            <v>0</v>
          </cell>
          <cell r="Z639">
            <v>38826</v>
          </cell>
          <cell r="AA639">
            <v>9491360</v>
          </cell>
          <cell r="AB639">
            <v>11389640</v>
          </cell>
          <cell r="AC639">
            <v>5538672</v>
          </cell>
          <cell r="AD639">
            <v>-5850968</v>
          </cell>
          <cell r="AE639">
            <v>0</v>
          </cell>
        </row>
        <row r="640">
          <cell r="A640">
            <v>1</v>
          </cell>
          <cell r="B640" t="str">
            <v>20</v>
          </cell>
          <cell r="C640">
            <v>11293200600</v>
          </cell>
          <cell r="D640">
            <v>2</v>
          </cell>
          <cell r="E640" t="str">
            <v>41</v>
          </cell>
          <cell r="F640">
            <v>20</v>
          </cell>
          <cell r="G640">
            <v>25</v>
          </cell>
          <cell r="H640">
            <v>20</v>
          </cell>
          <cell r="I640">
            <v>1</v>
          </cell>
          <cell r="J640">
            <v>11</v>
          </cell>
          <cell r="K640">
            <v>293</v>
          </cell>
          <cell r="L640">
            <v>2</v>
          </cell>
          <cell r="M640" t="str">
            <v>00</v>
          </cell>
          <cell r="N640">
            <v>6</v>
          </cell>
          <cell r="O640">
            <v>4</v>
          </cell>
          <cell r="P640">
            <v>4</v>
          </cell>
          <cell r="Q640">
            <v>1</v>
          </cell>
          <cell r="R640">
            <v>20</v>
          </cell>
          <cell r="T640">
            <v>0</v>
          </cell>
          <cell r="U640">
            <v>1</v>
          </cell>
          <cell r="V640" t="str">
            <v>Institut Sup.Information et Communication</v>
          </cell>
          <cell r="W640" t="str">
            <v xml:space="preserve"> Conakry</v>
          </cell>
          <cell r="X640" t="str">
            <v>Sub.expl. Frais de personnel</v>
          </cell>
          <cell r="Y640" t="str">
            <v>P4</v>
          </cell>
          <cell r="Z640">
            <v>2040</v>
          </cell>
          <cell r="AA640">
            <v>39850</v>
          </cell>
          <cell r="AB640">
            <v>47820</v>
          </cell>
          <cell r="AC640">
            <v>47820</v>
          </cell>
          <cell r="AD640">
            <v>0</v>
          </cell>
          <cell r="AE640">
            <v>14994.157894736842</v>
          </cell>
        </row>
        <row r="641">
          <cell r="A641">
            <v>1</v>
          </cell>
          <cell r="B641" t="str">
            <v>20</v>
          </cell>
          <cell r="C641">
            <v>11293200600</v>
          </cell>
          <cell r="D641">
            <v>4</v>
          </cell>
          <cell r="E641" t="str">
            <v>41</v>
          </cell>
          <cell r="F641">
            <v>31</v>
          </cell>
          <cell r="G641">
            <v>25</v>
          </cell>
          <cell r="H641">
            <v>20</v>
          </cell>
          <cell r="I641">
            <v>1</v>
          </cell>
          <cell r="J641">
            <v>11</v>
          </cell>
          <cell r="K641">
            <v>293</v>
          </cell>
          <cell r="L641">
            <v>2</v>
          </cell>
          <cell r="M641" t="str">
            <v>00</v>
          </cell>
          <cell r="N641">
            <v>6</v>
          </cell>
          <cell r="O641">
            <v>4</v>
          </cell>
          <cell r="P641">
            <v>4</v>
          </cell>
          <cell r="Q641">
            <v>1</v>
          </cell>
          <cell r="R641">
            <v>31</v>
          </cell>
          <cell r="T641">
            <v>0</v>
          </cell>
          <cell r="U641">
            <v>1</v>
          </cell>
          <cell r="V641" t="str">
            <v>Institut Sup.Information et Communication</v>
          </cell>
          <cell r="W641" t="str">
            <v xml:space="preserve"> Conakry</v>
          </cell>
          <cell r="X641" t="str">
            <v>Sub.expl. Fonct. (Fournit.conso)</v>
          </cell>
          <cell r="Y641" t="str">
            <v>P4</v>
          </cell>
          <cell r="Z641">
            <v>0</v>
          </cell>
          <cell r="AA641">
            <v>39850</v>
          </cell>
          <cell r="AB641">
            <v>47820</v>
          </cell>
          <cell r="AC641">
            <v>47820</v>
          </cell>
          <cell r="AD641">
            <v>0</v>
          </cell>
          <cell r="AE641">
            <v>14994.157894736842</v>
          </cell>
        </row>
        <row r="642">
          <cell r="A642">
            <v>1</v>
          </cell>
          <cell r="B642" t="str">
            <v>20</v>
          </cell>
          <cell r="C642">
            <v>11293200600</v>
          </cell>
          <cell r="D642">
            <v>4</v>
          </cell>
          <cell r="E642" t="str">
            <v>41</v>
          </cell>
          <cell r="F642">
            <v>34</v>
          </cell>
          <cell r="G642">
            <v>25</v>
          </cell>
          <cell r="H642">
            <v>20</v>
          </cell>
          <cell r="I642">
            <v>1</v>
          </cell>
          <cell r="J642">
            <v>11</v>
          </cell>
          <cell r="K642">
            <v>293</v>
          </cell>
          <cell r="L642">
            <v>2</v>
          </cell>
          <cell r="M642" t="str">
            <v>00</v>
          </cell>
          <cell r="N642">
            <v>6</v>
          </cell>
          <cell r="O642">
            <v>4</v>
          </cell>
          <cell r="P642">
            <v>4</v>
          </cell>
          <cell r="Q642">
            <v>1</v>
          </cell>
          <cell r="R642">
            <v>34</v>
          </cell>
          <cell r="T642">
            <v>0</v>
          </cell>
          <cell r="U642">
            <v>1</v>
          </cell>
          <cell r="V642" t="str">
            <v>Institut Sup.Information et Communication</v>
          </cell>
          <cell r="W642" t="str">
            <v xml:space="preserve"> Conakry</v>
          </cell>
          <cell r="X642" t="str">
            <v>Sub.expl. Fonct. (Conso div)</v>
          </cell>
          <cell r="Y642" t="str">
            <v>P4</v>
          </cell>
          <cell r="Z642">
            <v>6786</v>
          </cell>
          <cell r="AA642">
            <v>39850</v>
          </cell>
          <cell r="AB642">
            <v>47820</v>
          </cell>
          <cell r="AC642">
            <v>47820</v>
          </cell>
          <cell r="AD642">
            <v>0</v>
          </cell>
          <cell r="AE642">
            <v>14994.157894736842</v>
          </cell>
        </row>
        <row r="643">
          <cell r="A643">
            <v>1</v>
          </cell>
          <cell r="B643" t="str">
            <v>20</v>
          </cell>
          <cell r="C643">
            <v>11293200600</v>
          </cell>
          <cell r="D643">
            <v>4</v>
          </cell>
          <cell r="E643" t="str">
            <v>41</v>
          </cell>
          <cell r="F643">
            <v>37</v>
          </cell>
          <cell r="G643">
            <v>25</v>
          </cell>
          <cell r="H643">
            <v>20</v>
          </cell>
          <cell r="I643">
            <v>1</v>
          </cell>
          <cell r="J643">
            <v>11</v>
          </cell>
          <cell r="K643">
            <v>293</v>
          </cell>
          <cell r="L643">
            <v>2</v>
          </cell>
          <cell r="M643" t="str">
            <v>00</v>
          </cell>
          <cell r="N643">
            <v>6</v>
          </cell>
          <cell r="O643">
            <v>4</v>
          </cell>
          <cell r="P643">
            <v>4</v>
          </cell>
          <cell r="Q643">
            <v>1</v>
          </cell>
          <cell r="R643">
            <v>37</v>
          </cell>
          <cell r="T643">
            <v>0</v>
          </cell>
          <cell r="U643">
            <v>1</v>
          </cell>
          <cell r="V643" t="str">
            <v>Institut Sup.Information et Communication</v>
          </cell>
          <cell r="W643" t="str">
            <v xml:space="preserve"> Conakry</v>
          </cell>
          <cell r="X643" t="str">
            <v>Sub.expl. Fonct. (Entret.immob)</v>
          </cell>
          <cell r="Y643" t="str">
            <v>P4</v>
          </cell>
          <cell r="Z643">
            <v>0</v>
          </cell>
          <cell r="AA643">
            <v>42190</v>
          </cell>
          <cell r="AB643">
            <v>50630</v>
          </cell>
          <cell r="AC643">
            <v>50628</v>
          </cell>
          <cell r="AD643">
            <v>-2</v>
          </cell>
          <cell r="AE643">
            <v>14994.157894736842</v>
          </cell>
        </row>
        <row r="644">
          <cell r="A644">
            <v>1</v>
          </cell>
          <cell r="B644" t="str">
            <v>20</v>
          </cell>
          <cell r="C644">
            <v>11293200600</v>
          </cell>
          <cell r="D644">
            <v>4</v>
          </cell>
          <cell r="E644" t="str">
            <v>41</v>
          </cell>
          <cell r="F644">
            <v>40</v>
          </cell>
          <cell r="G644">
            <v>25</v>
          </cell>
          <cell r="H644">
            <v>20</v>
          </cell>
          <cell r="I644">
            <v>1</v>
          </cell>
          <cell r="J644">
            <v>11</v>
          </cell>
          <cell r="K644">
            <v>293</v>
          </cell>
          <cell r="L644">
            <v>2</v>
          </cell>
          <cell r="M644" t="str">
            <v>00</v>
          </cell>
          <cell r="N644">
            <v>6</v>
          </cell>
          <cell r="O644">
            <v>4</v>
          </cell>
          <cell r="P644">
            <v>4</v>
          </cell>
          <cell r="Q644">
            <v>1</v>
          </cell>
          <cell r="R644">
            <v>40</v>
          </cell>
          <cell r="T644">
            <v>0</v>
          </cell>
          <cell r="U644">
            <v>1</v>
          </cell>
          <cell r="V644" t="str">
            <v>Institut Sup.Information et Communication</v>
          </cell>
          <cell r="W644" t="str">
            <v xml:space="preserve"> Conakry</v>
          </cell>
          <cell r="X644" t="str">
            <v>Sub.expl.Transfert (Bourses)</v>
          </cell>
          <cell r="Y644" t="str">
            <v>P4</v>
          </cell>
          <cell r="Z644">
            <v>30000</v>
          </cell>
          <cell r="AA644">
            <v>198900</v>
          </cell>
          <cell r="AB644">
            <v>238680</v>
          </cell>
          <cell r="AC644">
            <v>238680</v>
          </cell>
          <cell r="AD644">
            <v>0</v>
          </cell>
          <cell r="AE644">
            <v>14994.157894736842</v>
          </cell>
        </row>
        <row r="645">
          <cell r="A645">
            <v>1</v>
          </cell>
          <cell r="B645" t="str">
            <v>20</v>
          </cell>
          <cell r="C645">
            <v>11293200600</v>
          </cell>
          <cell r="D645">
            <v>4</v>
          </cell>
          <cell r="E645" t="str">
            <v>41</v>
          </cell>
          <cell r="F645">
            <v>90</v>
          </cell>
          <cell r="G645">
            <v>25</v>
          </cell>
          <cell r="H645">
            <v>20</v>
          </cell>
          <cell r="I645">
            <v>1</v>
          </cell>
          <cell r="J645">
            <v>11</v>
          </cell>
          <cell r="K645">
            <v>293</v>
          </cell>
          <cell r="L645">
            <v>2</v>
          </cell>
          <cell r="M645" t="str">
            <v>00</v>
          </cell>
          <cell r="N645">
            <v>6</v>
          </cell>
          <cell r="O645">
            <v>4</v>
          </cell>
          <cell r="P645">
            <v>4</v>
          </cell>
          <cell r="Q645">
            <v>1</v>
          </cell>
          <cell r="R645">
            <v>90</v>
          </cell>
          <cell r="T645">
            <v>0</v>
          </cell>
          <cell r="U645">
            <v>1</v>
          </cell>
          <cell r="V645" t="str">
            <v>Institut Sup.Information et Communication</v>
          </cell>
          <cell r="W645" t="str">
            <v xml:space="preserve"> Conakry</v>
          </cell>
          <cell r="X645" t="str">
            <v>Sub.expl. NV (Recher.format.)</v>
          </cell>
          <cell r="Y645" t="str">
            <v>P4</v>
          </cell>
          <cell r="Z645">
            <v>0</v>
          </cell>
          <cell r="AA645">
            <v>19920</v>
          </cell>
          <cell r="AB645">
            <v>23910</v>
          </cell>
          <cell r="AC645">
            <v>23904</v>
          </cell>
          <cell r="AD645">
            <v>-6</v>
          </cell>
          <cell r="AE645">
            <v>14994.157894736842</v>
          </cell>
        </row>
        <row r="646">
          <cell r="A646">
            <v>1</v>
          </cell>
          <cell r="B646" t="str">
            <v>20</v>
          </cell>
          <cell r="C646">
            <v>11299200600</v>
          </cell>
          <cell r="D646">
            <v>4</v>
          </cell>
          <cell r="E646" t="str">
            <v>41</v>
          </cell>
          <cell r="F646">
            <v>40</v>
          </cell>
          <cell r="G646">
            <v>25</v>
          </cell>
          <cell r="H646">
            <v>20</v>
          </cell>
          <cell r="I646">
            <v>1</v>
          </cell>
          <cell r="J646">
            <v>11</v>
          </cell>
          <cell r="K646">
            <v>299</v>
          </cell>
          <cell r="L646">
            <v>2</v>
          </cell>
          <cell r="M646" t="str">
            <v>00</v>
          </cell>
          <cell r="N646">
            <v>6</v>
          </cell>
          <cell r="O646">
            <v>4</v>
          </cell>
          <cell r="P646">
            <v>4</v>
          </cell>
          <cell r="Q646">
            <v>1</v>
          </cell>
          <cell r="R646">
            <v>40</v>
          </cell>
          <cell r="T646">
            <v>0</v>
          </cell>
          <cell r="U646">
            <v>1</v>
          </cell>
          <cell r="V646" t="str">
            <v>Autres instituts</v>
          </cell>
          <cell r="W646" t="str">
            <v xml:space="preserve"> Conakry</v>
          </cell>
          <cell r="X646" t="str">
            <v>Sub.expl.Transfert (Bourses)</v>
          </cell>
          <cell r="Y646" t="str">
            <v>P4</v>
          </cell>
          <cell r="Z646">
            <v>0</v>
          </cell>
          <cell r="AA646">
            <v>9110800</v>
          </cell>
          <cell r="AB646">
            <v>10932960</v>
          </cell>
          <cell r="AC646">
            <v>5082000</v>
          </cell>
          <cell r="AD646">
            <v>-5850960</v>
          </cell>
          <cell r="AE646">
            <v>14994.157894736842</v>
          </cell>
        </row>
        <row r="647">
          <cell r="A647">
            <v>1</v>
          </cell>
          <cell r="B647" t="str">
            <v>ST/EPU</v>
          </cell>
          <cell r="C647" t="str">
            <v>C1L</v>
          </cell>
          <cell r="D647" t="str">
            <v>C1LA</v>
          </cell>
          <cell r="E647" t="str">
            <v>SSU</v>
          </cell>
          <cell r="G647">
            <v>15</v>
          </cell>
          <cell r="H647">
            <v>20</v>
          </cell>
          <cell r="I647">
            <v>1</v>
          </cell>
          <cell r="J647">
            <v>11</v>
          </cell>
          <cell r="K647">
            <v>120</v>
          </cell>
          <cell r="L647">
            <v>3</v>
          </cell>
          <cell r="M647">
            <v>40</v>
          </cell>
          <cell r="O647">
            <v>4</v>
          </cell>
          <cell r="P647">
            <v>4</v>
          </cell>
          <cell r="Q647">
            <v>1</v>
          </cell>
          <cell r="R647" t="str">
            <v>pxj</v>
          </cell>
          <cell r="T647">
            <v>113.9556</v>
          </cell>
          <cell r="U647">
            <v>0.9</v>
          </cell>
          <cell r="V647" t="str">
            <v>Université Kankan</v>
          </cell>
          <cell r="W647">
            <v>0</v>
          </cell>
          <cell r="X647">
            <v>0</v>
          </cell>
          <cell r="Y647">
            <v>0</v>
          </cell>
          <cell r="Z647">
            <v>4738894</v>
          </cell>
          <cell r="AA647">
            <v>7947240</v>
          </cell>
          <cell r="AB647">
            <v>9536680</v>
          </cell>
          <cell r="AC647">
            <v>9536688</v>
          </cell>
          <cell r="AD647">
            <v>8</v>
          </cell>
          <cell r="AE647">
            <v>0</v>
          </cell>
        </row>
        <row r="648">
          <cell r="A648">
            <v>1</v>
          </cell>
          <cell r="B648" t="str">
            <v>20</v>
          </cell>
          <cell r="C648">
            <v>11120300600</v>
          </cell>
          <cell r="D648">
            <v>2</v>
          </cell>
          <cell r="E648" t="str">
            <v>41</v>
          </cell>
          <cell r="F648">
            <v>20</v>
          </cell>
          <cell r="G648">
            <v>15</v>
          </cell>
          <cell r="H648">
            <v>20</v>
          </cell>
          <cell r="I648">
            <v>1</v>
          </cell>
          <cell r="J648">
            <v>11</v>
          </cell>
          <cell r="K648">
            <v>120</v>
          </cell>
          <cell r="L648">
            <v>3</v>
          </cell>
          <cell r="M648" t="str">
            <v>00</v>
          </cell>
          <cell r="N648">
            <v>6</v>
          </cell>
          <cell r="O648">
            <v>4</v>
          </cell>
          <cell r="P648">
            <v>4</v>
          </cell>
          <cell r="Q648">
            <v>1</v>
          </cell>
          <cell r="R648">
            <v>20</v>
          </cell>
          <cell r="T648">
            <v>0</v>
          </cell>
          <cell r="U648">
            <v>0.9</v>
          </cell>
          <cell r="V648" t="str">
            <v>Université Kankan</v>
          </cell>
          <cell r="W648" t="str">
            <v xml:space="preserve"> Intérieur</v>
          </cell>
          <cell r="X648" t="str">
            <v>Sub.expl. Frais de personnel</v>
          </cell>
          <cell r="Y648" t="str">
            <v>P4</v>
          </cell>
          <cell r="Z648">
            <v>178420</v>
          </cell>
          <cell r="AA648">
            <v>778360</v>
          </cell>
          <cell r="AB648">
            <v>934030</v>
          </cell>
          <cell r="AC648">
            <v>934032</v>
          </cell>
          <cell r="AD648">
            <v>2</v>
          </cell>
          <cell r="AE648">
            <v>1093.9737600000001</v>
          </cell>
        </row>
        <row r="649">
          <cell r="A649">
            <v>1</v>
          </cell>
          <cell r="B649" t="str">
            <v>20</v>
          </cell>
          <cell r="C649">
            <v>11120300600</v>
          </cell>
          <cell r="D649">
            <v>4</v>
          </cell>
          <cell r="E649" t="str">
            <v>41</v>
          </cell>
          <cell r="F649">
            <v>31</v>
          </cell>
          <cell r="G649">
            <v>15</v>
          </cell>
          <cell r="H649">
            <v>20</v>
          </cell>
          <cell r="I649">
            <v>1</v>
          </cell>
          <cell r="J649">
            <v>11</v>
          </cell>
          <cell r="K649">
            <v>120</v>
          </cell>
          <cell r="L649">
            <v>3</v>
          </cell>
          <cell r="M649" t="str">
            <v>00</v>
          </cell>
          <cell r="N649">
            <v>6</v>
          </cell>
          <cell r="O649">
            <v>4</v>
          </cell>
          <cell r="P649">
            <v>4</v>
          </cell>
          <cell r="Q649">
            <v>1</v>
          </cell>
          <cell r="R649">
            <v>31</v>
          </cell>
          <cell r="T649">
            <v>0</v>
          </cell>
          <cell r="U649">
            <v>0.9</v>
          </cell>
          <cell r="V649" t="str">
            <v>Université Kankan</v>
          </cell>
          <cell r="W649" t="str">
            <v xml:space="preserve"> Intérieur</v>
          </cell>
          <cell r="X649" t="str">
            <v>Sub.expl. Fonct. (Fournit.conso)</v>
          </cell>
          <cell r="Y649" t="str">
            <v>P4</v>
          </cell>
          <cell r="Z649">
            <v>291870</v>
          </cell>
          <cell r="AA649">
            <v>288410</v>
          </cell>
          <cell r="AB649">
            <v>346090</v>
          </cell>
          <cell r="AC649">
            <v>346092</v>
          </cell>
          <cell r="AD649">
            <v>2</v>
          </cell>
          <cell r="AE649">
            <v>1093.9737600000001</v>
          </cell>
        </row>
        <row r="650">
          <cell r="A650">
            <v>1</v>
          </cell>
          <cell r="B650" t="str">
            <v>20</v>
          </cell>
          <cell r="C650">
            <v>11120300600</v>
          </cell>
          <cell r="D650">
            <v>4</v>
          </cell>
          <cell r="E650" t="str">
            <v>41</v>
          </cell>
          <cell r="F650">
            <v>34</v>
          </cell>
          <cell r="G650">
            <v>15</v>
          </cell>
          <cell r="H650">
            <v>20</v>
          </cell>
          <cell r="I650">
            <v>1</v>
          </cell>
          <cell r="J650">
            <v>11</v>
          </cell>
          <cell r="K650">
            <v>120</v>
          </cell>
          <cell r="L650">
            <v>3</v>
          </cell>
          <cell r="M650" t="str">
            <v>00</v>
          </cell>
          <cell r="N650">
            <v>6</v>
          </cell>
          <cell r="O650">
            <v>4</v>
          </cell>
          <cell r="P650">
            <v>4</v>
          </cell>
          <cell r="Q650">
            <v>1</v>
          </cell>
          <cell r="R650">
            <v>34</v>
          </cell>
          <cell r="T650">
            <v>0</v>
          </cell>
          <cell r="U650">
            <v>0.9</v>
          </cell>
          <cell r="V650" t="str">
            <v>Université Kankan</v>
          </cell>
          <cell r="W650" t="str">
            <v xml:space="preserve"> Intérieur</v>
          </cell>
          <cell r="X650" t="str">
            <v>Sub.expl. Fonct. (Conso div)</v>
          </cell>
          <cell r="Y650" t="str">
            <v>P4</v>
          </cell>
          <cell r="Z650">
            <v>552084</v>
          </cell>
          <cell r="AA650">
            <v>482140</v>
          </cell>
          <cell r="AB650">
            <v>578570</v>
          </cell>
          <cell r="AC650">
            <v>578568</v>
          </cell>
          <cell r="AD650">
            <v>-2</v>
          </cell>
          <cell r="AE650">
            <v>1093.9737600000001</v>
          </cell>
        </row>
        <row r="651">
          <cell r="A651">
            <v>1</v>
          </cell>
          <cell r="B651" t="str">
            <v>20</v>
          </cell>
          <cell r="C651">
            <v>11120300600</v>
          </cell>
          <cell r="D651">
            <v>4</v>
          </cell>
          <cell r="E651" t="str">
            <v>41</v>
          </cell>
          <cell r="F651">
            <v>37</v>
          </cell>
          <cell r="G651">
            <v>15</v>
          </cell>
          <cell r="H651">
            <v>20</v>
          </cell>
          <cell r="I651">
            <v>1</v>
          </cell>
          <cell r="J651">
            <v>11</v>
          </cell>
          <cell r="K651">
            <v>120</v>
          </cell>
          <cell r="L651">
            <v>3</v>
          </cell>
          <cell r="M651" t="str">
            <v>00</v>
          </cell>
          <cell r="N651">
            <v>6</v>
          </cell>
          <cell r="O651">
            <v>4</v>
          </cell>
          <cell r="P651">
            <v>4</v>
          </cell>
          <cell r="Q651">
            <v>1</v>
          </cell>
          <cell r="R651">
            <v>37</v>
          </cell>
          <cell r="T651">
            <v>0</v>
          </cell>
          <cell r="U651">
            <v>0.9</v>
          </cell>
          <cell r="V651" t="str">
            <v>Université Kankan</v>
          </cell>
          <cell r="W651" t="str">
            <v xml:space="preserve"> Intérieur</v>
          </cell>
          <cell r="X651" t="str">
            <v>Sub.expl. Fonct. (Entret.immob)</v>
          </cell>
          <cell r="Y651" t="str">
            <v>P4</v>
          </cell>
          <cell r="Z651">
            <v>490380</v>
          </cell>
          <cell r="AA651">
            <v>484560</v>
          </cell>
          <cell r="AB651">
            <v>581470</v>
          </cell>
          <cell r="AC651">
            <v>581472</v>
          </cell>
          <cell r="AD651">
            <v>2</v>
          </cell>
          <cell r="AE651">
            <v>1093.9737600000001</v>
          </cell>
        </row>
        <row r="652">
          <cell r="A652">
            <v>1</v>
          </cell>
          <cell r="B652" t="str">
            <v>20</v>
          </cell>
          <cell r="C652">
            <v>11120300600</v>
          </cell>
          <cell r="D652">
            <v>4</v>
          </cell>
          <cell r="E652" t="str">
            <v>41</v>
          </cell>
          <cell r="F652">
            <v>40</v>
          </cell>
          <cell r="G652">
            <v>15</v>
          </cell>
          <cell r="H652">
            <v>20</v>
          </cell>
          <cell r="I652">
            <v>1</v>
          </cell>
          <cell r="J652">
            <v>11</v>
          </cell>
          <cell r="K652">
            <v>120</v>
          </cell>
          <cell r="L652">
            <v>3</v>
          </cell>
          <cell r="M652" t="str">
            <v>00</v>
          </cell>
          <cell r="N652">
            <v>6</v>
          </cell>
          <cell r="O652">
            <v>4</v>
          </cell>
          <cell r="P652">
            <v>4</v>
          </cell>
          <cell r="Q652">
            <v>1</v>
          </cell>
          <cell r="R652">
            <v>40</v>
          </cell>
          <cell r="T652">
            <v>0</v>
          </cell>
          <cell r="U652">
            <v>0.9</v>
          </cell>
          <cell r="V652" t="str">
            <v>Université Kankan</v>
          </cell>
          <cell r="W652" t="str">
            <v xml:space="preserve"> Intérieur</v>
          </cell>
          <cell r="X652" t="str">
            <v>Sub.expl.Transfert (Bourses)</v>
          </cell>
          <cell r="Y652" t="str">
            <v>P4</v>
          </cell>
          <cell r="Z652">
            <v>3141720</v>
          </cell>
          <cell r="AA652">
            <v>5770260</v>
          </cell>
          <cell r="AB652">
            <v>6924310</v>
          </cell>
          <cell r="AC652">
            <v>6924312</v>
          </cell>
          <cell r="AD652">
            <v>2</v>
          </cell>
          <cell r="AE652">
            <v>1093.9737600000001</v>
          </cell>
        </row>
        <row r="653">
          <cell r="A653">
            <v>1</v>
          </cell>
          <cell r="B653" t="str">
            <v>20</v>
          </cell>
          <cell r="C653">
            <v>11120300600</v>
          </cell>
          <cell r="D653">
            <v>4</v>
          </cell>
          <cell r="E653" t="str">
            <v>41</v>
          </cell>
          <cell r="F653">
            <v>90</v>
          </cell>
          <cell r="G653">
            <v>15</v>
          </cell>
          <cell r="H653">
            <v>20</v>
          </cell>
          <cell r="I653">
            <v>1</v>
          </cell>
          <cell r="J653">
            <v>11</v>
          </cell>
          <cell r="K653">
            <v>120</v>
          </cell>
          <cell r="L653">
            <v>3</v>
          </cell>
          <cell r="M653" t="str">
            <v>00</v>
          </cell>
          <cell r="N653">
            <v>6</v>
          </cell>
          <cell r="O653">
            <v>4</v>
          </cell>
          <cell r="P653">
            <v>4</v>
          </cell>
          <cell r="Q653">
            <v>1</v>
          </cell>
          <cell r="R653">
            <v>90</v>
          </cell>
          <cell r="T653">
            <v>0</v>
          </cell>
          <cell r="U653">
            <v>0.9</v>
          </cell>
          <cell r="V653" t="str">
            <v>Université Kankan</v>
          </cell>
          <cell r="W653" t="str">
            <v xml:space="preserve"> Intérieur</v>
          </cell>
          <cell r="X653" t="str">
            <v>Sub.expl. NV (Recher.format.)</v>
          </cell>
          <cell r="Y653" t="str">
            <v>P4</v>
          </cell>
          <cell r="Z653">
            <v>84420</v>
          </cell>
          <cell r="AA653">
            <v>143510</v>
          </cell>
          <cell r="AB653">
            <v>172210</v>
          </cell>
          <cell r="AC653">
            <v>172212</v>
          </cell>
          <cell r="AD653">
            <v>2</v>
          </cell>
          <cell r="AE653">
            <v>1093.9737600000001</v>
          </cell>
        </row>
        <row r="654">
          <cell r="A654">
            <v>1</v>
          </cell>
          <cell r="B654" t="str">
            <v>ST/EPU</v>
          </cell>
          <cell r="C654" t="str">
            <v>C1C</v>
          </cell>
          <cell r="D654" t="str">
            <v>C1CH</v>
          </cell>
          <cell r="E654" t="str">
            <v>IRE/MAM</v>
          </cell>
          <cell r="G654">
            <v>15</v>
          </cell>
          <cell r="H654">
            <v>20</v>
          </cell>
          <cell r="I654">
            <v>1</v>
          </cell>
          <cell r="J654">
            <v>11</v>
          </cell>
          <cell r="K654">
            <v>210</v>
          </cell>
          <cell r="L654">
            <v>3</v>
          </cell>
          <cell r="M654">
            <v>16</v>
          </cell>
          <cell r="O654">
            <v>4</v>
          </cell>
          <cell r="P654">
            <v>4</v>
          </cell>
          <cell r="Q654">
            <v>1</v>
          </cell>
          <cell r="R654" t="str">
            <v>pxj</v>
          </cell>
          <cell r="T654">
            <v>75.970399999999998</v>
          </cell>
          <cell r="U654">
            <v>0.9</v>
          </cell>
          <cell r="V654" t="str">
            <v>Institut Faranah</v>
          </cell>
          <cell r="W654">
            <v>0</v>
          </cell>
          <cell r="X654">
            <v>0</v>
          </cell>
          <cell r="Y654">
            <v>0</v>
          </cell>
          <cell r="Z654">
            <v>4489459</v>
          </cell>
          <cell r="AA654">
            <v>6132105</v>
          </cell>
          <cell r="AB654">
            <v>7358540</v>
          </cell>
          <cell r="AC654">
            <v>7358526</v>
          </cell>
          <cell r="AD654">
            <v>-14</v>
          </cell>
          <cell r="AE654">
            <v>0</v>
          </cell>
        </row>
        <row r="655">
          <cell r="A655">
            <v>1</v>
          </cell>
          <cell r="B655" t="str">
            <v>20</v>
          </cell>
          <cell r="C655">
            <v>11210300600</v>
          </cell>
          <cell r="D655">
            <v>2</v>
          </cell>
          <cell r="E655" t="str">
            <v>41</v>
          </cell>
          <cell r="F655">
            <v>20</v>
          </cell>
          <cell r="G655">
            <v>15</v>
          </cell>
          <cell r="H655">
            <v>20</v>
          </cell>
          <cell r="I655">
            <v>1</v>
          </cell>
          <cell r="J655">
            <v>11</v>
          </cell>
          <cell r="K655">
            <v>210</v>
          </cell>
          <cell r="L655">
            <v>3</v>
          </cell>
          <cell r="M655" t="str">
            <v>00</v>
          </cell>
          <cell r="N655">
            <v>6</v>
          </cell>
          <cell r="O655">
            <v>4</v>
          </cell>
          <cell r="P655">
            <v>4</v>
          </cell>
          <cell r="Q655">
            <v>1</v>
          </cell>
          <cell r="R655">
            <v>20</v>
          </cell>
          <cell r="T655">
            <v>0</v>
          </cell>
          <cell r="U655">
            <v>0.9</v>
          </cell>
          <cell r="V655" t="str">
            <v>Institut Faranah</v>
          </cell>
          <cell r="W655" t="str">
            <v xml:space="preserve"> Intérieur</v>
          </cell>
          <cell r="X655" t="str">
            <v>Sub.expl. Frais de personnel</v>
          </cell>
          <cell r="Y655" t="str">
            <v>P4</v>
          </cell>
          <cell r="Z655">
            <v>143780</v>
          </cell>
          <cell r="AA655">
            <v>425140</v>
          </cell>
          <cell r="AB655">
            <v>510170</v>
          </cell>
          <cell r="AC655">
            <v>510168</v>
          </cell>
          <cell r="AD655">
            <v>-2</v>
          </cell>
          <cell r="AE655">
            <v>1230.7204800000002</v>
          </cell>
        </row>
        <row r="656">
          <cell r="A656">
            <v>1</v>
          </cell>
          <cell r="B656" t="str">
            <v>20</v>
          </cell>
          <cell r="C656">
            <v>11210300600</v>
          </cell>
          <cell r="D656">
            <v>4</v>
          </cell>
          <cell r="E656" t="str">
            <v>41</v>
          </cell>
          <cell r="F656">
            <v>31</v>
          </cell>
          <cell r="G656">
            <v>25</v>
          </cell>
          <cell r="H656">
            <v>20</v>
          </cell>
          <cell r="I656">
            <v>1</v>
          </cell>
          <cell r="J656">
            <v>11</v>
          </cell>
          <cell r="K656">
            <v>210</v>
          </cell>
          <cell r="L656">
            <v>3</v>
          </cell>
          <cell r="M656" t="str">
            <v>00</v>
          </cell>
          <cell r="N656">
            <v>6</v>
          </cell>
          <cell r="O656">
            <v>4</v>
          </cell>
          <cell r="P656">
            <v>4</v>
          </cell>
          <cell r="Q656">
            <v>1</v>
          </cell>
          <cell r="R656">
            <v>31</v>
          </cell>
          <cell r="T656">
            <v>0</v>
          </cell>
          <cell r="U656">
            <v>1</v>
          </cell>
          <cell r="V656" t="str">
            <v>Institut Faranah</v>
          </cell>
          <cell r="W656" t="str">
            <v xml:space="preserve"> Intérieur</v>
          </cell>
          <cell r="X656" t="str">
            <v>Sub.expl. Fonct. (Fournit.conso)</v>
          </cell>
          <cell r="Y656" t="str">
            <v>P4</v>
          </cell>
          <cell r="Z656">
            <v>198350</v>
          </cell>
          <cell r="AA656">
            <v>315520</v>
          </cell>
          <cell r="AB656">
            <v>378630</v>
          </cell>
          <cell r="AC656">
            <v>378624</v>
          </cell>
          <cell r="AD656">
            <v>-6</v>
          </cell>
          <cell r="AE656">
            <v>56977.799999999996</v>
          </cell>
        </row>
        <row r="657">
          <cell r="A657">
            <v>1</v>
          </cell>
          <cell r="B657" t="str">
            <v>20</v>
          </cell>
          <cell r="C657">
            <v>11210300600</v>
          </cell>
          <cell r="D657">
            <v>4</v>
          </cell>
          <cell r="E657" t="str">
            <v>41</v>
          </cell>
          <cell r="F657">
            <v>34</v>
          </cell>
          <cell r="G657">
            <v>25</v>
          </cell>
          <cell r="H657">
            <v>20</v>
          </cell>
          <cell r="I657">
            <v>1</v>
          </cell>
          <cell r="J657">
            <v>11</v>
          </cell>
          <cell r="K657">
            <v>210</v>
          </cell>
          <cell r="L657">
            <v>3</v>
          </cell>
          <cell r="M657" t="str">
            <v>00</v>
          </cell>
          <cell r="N657">
            <v>6</v>
          </cell>
          <cell r="O657">
            <v>4</v>
          </cell>
          <cell r="P657">
            <v>4</v>
          </cell>
          <cell r="Q657">
            <v>1</v>
          </cell>
          <cell r="R657">
            <v>34</v>
          </cell>
          <cell r="T657">
            <v>0</v>
          </cell>
          <cell r="U657">
            <v>1</v>
          </cell>
          <cell r="V657" t="str">
            <v>Institut Faranah</v>
          </cell>
          <cell r="W657" t="str">
            <v xml:space="preserve"> Intérieur</v>
          </cell>
          <cell r="X657" t="str">
            <v>Sub.expl. Fonct. (Conso div)</v>
          </cell>
          <cell r="Y657" t="str">
            <v>P4</v>
          </cell>
          <cell r="Z657">
            <v>481389</v>
          </cell>
          <cell r="AA657">
            <v>485280</v>
          </cell>
          <cell r="AB657">
            <v>582340</v>
          </cell>
          <cell r="AC657">
            <v>582336</v>
          </cell>
          <cell r="AD657">
            <v>-4</v>
          </cell>
          <cell r="AE657">
            <v>26000</v>
          </cell>
        </row>
        <row r="658">
          <cell r="A658">
            <v>1</v>
          </cell>
          <cell r="B658" t="str">
            <v>20</v>
          </cell>
          <cell r="C658">
            <v>11210300600</v>
          </cell>
          <cell r="D658">
            <v>4</v>
          </cell>
          <cell r="E658" t="str">
            <v>41</v>
          </cell>
          <cell r="F658">
            <v>37</v>
          </cell>
          <cell r="G658">
            <v>25</v>
          </cell>
          <cell r="H658">
            <v>20</v>
          </cell>
          <cell r="I658">
            <v>1</v>
          </cell>
          <cell r="J658">
            <v>11</v>
          </cell>
          <cell r="K658">
            <v>210</v>
          </cell>
          <cell r="L658">
            <v>3</v>
          </cell>
          <cell r="M658" t="str">
            <v>00</v>
          </cell>
          <cell r="N658">
            <v>6</v>
          </cell>
          <cell r="O658">
            <v>4</v>
          </cell>
          <cell r="P658">
            <v>4</v>
          </cell>
          <cell r="Q658">
            <v>1</v>
          </cell>
          <cell r="R658">
            <v>37</v>
          </cell>
          <cell r="T658">
            <v>0</v>
          </cell>
          <cell r="U658">
            <v>1</v>
          </cell>
          <cell r="V658" t="str">
            <v>Institut Faranah</v>
          </cell>
          <cell r="W658" t="str">
            <v xml:space="preserve"> Intérieur</v>
          </cell>
          <cell r="X658" t="str">
            <v>Sub.expl. Fonct. (Entret.immob)</v>
          </cell>
          <cell r="Y658" t="str">
            <v>P4</v>
          </cell>
          <cell r="Z658">
            <v>262370</v>
          </cell>
          <cell r="AA658">
            <v>302810</v>
          </cell>
          <cell r="AB658">
            <v>363370</v>
          </cell>
          <cell r="AC658">
            <v>363372</v>
          </cell>
          <cell r="AD658">
            <v>2</v>
          </cell>
          <cell r="AE658">
            <v>27045.4624</v>
          </cell>
        </row>
        <row r="659">
          <cell r="A659">
            <v>1</v>
          </cell>
          <cell r="B659" t="str">
            <v>20</v>
          </cell>
          <cell r="C659">
            <v>11210300600</v>
          </cell>
          <cell r="D659">
            <v>4</v>
          </cell>
          <cell r="E659" t="str">
            <v>41</v>
          </cell>
          <cell r="F659">
            <v>40</v>
          </cell>
          <cell r="G659">
            <v>25</v>
          </cell>
          <cell r="H659">
            <v>20</v>
          </cell>
          <cell r="I659">
            <v>1</v>
          </cell>
          <cell r="J659">
            <v>11</v>
          </cell>
          <cell r="K659">
            <v>210</v>
          </cell>
          <cell r="L659">
            <v>3</v>
          </cell>
          <cell r="M659" t="str">
            <v>00</v>
          </cell>
          <cell r="N659">
            <v>6</v>
          </cell>
          <cell r="O659">
            <v>4</v>
          </cell>
          <cell r="P659">
            <v>4</v>
          </cell>
          <cell r="Q659">
            <v>1</v>
          </cell>
          <cell r="R659">
            <v>40</v>
          </cell>
          <cell r="T659">
            <v>0</v>
          </cell>
          <cell r="U659">
            <v>1</v>
          </cell>
          <cell r="V659" t="str">
            <v>Institut Faranah</v>
          </cell>
          <cell r="W659" t="str">
            <v xml:space="preserve"> Intérieur</v>
          </cell>
          <cell r="X659" t="str">
            <v>Sub.expl.Transfert (Bourses)</v>
          </cell>
          <cell r="Y659" t="str">
            <v>P4</v>
          </cell>
          <cell r="Z659">
            <v>3247680</v>
          </cell>
          <cell r="AA659">
            <v>4443975</v>
          </cell>
          <cell r="AB659">
            <v>5332770</v>
          </cell>
          <cell r="AC659">
            <v>5332770</v>
          </cell>
          <cell r="AD659">
            <v>0</v>
          </cell>
          <cell r="AE659">
            <v>45202.387999999999</v>
          </cell>
        </row>
        <row r="660">
          <cell r="A660">
            <v>1</v>
          </cell>
          <cell r="B660" t="str">
            <v>20</v>
          </cell>
          <cell r="C660">
            <v>11210300600</v>
          </cell>
          <cell r="D660">
            <v>4</v>
          </cell>
          <cell r="E660" t="str">
            <v>41</v>
          </cell>
          <cell r="F660">
            <v>90</v>
          </cell>
          <cell r="G660">
            <v>15</v>
          </cell>
          <cell r="H660">
            <v>20</v>
          </cell>
          <cell r="I660">
            <v>1</v>
          </cell>
          <cell r="J660">
            <v>11</v>
          </cell>
          <cell r="K660">
            <v>210</v>
          </cell>
          <cell r="L660">
            <v>3</v>
          </cell>
          <cell r="M660" t="str">
            <v>00</v>
          </cell>
          <cell r="N660">
            <v>6</v>
          </cell>
          <cell r="O660">
            <v>4</v>
          </cell>
          <cell r="P660">
            <v>4</v>
          </cell>
          <cell r="Q660">
            <v>1</v>
          </cell>
          <cell r="R660">
            <v>90</v>
          </cell>
          <cell r="T660">
            <v>0</v>
          </cell>
          <cell r="U660">
            <v>0.9</v>
          </cell>
          <cell r="V660" t="str">
            <v>Institut Faranah</v>
          </cell>
          <cell r="W660" t="str">
            <v xml:space="preserve"> Intérieur</v>
          </cell>
          <cell r="X660" t="str">
            <v>Sub.expl. NV (Recher.format.)</v>
          </cell>
          <cell r="Y660" t="str">
            <v>P4</v>
          </cell>
          <cell r="Z660">
            <v>155890</v>
          </cell>
          <cell r="AA660">
            <v>159380</v>
          </cell>
          <cell r="AB660">
            <v>191260</v>
          </cell>
          <cell r="AC660">
            <v>191256</v>
          </cell>
          <cell r="AD660">
            <v>-4</v>
          </cell>
          <cell r="AE660">
            <v>39314.682000000001</v>
          </cell>
        </row>
        <row r="661">
          <cell r="A661">
            <v>1</v>
          </cell>
          <cell r="B661" t="str">
            <v>ST/EPU</v>
          </cell>
          <cell r="C661" t="str">
            <v>B1H</v>
          </cell>
          <cell r="D661" t="str">
            <v>B1HB</v>
          </cell>
          <cell r="E661" t="str">
            <v>SAA</v>
          </cell>
          <cell r="G661">
            <v>12</v>
          </cell>
          <cell r="H661">
            <v>20</v>
          </cell>
          <cell r="I661">
            <v>1</v>
          </cell>
          <cell r="J661">
            <v>11</v>
          </cell>
          <cell r="K661">
            <v>220</v>
          </cell>
          <cell r="L661">
            <v>3</v>
          </cell>
          <cell r="M661">
            <v>1</v>
          </cell>
          <cell r="O661">
            <v>4</v>
          </cell>
          <cell r="P661">
            <v>4</v>
          </cell>
          <cell r="Q661">
            <v>1</v>
          </cell>
          <cell r="R661" t="str">
            <v>avenant</v>
          </cell>
          <cell r="T661">
            <v>721718.79999999993</v>
          </cell>
          <cell r="U661">
            <v>1</v>
          </cell>
          <cell r="V661" t="str">
            <v>Institut Manéah</v>
          </cell>
          <cell r="W661">
            <v>0</v>
          </cell>
          <cell r="X661">
            <v>0</v>
          </cell>
          <cell r="Y661">
            <v>0</v>
          </cell>
          <cell r="Z661">
            <v>2181324</v>
          </cell>
          <cell r="AA661">
            <v>3268215</v>
          </cell>
          <cell r="AB661">
            <v>3921870</v>
          </cell>
          <cell r="AC661">
            <v>3921858</v>
          </cell>
          <cell r="AD661">
            <v>-12</v>
          </cell>
          <cell r="AE661">
            <v>0</v>
          </cell>
        </row>
        <row r="662">
          <cell r="A662">
            <v>1</v>
          </cell>
          <cell r="B662" t="str">
            <v>20</v>
          </cell>
          <cell r="C662">
            <v>11220300600</v>
          </cell>
          <cell r="D662">
            <v>2</v>
          </cell>
          <cell r="E662" t="str">
            <v>41</v>
          </cell>
          <cell r="F662">
            <v>20</v>
          </cell>
          <cell r="G662">
            <v>25</v>
          </cell>
          <cell r="H662">
            <v>20</v>
          </cell>
          <cell r="I662">
            <v>1</v>
          </cell>
          <cell r="J662">
            <v>11</v>
          </cell>
          <cell r="K662">
            <v>220</v>
          </cell>
          <cell r="L662">
            <v>3</v>
          </cell>
          <cell r="M662" t="str">
            <v>00</v>
          </cell>
          <cell r="N662">
            <v>6</v>
          </cell>
          <cell r="O662">
            <v>4</v>
          </cell>
          <cell r="P662">
            <v>4</v>
          </cell>
          <cell r="Q662">
            <v>1</v>
          </cell>
          <cell r="R662">
            <v>20</v>
          </cell>
          <cell r="T662">
            <v>0</v>
          </cell>
          <cell r="U662">
            <v>1</v>
          </cell>
          <cell r="V662" t="str">
            <v>Institut Manéah</v>
          </cell>
          <cell r="W662" t="str">
            <v xml:space="preserve"> Intérieur</v>
          </cell>
          <cell r="X662" t="str">
            <v>Sub.expl. Frais de personnel</v>
          </cell>
          <cell r="Y662" t="str">
            <v>P4</v>
          </cell>
          <cell r="Z662">
            <v>91730</v>
          </cell>
          <cell r="AA662">
            <v>288540</v>
          </cell>
          <cell r="AB662">
            <v>346250</v>
          </cell>
          <cell r="AC662">
            <v>346248</v>
          </cell>
          <cell r="AD662">
            <v>-2</v>
          </cell>
          <cell r="AE662">
            <v>6381.5136000000002</v>
          </cell>
        </row>
        <row r="663">
          <cell r="A663">
            <v>1</v>
          </cell>
          <cell r="B663" t="str">
            <v>20</v>
          </cell>
          <cell r="C663">
            <v>11220300600</v>
          </cell>
          <cell r="D663">
            <v>4</v>
          </cell>
          <cell r="E663" t="str">
            <v>41</v>
          </cell>
          <cell r="F663">
            <v>31</v>
          </cell>
          <cell r="G663">
            <v>25</v>
          </cell>
          <cell r="H663">
            <v>20</v>
          </cell>
          <cell r="I663">
            <v>1</v>
          </cell>
          <cell r="J663">
            <v>11</v>
          </cell>
          <cell r="K663">
            <v>220</v>
          </cell>
          <cell r="L663">
            <v>3</v>
          </cell>
          <cell r="M663" t="str">
            <v>00</v>
          </cell>
          <cell r="N663">
            <v>6</v>
          </cell>
          <cell r="O663">
            <v>4</v>
          </cell>
          <cell r="P663">
            <v>4</v>
          </cell>
          <cell r="Q663">
            <v>1</v>
          </cell>
          <cell r="R663">
            <v>31</v>
          </cell>
          <cell r="T663">
            <v>0</v>
          </cell>
          <cell r="U663">
            <v>1</v>
          </cell>
          <cell r="V663" t="str">
            <v>Institut Manéah</v>
          </cell>
          <cell r="W663" t="str">
            <v xml:space="preserve"> Intérieur</v>
          </cell>
          <cell r="X663" t="str">
            <v>Sub.expl. Fonct. (Fournit.conso)</v>
          </cell>
          <cell r="Y663" t="str">
            <v>P4</v>
          </cell>
          <cell r="Z663">
            <v>223200</v>
          </cell>
          <cell r="AA663">
            <v>239060</v>
          </cell>
          <cell r="AB663">
            <v>286870</v>
          </cell>
          <cell r="AC663">
            <v>286872</v>
          </cell>
          <cell r="AD663">
            <v>2</v>
          </cell>
          <cell r="AE663">
            <v>4254.3423999999995</v>
          </cell>
        </row>
        <row r="664">
          <cell r="A664">
            <v>1</v>
          </cell>
          <cell r="B664" t="str">
            <v>20</v>
          </cell>
          <cell r="C664">
            <v>11220300600</v>
          </cell>
          <cell r="D664">
            <v>4</v>
          </cell>
          <cell r="E664" t="str">
            <v>41</v>
          </cell>
          <cell r="F664">
            <v>34</v>
          </cell>
          <cell r="G664">
            <v>25</v>
          </cell>
          <cell r="H664">
            <v>20</v>
          </cell>
          <cell r="I664">
            <v>1</v>
          </cell>
          <cell r="J664">
            <v>11</v>
          </cell>
          <cell r="K664">
            <v>220</v>
          </cell>
          <cell r="L664">
            <v>3</v>
          </cell>
          <cell r="M664" t="str">
            <v>00</v>
          </cell>
          <cell r="N664">
            <v>6</v>
          </cell>
          <cell r="O664">
            <v>4</v>
          </cell>
          <cell r="P664">
            <v>4</v>
          </cell>
          <cell r="Q664">
            <v>1</v>
          </cell>
          <cell r="R664">
            <v>34</v>
          </cell>
          <cell r="T664">
            <v>0</v>
          </cell>
          <cell r="U664">
            <v>1</v>
          </cell>
          <cell r="V664" t="str">
            <v>Institut Manéah</v>
          </cell>
          <cell r="W664" t="str">
            <v xml:space="preserve"> Intérieur</v>
          </cell>
          <cell r="X664" t="str">
            <v>Sub.expl. Fonct. (Conso div)</v>
          </cell>
          <cell r="Y664" t="str">
            <v>P4</v>
          </cell>
          <cell r="Z664">
            <v>225944</v>
          </cell>
          <cell r="AA664">
            <v>296970</v>
          </cell>
          <cell r="AB664">
            <v>356370</v>
          </cell>
          <cell r="AC664">
            <v>356364</v>
          </cell>
          <cell r="AD664">
            <v>-6</v>
          </cell>
          <cell r="AE664">
            <v>68373.36</v>
          </cell>
        </row>
        <row r="665">
          <cell r="A665">
            <v>1</v>
          </cell>
          <cell r="B665" t="str">
            <v>20</v>
          </cell>
          <cell r="C665">
            <v>11220300600</v>
          </cell>
          <cell r="D665">
            <v>4</v>
          </cell>
          <cell r="E665" t="str">
            <v>41</v>
          </cell>
          <cell r="F665">
            <v>37</v>
          </cell>
          <cell r="G665">
            <v>25</v>
          </cell>
          <cell r="H665">
            <v>20</v>
          </cell>
          <cell r="I665">
            <v>1</v>
          </cell>
          <cell r="J665">
            <v>11</v>
          </cell>
          <cell r="K665">
            <v>220</v>
          </cell>
          <cell r="L665">
            <v>3</v>
          </cell>
          <cell r="M665" t="str">
            <v>00</v>
          </cell>
          <cell r="N665">
            <v>6</v>
          </cell>
          <cell r="O665">
            <v>4</v>
          </cell>
          <cell r="P665">
            <v>4</v>
          </cell>
          <cell r="Q665">
            <v>1</v>
          </cell>
          <cell r="R665">
            <v>37</v>
          </cell>
          <cell r="T665">
            <v>0</v>
          </cell>
          <cell r="U665">
            <v>1</v>
          </cell>
          <cell r="V665" t="str">
            <v>Institut Manéah</v>
          </cell>
          <cell r="W665" t="str">
            <v xml:space="preserve"> Intérieur</v>
          </cell>
          <cell r="X665" t="str">
            <v>Sub.expl. Fonct. (Entret.immob)</v>
          </cell>
          <cell r="Y665" t="str">
            <v>P4</v>
          </cell>
          <cell r="Z665">
            <v>186430</v>
          </cell>
          <cell r="AA665">
            <v>259260</v>
          </cell>
          <cell r="AB665">
            <v>311110</v>
          </cell>
          <cell r="AC665">
            <v>311112</v>
          </cell>
          <cell r="AD665">
            <v>2</v>
          </cell>
          <cell r="AE665">
            <v>0</v>
          </cell>
        </row>
        <row r="666">
          <cell r="A666">
            <v>1</v>
          </cell>
          <cell r="B666" t="str">
            <v>20</v>
          </cell>
          <cell r="C666">
            <v>11220300600</v>
          </cell>
          <cell r="D666">
            <v>4</v>
          </cell>
          <cell r="E666" t="str">
            <v>41</v>
          </cell>
          <cell r="F666">
            <v>40</v>
          </cell>
          <cell r="G666">
            <v>25</v>
          </cell>
          <cell r="H666">
            <v>20</v>
          </cell>
          <cell r="I666">
            <v>1</v>
          </cell>
          <cell r="J666">
            <v>11</v>
          </cell>
          <cell r="K666">
            <v>220</v>
          </cell>
          <cell r="L666">
            <v>3</v>
          </cell>
          <cell r="M666" t="str">
            <v>00</v>
          </cell>
          <cell r="N666">
            <v>6</v>
          </cell>
          <cell r="O666">
            <v>4</v>
          </cell>
          <cell r="P666">
            <v>4</v>
          </cell>
          <cell r="Q666">
            <v>1</v>
          </cell>
          <cell r="R666">
            <v>40</v>
          </cell>
          <cell r="T666">
            <v>0</v>
          </cell>
          <cell r="U666">
            <v>1</v>
          </cell>
          <cell r="V666" t="str">
            <v>Institut Manéah</v>
          </cell>
          <cell r="W666" t="str">
            <v xml:space="preserve"> Intérieur</v>
          </cell>
          <cell r="X666" t="str">
            <v>Sub.expl.Transfert (Bourses)</v>
          </cell>
          <cell r="Y666" t="str">
            <v>P4</v>
          </cell>
          <cell r="Z666">
            <v>1416420</v>
          </cell>
          <cell r="AA666">
            <v>2104695</v>
          </cell>
          <cell r="AB666">
            <v>2525640</v>
          </cell>
          <cell r="AC666">
            <v>2525634</v>
          </cell>
          <cell r="AD666">
            <v>-6</v>
          </cell>
          <cell r="AE666">
            <v>22791.119999999999</v>
          </cell>
        </row>
        <row r="667">
          <cell r="A667">
            <v>1</v>
          </cell>
          <cell r="B667" t="str">
            <v>20</v>
          </cell>
          <cell r="C667">
            <v>11220300600</v>
          </cell>
          <cell r="D667">
            <v>4</v>
          </cell>
          <cell r="E667" t="str">
            <v>41</v>
          </cell>
          <cell r="F667">
            <v>90</v>
          </cell>
          <cell r="G667">
            <v>25</v>
          </cell>
          <cell r="H667">
            <v>20</v>
          </cell>
          <cell r="I667">
            <v>1</v>
          </cell>
          <cell r="J667">
            <v>11</v>
          </cell>
          <cell r="K667">
            <v>220</v>
          </cell>
          <cell r="L667">
            <v>3</v>
          </cell>
          <cell r="M667" t="str">
            <v>00</v>
          </cell>
          <cell r="N667">
            <v>6</v>
          </cell>
          <cell r="O667">
            <v>4</v>
          </cell>
          <cell r="P667">
            <v>4</v>
          </cell>
          <cell r="Q667">
            <v>1</v>
          </cell>
          <cell r="R667">
            <v>90</v>
          </cell>
          <cell r="T667">
            <v>0</v>
          </cell>
          <cell r="U667">
            <v>1</v>
          </cell>
          <cell r="V667" t="str">
            <v>Institut Manéah</v>
          </cell>
          <cell r="W667" t="str">
            <v xml:space="preserve"> Intérieur</v>
          </cell>
          <cell r="X667" t="str">
            <v>Sub.expl. NV (Recher.format.)</v>
          </cell>
          <cell r="Y667" t="str">
            <v>P4</v>
          </cell>
          <cell r="Z667">
            <v>37600</v>
          </cell>
          <cell r="AA667">
            <v>79690</v>
          </cell>
          <cell r="AB667">
            <v>95630</v>
          </cell>
          <cell r="AC667">
            <v>95628</v>
          </cell>
          <cell r="AD667">
            <v>-2</v>
          </cell>
          <cell r="AE667">
            <v>22791.119999999999</v>
          </cell>
        </row>
        <row r="668">
          <cell r="A668">
            <v>1</v>
          </cell>
          <cell r="B668" t="str">
            <v>ST/EPU</v>
          </cell>
          <cell r="C668" t="str">
            <v>C1K</v>
          </cell>
          <cell r="D668" t="str">
            <v>C1KB</v>
          </cell>
          <cell r="E668" t="str">
            <v>DRH</v>
          </cell>
          <cell r="G668">
            <v>15</v>
          </cell>
          <cell r="H668">
            <v>20</v>
          </cell>
          <cell r="I668">
            <v>1</v>
          </cell>
          <cell r="J668">
            <v>11</v>
          </cell>
          <cell r="K668">
            <v>230</v>
          </cell>
          <cell r="L668">
            <v>3</v>
          </cell>
          <cell r="M668">
            <v>80</v>
          </cell>
          <cell r="O668">
            <v>4</v>
          </cell>
          <cell r="P668">
            <v>4</v>
          </cell>
          <cell r="Q668">
            <v>1</v>
          </cell>
          <cell r="R668" t="str">
            <v>pxj</v>
          </cell>
          <cell r="T668">
            <v>113.9556</v>
          </cell>
          <cell r="U668">
            <v>0.9</v>
          </cell>
          <cell r="V668" t="str">
            <v>Institut Boké</v>
          </cell>
          <cell r="W668">
            <v>0</v>
          </cell>
          <cell r="X668">
            <v>0</v>
          </cell>
          <cell r="Y668">
            <v>0</v>
          </cell>
          <cell r="Z668">
            <v>1607296</v>
          </cell>
          <cell r="AA668">
            <v>2245915</v>
          </cell>
          <cell r="AB668">
            <v>2695100</v>
          </cell>
          <cell r="AC668">
            <v>2695098</v>
          </cell>
          <cell r="AD668">
            <v>-2</v>
          </cell>
          <cell r="AE668">
            <v>0</v>
          </cell>
        </row>
        <row r="669">
          <cell r="A669">
            <v>1</v>
          </cell>
          <cell r="B669" t="str">
            <v>20</v>
          </cell>
          <cell r="C669">
            <v>11230300600</v>
          </cell>
          <cell r="D669">
            <v>2</v>
          </cell>
          <cell r="E669" t="str">
            <v>41</v>
          </cell>
          <cell r="F669">
            <v>20</v>
          </cell>
          <cell r="G669">
            <v>15</v>
          </cell>
          <cell r="H669">
            <v>20</v>
          </cell>
          <cell r="I669">
            <v>1</v>
          </cell>
          <cell r="J669">
            <v>11</v>
          </cell>
          <cell r="K669">
            <v>230</v>
          </cell>
          <cell r="L669">
            <v>3</v>
          </cell>
          <cell r="M669" t="str">
            <v>00</v>
          </cell>
          <cell r="N669">
            <v>6</v>
          </cell>
          <cell r="O669">
            <v>4</v>
          </cell>
          <cell r="P669">
            <v>4</v>
          </cell>
          <cell r="Q669">
            <v>1</v>
          </cell>
          <cell r="R669">
            <v>20</v>
          </cell>
          <cell r="T669">
            <v>0</v>
          </cell>
          <cell r="U669">
            <v>0.9</v>
          </cell>
          <cell r="V669" t="str">
            <v>Institut Boké</v>
          </cell>
          <cell r="W669" t="str">
            <v xml:space="preserve"> Intérieur</v>
          </cell>
          <cell r="X669" t="str">
            <v>Sub.expl. Frais de personnel</v>
          </cell>
          <cell r="Y669" t="str">
            <v>P4</v>
          </cell>
          <cell r="Z669">
            <v>78170</v>
          </cell>
          <cell r="AA669">
            <v>344780</v>
          </cell>
          <cell r="AB669">
            <v>413740</v>
          </cell>
          <cell r="AC669">
            <v>413736</v>
          </cell>
          <cell r="AD669">
            <v>-4</v>
          </cell>
          <cell r="AE669">
            <v>82048.031999999992</v>
          </cell>
        </row>
        <row r="670">
          <cell r="A670">
            <v>1</v>
          </cell>
          <cell r="B670" t="str">
            <v>20</v>
          </cell>
          <cell r="C670">
            <v>11230300600</v>
          </cell>
          <cell r="D670">
            <v>4</v>
          </cell>
          <cell r="E670" t="str">
            <v>41</v>
          </cell>
          <cell r="F670">
            <v>31</v>
          </cell>
          <cell r="G670">
            <v>23</v>
          </cell>
          <cell r="H670">
            <v>20</v>
          </cell>
          <cell r="I670">
            <v>1</v>
          </cell>
          <cell r="J670">
            <v>11</v>
          </cell>
          <cell r="K670">
            <v>230</v>
          </cell>
          <cell r="L670">
            <v>3</v>
          </cell>
          <cell r="M670" t="str">
            <v>00</v>
          </cell>
          <cell r="N670">
            <v>6</v>
          </cell>
          <cell r="O670">
            <v>4</v>
          </cell>
          <cell r="P670">
            <v>4</v>
          </cell>
          <cell r="Q670">
            <v>1</v>
          </cell>
          <cell r="R670">
            <v>31</v>
          </cell>
          <cell r="T670">
            <v>0</v>
          </cell>
          <cell r="U670">
            <v>1</v>
          </cell>
          <cell r="V670" t="str">
            <v>Institut Boké</v>
          </cell>
          <cell r="W670" t="str">
            <v xml:space="preserve"> Intérieur</v>
          </cell>
          <cell r="X670" t="str">
            <v>Sub.expl. Fonct. (Fournit.conso)</v>
          </cell>
          <cell r="Y670" t="str">
            <v>P4</v>
          </cell>
          <cell r="Z670">
            <v>302880</v>
          </cell>
          <cell r="AA670">
            <v>255730</v>
          </cell>
          <cell r="AB670">
            <v>306870</v>
          </cell>
          <cell r="AC670">
            <v>306876</v>
          </cell>
          <cell r="AD670">
            <v>6</v>
          </cell>
          <cell r="AE670">
            <v>33237.049999999996</v>
          </cell>
        </row>
        <row r="671">
          <cell r="A671">
            <v>1</v>
          </cell>
          <cell r="B671" t="str">
            <v>20</v>
          </cell>
          <cell r="C671">
            <v>11230300600</v>
          </cell>
          <cell r="D671">
            <v>4</v>
          </cell>
          <cell r="E671" t="str">
            <v>41</v>
          </cell>
          <cell r="F671">
            <v>34</v>
          </cell>
          <cell r="G671">
            <v>23</v>
          </cell>
          <cell r="H671">
            <v>20</v>
          </cell>
          <cell r="I671">
            <v>1</v>
          </cell>
          <cell r="J671">
            <v>11</v>
          </cell>
          <cell r="K671">
            <v>230</v>
          </cell>
          <cell r="L671">
            <v>3</v>
          </cell>
          <cell r="M671" t="str">
            <v>00</v>
          </cell>
          <cell r="N671">
            <v>6</v>
          </cell>
          <cell r="O671">
            <v>4</v>
          </cell>
          <cell r="P671">
            <v>4</v>
          </cell>
          <cell r="Q671">
            <v>1</v>
          </cell>
          <cell r="R671">
            <v>34</v>
          </cell>
          <cell r="T671">
            <v>0</v>
          </cell>
          <cell r="U671">
            <v>1</v>
          </cell>
          <cell r="V671" t="str">
            <v>Institut Boké</v>
          </cell>
          <cell r="W671" t="str">
            <v xml:space="preserve"> Intérieur</v>
          </cell>
          <cell r="X671" t="str">
            <v>Sub.expl. Fonct. (Conso div)</v>
          </cell>
          <cell r="Y671" t="str">
            <v>P4</v>
          </cell>
          <cell r="Z671">
            <v>291096</v>
          </cell>
          <cell r="AA671">
            <v>329140</v>
          </cell>
          <cell r="AB671">
            <v>394970</v>
          </cell>
          <cell r="AC671">
            <v>394968</v>
          </cell>
          <cell r="AD671">
            <v>-2</v>
          </cell>
          <cell r="AE671">
            <v>33237.049999999996</v>
          </cell>
        </row>
        <row r="672">
          <cell r="A672">
            <v>1</v>
          </cell>
          <cell r="B672" t="str">
            <v>20</v>
          </cell>
          <cell r="C672">
            <v>11230300600</v>
          </cell>
          <cell r="D672">
            <v>4</v>
          </cell>
          <cell r="E672" t="str">
            <v>41</v>
          </cell>
          <cell r="F672">
            <v>37</v>
          </cell>
          <cell r="G672">
            <v>23</v>
          </cell>
          <cell r="H672">
            <v>20</v>
          </cell>
          <cell r="I672">
            <v>1</v>
          </cell>
          <cell r="J672">
            <v>11</v>
          </cell>
          <cell r="K672">
            <v>230</v>
          </cell>
          <cell r="L672">
            <v>3</v>
          </cell>
          <cell r="M672" t="str">
            <v>00</v>
          </cell>
          <cell r="N672">
            <v>6</v>
          </cell>
          <cell r="O672">
            <v>4</v>
          </cell>
          <cell r="P672">
            <v>4</v>
          </cell>
          <cell r="Q672">
            <v>1</v>
          </cell>
          <cell r="R672">
            <v>37</v>
          </cell>
          <cell r="T672">
            <v>0</v>
          </cell>
          <cell r="U672">
            <v>1</v>
          </cell>
          <cell r="V672" t="str">
            <v>Institut Boké</v>
          </cell>
          <cell r="W672" t="str">
            <v xml:space="preserve"> Intérieur</v>
          </cell>
          <cell r="X672" t="str">
            <v>Sub.expl. Fonct. (Entret.immob)</v>
          </cell>
          <cell r="Y672" t="str">
            <v>P4</v>
          </cell>
          <cell r="Z672">
            <v>176150</v>
          </cell>
          <cell r="AA672">
            <v>199220</v>
          </cell>
          <cell r="AB672">
            <v>239070</v>
          </cell>
          <cell r="AC672">
            <v>239064</v>
          </cell>
          <cell r="AD672">
            <v>-6</v>
          </cell>
          <cell r="AE672">
            <v>33237.049999999996</v>
          </cell>
        </row>
        <row r="673">
          <cell r="A673">
            <v>1</v>
          </cell>
          <cell r="B673" t="str">
            <v>20</v>
          </cell>
          <cell r="C673">
            <v>11230300600</v>
          </cell>
          <cell r="D673">
            <v>4</v>
          </cell>
          <cell r="E673" t="str">
            <v>41</v>
          </cell>
          <cell r="F673">
            <v>40</v>
          </cell>
          <cell r="G673">
            <v>23</v>
          </cell>
          <cell r="H673">
            <v>20</v>
          </cell>
          <cell r="I673">
            <v>1</v>
          </cell>
          <cell r="J673">
            <v>11</v>
          </cell>
          <cell r="K673">
            <v>230</v>
          </cell>
          <cell r="L673">
            <v>3</v>
          </cell>
          <cell r="M673" t="str">
            <v>00</v>
          </cell>
          <cell r="N673">
            <v>6</v>
          </cell>
          <cell r="O673">
            <v>4</v>
          </cell>
          <cell r="P673">
            <v>4</v>
          </cell>
          <cell r="Q673">
            <v>1</v>
          </cell>
          <cell r="R673">
            <v>40</v>
          </cell>
          <cell r="T673">
            <v>0</v>
          </cell>
          <cell r="U673">
            <v>1</v>
          </cell>
          <cell r="V673" t="str">
            <v>Institut Boké</v>
          </cell>
          <cell r="W673" t="str">
            <v xml:space="preserve"> Intérieur</v>
          </cell>
          <cell r="X673" t="str">
            <v>Sub.expl.Transfert (Bourses)</v>
          </cell>
          <cell r="Y673" t="str">
            <v>P4</v>
          </cell>
          <cell r="Z673">
            <v>687000</v>
          </cell>
          <cell r="AA673">
            <v>1009665</v>
          </cell>
          <cell r="AB673">
            <v>1211600</v>
          </cell>
          <cell r="AC673">
            <v>1211598</v>
          </cell>
          <cell r="AD673">
            <v>-2</v>
          </cell>
          <cell r="AE673">
            <v>33237.049999999996</v>
          </cell>
        </row>
        <row r="674">
          <cell r="A674">
            <v>1</v>
          </cell>
          <cell r="B674" t="str">
            <v>20</v>
          </cell>
          <cell r="C674">
            <v>11230300600</v>
          </cell>
          <cell r="D674">
            <v>4</v>
          </cell>
          <cell r="E674" t="str">
            <v>41</v>
          </cell>
          <cell r="F674">
            <v>90</v>
          </cell>
          <cell r="G674">
            <v>23</v>
          </cell>
          <cell r="H674">
            <v>20</v>
          </cell>
          <cell r="I674">
            <v>1</v>
          </cell>
          <cell r="J674">
            <v>11</v>
          </cell>
          <cell r="K674">
            <v>230</v>
          </cell>
          <cell r="L674">
            <v>3</v>
          </cell>
          <cell r="M674" t="str">
            <v>00</v>
          </cell>
          <cell r="N674">
            <v>6</v>
          </cell>
          <cell r="O674">
            <v>4</v>
          </cell>
          <cell r="P674">
            <v>4</v>
          </cell>
          <cell r="Q674">
            <v>1</v>
          </cell>
          <cell r="R674">
            <v>90</v>
          </cell>
          <cell r="T674">
            <v>0</v>
          </cell>
          <cell r="U674">
            <v>1</v>
          </cell>
          <cell r="V674" t="str">
            <v>Institut Boké</v>
          </cell>
          <cell r="W674" t="str">
            <v xml:space="preserve"> Intérieur</v>
          </cell>
          <cell r="X674" t="str">
            <v>Sub.expl. NV (Recher.format.)</v>
          </cell>
          <cell r="Y674" t="str">
            <v>P4</v>
          </cell>
          <cell r="Z674">
            <v>72000</v>
          </cell>
          <cell r="AA674">
            <v>107380</v>
          </cell>
          <cell r="AB674">
            <v>128850</v>
          </cell>
          <cell r="AC674">
            <v>128856</v>
          </cell>
          <cell r="AD674">
            <v>6</v>
          </cell>
          <cell r="AE674">
            <v>33237.049999999996</v>
          </cell>
        </row>
        <row r="675">
          <cell r="A675">
            <v>1</v>
          </cell>
          <cell r="B675" t="str">
            <v>ST/EPU</v>
          </cell>
          <cell r="C675" t="str">
            <v>C1F</v>
          </cell>
          <cell r="D675" t="str">
            <v>C1FB</v>
          </cell>
          <cell r="E675" t="str">
            <v>IRE/MAM</v>
          </cell>
          <cell r="G675">
            <v>23</v>
          </cell>
          <cell r="H675">
            <v>20</v>
          </cell>
          <cell r="I675">
            <v>1</v>
          </cell>
          <cell r="J675">
            <v>11</v>
          </cell>
          <cell r="K675">
            <v>240</v>
          </cell>
          <cell r="L675">
            <v>3</v>
          </cell>
          <cell r="M675">
            <v>1</v>
          </cell>
          <cell r="O675">
            <v>4</v>
          </cell>
          <cell r="P675">
            <v>4</v>
          </cell>
          <cell r="Q675">
            <v>1</v>
          </cell>
          <cell r="R675" t="str">
            <v>lot</v>
          </cell>
          <cell r="T675">
            <v>33237.049999999996</v>
          </cell>
          <cell r="U675">
            <v>1</v>
          </cell>
          <cell r="V675" t="str">
            <v>Institut Labé</v>
          </cell>
          <cell r="W675">
            <v>0</v>
          </cell>
          <cell r="X675">
            <v>0</v>
          </cell>
          <cell r="Y675">
            <v>0</v>
          </cell>
          <cell r="Z675">
            <v>1393580</v>
          </cell>
          <cell r="AA675">
            <v>2671485</v>
          </cell>
          <cell r="AB675">
            <v>3205780</v>
          </cell>
          <cell r="AC675">
            <v>3205782</v>
          </cell>
          <cell r="AD675">
            <v>2</v>
          </cell>
          <cell r="AE675">
            <v>0</v>
          </cell>
        </row>
        <row r="676">
          <cell r="A676">
            <v>1</v>
          </cell>
          <cell r="B676" t="str">
            <v>20</v>
          </cell>
          <cell r="C676">
            <v>11240300600</v>
          </cell>
          <cell r="D676">
            <v>2</v>
          </cell>
          <cell r="E676" t="str">
            <v>41</v>
          </cell>
          <cell r="F676">
            <v>20</v>
          </cell>
          <cell r="G676">
            <v>23</v>
          </cell>
          <cell r="H676">
            <v>20</v>
          </cell>
          <cell r="I676">
            <v>1</v>
          </cell>
          <cell r="J676">
            <v>11</v>
          </cell>
          <cell r="K676">
            <v>240</v>
          </cell>
          <cell r="L676">
            <v>3</v>
          </cell>
          <cell r="M676" t="str">
            <v>00</v>
          </cell>
          <cell r="N676">
            <v>6</v>
          </cell>
          <cell r="O676">
            <v>4</v>
          </cell>
          <cell r="P676">
            <v>4</v>
          </cell>
          <cell r="Q676">
            <v>1</v>
          </cell>
          <cell r="R676">
            <v>20</v>
          </cell>
          <cell r="T676">
            <v>0</v>
          </cell>
          <cell r="U676">
            <v>1</v>
          </cell>
          <cell r="V676" t="str">
            <v>Institut Labé</v>
          </cell>
          <cell r="W676" t="str">
            <v xml:space="preserve"> Intérieur</v>
          </cell>
          <cell r="X676" t="str">
            <v>Sub.expl. Frais de personnel</v>
          </cell>
          <cell r="Y676" t="str">
            <v>P4</v>
          </cell>
          <cell r="Z676">
            <v>68130</v>
          </cell>
          <cell r="AA676">
            <v>362760</v>
          </cell>
          <cell r="AB676">
            <v>435310</v>
          </cell>
          <cell r="AC676">
            <v>435312</v>
          </cell>
          <cell r="AD676">
            <v>2</v>
          </cell>
          <cell r="AE676">
            <v>33237.049999999996</v>
          </cell>
        </row>
        <row r="677">
          <cell r="A677">
            <v>1</v>
          </cell>
          <cell r="B677" t="str">
            <v>20</v>
          </cell>
          <cell r="C677">
            <v>11240300600</v>
          </cell>
          <cell r="D677">
            <v>4</v>
          </cell>
          <cell r="E677" t="str">
            <v>41</v>
          </cell>
          <cell r="F677">
            <v>31</v>
          </cell>
          <cell r="G677">
            <v>23</v>
          </cell>
          <cell r="H677">
            <v>20</v>
          </cell>
          <cell r="I677">
            <v>1</v>
          </cell>
          <cell r="J677">
            <v>11</v>
          </cell>
          <cell r="K677">
            <v>240</v>
          </cell>
          <cell r="L677">
            <v>3</v>
          </cell>
          <cell r="M677" t="str">
            <v>00</v>
          </cell>
          <cell r="N677">
            <v>6</v>
          </cell>
          <cell r="O677">
            <v>4</v>
          </cell>
          <cell r="P677">
            <v>4</v>
          </cell>
          <cell r="Q677">
            <v>1</v>
          </cell>
          <cell r="R677">
            <v>31</v>
          </cell>
          <cell r="T677">
            <v>0</v>
          </cell>
          <cell r="U677">
            <v>1</v>
          </cell>
          <cell r="V677" t="str">
            <v>Institut Labé</v>
          </cell>
          <cell r="W677" t="str">
            <v xml:space="preserve"> Intérieur</v>
          </cell>
          <cell r="X677" t="str">
            <v>Sub.expl. Fonct. (Fournit.conso)</v>
          </cell>
          <cell r="Y677" t="str">
            <v>P4</v>
          </cell>
          <cell r="Z677">
            <v>103340</v>
          </cell>
          <cell r="AA677">
            <v>119530</v>
          </cell>
          <cell r="AB677">
            <v>143440</v>
          </cell>
          <cell r="AC677">
            <v>143436</v>
          </cell>
          <cell r="AD677">
            <v>-4</v>
          </cell>
          <cell r="AE677">
            <v>33237.049999999996</v>
          </cell>
        </row>
        <row r="678">
          <cell r="A678">
            <v>1</v>
          </cell>
          <cell r="B678" t="str">
            <v>20</v>
          </cell>
          <cell r="C678">
            <v>11240300600</v>
          </cell>
          <cell r="D678">
            <v>4</v>
          </cell>
          <cell r="E678" t="str">
            <v>41</v>
          </cell>
          <cell r="F678">
            <v>34</v>
          </cell>
          <cell r="G678">
            <v>23</v>
          </cell>
          <cell r="H678">
            <v>20</v>
          </cell>
          <cell r="I678">
            <v>1</v>
          </cell>
          <cell r="J678">
            <v>11</v>
          </cell>
          <cell r="K678">
            <v>240</v>
          </cell>
          <cell r="L678">
            <v>3</v>
          </cell>
          <cell r="M678" t="str">
            <v>00</v>
          </cell>
          <cell r="N678">
            <v>6</v>
          </cell>
          <cell r="O678">
            <v>4</v>
          </cell>
          <cell r="P678">
            <v>4</v>
          </cell>
          <cell r="Q678">
            <v>1</v>
          </cell>
          <cell r="R678">
            <v>34</v>
          </cell>
          <cell r="T678">
            <v>0</v>
          </cell>
          <cell r="U678">
            <v>1</v>
          </cell>
          <cell r="V678" t="str">
            <v>Institut Labé</v>
          </cell>
          <cell r="W678" t="str">
            <v xml:space="preserve"> Intérieur</v>
          </cell>
          <cell r="X678" t="str">
            <v>Sub.expl. Fonct. (Conso div)</v>
          </cell>
          <cell r="Y678" t="str">
            <v>P4</v>
          </cell>
          <cell r="Z678">
            <v>244430</v>
          </cell>
          <cell r="AA678">
            <v>318750</v>
          </cell>
          <cell r="AB678">
            <v>382500</v>
          </cell>
          <cell r="AC678">
            <v>382500</v>
          </cell>
          <cell r="AD678">
            <v>0</v>
          </cell>
          <cell r="AE678">
            <v>33237.049999999996</v>
          </cell>
        </row>
        <row r="679">
          <cell r="A679">
            <v>1</v>
          </cell>
          <cell r="B679" t="str">
            <v>20</v>
          </cell>
          <cell r="C679">
            <v>11240300600</v>
          </cell>
          <cell r="D679">
            <v>4</v>
          </cell>
          <cell r="E679" t="str">
            <v>41</v>
          </cell>
          <cell r="F679">
            <v>37</v>
          </cell>
          <cell r="G679">
            <v>23</v>
          </cell>
          <cell r="H679">
            <v>20</v>
          </cell>
          <cell r="I679">
            <v>1</v>
          </cell>
          <cell r="J679">
            <v>11</v>
          </cell>
          <cell r="K679">
            <v>240</v>
          </cell>
          <cell r="L679">
            <v>3</v>
          </cell>
          <cell r="M679" t="str">
            <v>00</v>
          </cell>
          <cell r="N679">
            <v>6</v>
          </cell>
          <cell r="O679">
            <v>4</v>
          </cell>
          <cell r="P679">
            <v>4</v>
          </cell>
          <cell r="Q679">
            <v>1</v>
          </cell>
          <cell r="R679">
            <v>37</v>
          </cell>
          <cell r="T679">
            <v>0</v>
          </cell>
          <cell r="U679">
            <v>1</v>
          </cell>
          <cell r="V679" t="str">
            <v>Institut Labé</v>
          </cell>
          <cell r="W679" t="str">
            <v xml:space="preserve"> Intérieur</v>
          </cell>
          <cell r="X679" t="str">
            <v>Sub.expl. Fonct. (Entret.immob)</v>
          </cell>
          <cell r="Y679" t="str">
            <v>P4</v>
          </cell>
          <cell r="Z679">
            <v>60940</v>
          </cell>
          <cell r="AA679">
            <v>160570</v>
          </cell>
          <cell r="AB679">
            <v>192690</v>
          </cell>
          <cell r="AC679">
            <v>192684</v>
          </cell>
          <cell r="AD679">
            <v>-6</v>
          </cell>
          <cell r="AE679">
            <v>33237.049999999996</v>
          </cell>
        </row>
        <row r="680">
          <cell r="A680">
            <v>1</v>
          </cell>
          <cell r="B680" t="str">
            <v>20</v>
          </cell>
          <cell r="C680">
            <v>11240300600</v>
          </cell>
          <cell r="D680">
            <v>4</v>
          </cell>
          <cell r="E680" t="str">
            <v>41</v>
          </cell>
          <cell r="F680">
            <v>40</v>
          </cell>
          <cell r="G680">
            <v>23</v>
          </cell>
          <cell r="H680">
            <v>20</v>
          </cell>
          <cell r="I680">
            <v>1</v>
          </cell>
          <cell r="J680">
            <v>11</v>
          </cell>
          <cell r="K680">
            <v>240</v>
          </cell>
          <cell r="L680">
            <v>3</v>
          </cell>
          <cell r="M680" t="str">
            <v>00</v>
          </cell>
          <cell r="N680">
            <v>6</v>
          </cell>
          <cell r="O680">
            <v>4</v>
          </cell>
          <cell r="P680">
            <v>4</v>
          </cell>
          <cell r="Q680">
            <v>1</v>
          </cell>
          <cell r="R680">
            <v>40</v>
          </cell>
          <cell r="T680">
            <v>0</v>
          </cell>
          <cell r="U680">
            <v>1</v>
          </cell>
          <cell r="V680" t="str">
            <v>Institut Labé</v>
          </cell>
          <cell r="W680" t="str">
            <v xml:space="preserve"> Intérieur</v>
          </cell>
          <cell r="X680" t="str">
            <v>Sub.expl.Transfert (Bourses)</v>
          </cell>
          <cell r="Y680" t="str">
            <v>P4</v>
          </cell>
          <cell r="Z680">
            <v>843600</v>
          </cell>
          <cell r="AA680">
            <v>1599705</v>
          </cell>
          <cell r="AB680">
            <v>1919640</v>
          </cell>
          <cell r="AC680">
            <v>1919646</v>
          </cell>
          <cell r="AD680">
            <v>6</v>
          </cell>
          <cell r="AE680">
            <v>33237.049999999996</v>
          </cell>
        </row>
        <row r="681">
          <cell r="A681">
            <v>1</v>
          </cell>
          <cell r="B681" t="str">
            <v>20</v>
          </cell>
          <cell r="C681">
            <v>11240300600</v>
          </cell>
          <cell r="D681">
            <v>4</v>
          </cell>
          <cell r="E681" t="str">
            <v>41</v>
          </cell>
          <cell r="F681">
            <v>90</v>
          </cell>
          <cell r="G681">
            <v>23</v>
          </cell>
          <cell r="H681">
            <v>20</v>
          </cell>
          <cell r="I681">
            <v>1</v>
          </cell>
          <cell r="J681">
            <v>11</v>
          </cell>
          <cell r="K681">
            <v>240</v>
          </cell>
          <cell r="L681">
            <v>3</v>
          </cell>
          <cell r="M681" t="str">
            <v>00</v>
          </cell>
          <cell r="N681">
            <v>6</v>
          </cell>
          <cell r="O681">
            <v>4</v>
          </cell>
          <cell r="P681">
            <v>4</v>
          </cell>
          <cell r="Q681">
            <v>1</v>
          </cell>
          <cell r="R681">
            <v>90</v>
          </cell>
          <cell r="T681">
            <v>0</v>
          </cell>
          <cell r="U681">
            <v>1</v>
          </cell>
          <cell r="V681" t="str">
            <v>Institut Labé</v>
          </cell>
          <cell r="W681" t="str">
            <v xml:space="preserve"> Intérieur</v>
          </cell>
          <cell r="X681" t="str">
            <v>Sub.expl. NV (Recher.format.)</v>
          </cell>
          <cell r="Y681" t="str">
            <v>P4</v>
          </cell>
          <cell r="Z681">
            <v>73140</v>
          </cell>
          <cell r="AA681">
            <v>110170</v>
          </cell>
          <cell r="AB681">
            <v>132200</v>
          </cell>
          <cell r="AC681">
            <v>132204</v>
          </cell>
          <cell r="AD681">
            <v>4</v>
          </cell>
          <cell r="AE681">
            <v>33237.049999999996</v>
          </cell>
        </row>
        <row r="682">
          <cell r="A682">
            <v>1</v>
          </cell>
          <cell r="B682" t="str">
            <v>ST/EPU</v>
          </cell>
          <cell r="C682" t="str">
            <v>C1F</v>
          </cell>
          <cell r="D682" t="str">
            <v>C1FC</v>
          </cell>
          <cell r="E682" t="str">
            <v>DPE/DABO</v>
          </cell>
          <cell r="G682">
            <v>23</v>
          </cell>
          <cell r="H682">
            <v>20</v>
          </cell>
          <cell r="I682">
            <v>1</v>
          </cell>
          <cell r="J682">
            <v>11</v>
          </cell>
          <cell r="K682">
            <v>250</v>
          </cell>
          <cell r="L682">
            <v>3</v>
          </cell>
          <cell r="M682">
            <v>1</v>
          </cell>
          <cell r="O682">
            <v>4</v>
          </cell>
          <cell r="P682">
            <v>4</v>
          </cell>
          <cell r="Q682">
            <v>1</v>
          </cell>
          <cell r="R682" t="str">
            <v>lot</v>
          </cell>
          <cell r="T682">
            <v>33237.049999999996</v>
          </cell>
          <cell r="U682">
            <v>1</v>
          </cell>
          <cell r="V682" t="str">
            <v>Institut N'Zérécoré</v>
          </cell>
          <cell r="W682">
            <v>0</v>
          </cell>
          <cell r="X682">
            <v>0</v>
          </cell>
          <cell r="Y682">
            <v>0</v>
          </cell>
          <cell r="Z682">
            <v>2698317</v>
          </cell>
          <cell r="AA682">
            <v>4307565</v>
          </cell>
          <cell r="AB682">
            <v>5169070</v>
          </cell>
          <cell r="AC682">
            <v>5169078</v>
          </cell>
          <cell r="AD682">
            <v>8</v>
          </cell>
          <cell r="AE682">
            <v>0</v>
          </cell>
        </row>
        <row r="683">
          <cell r="A683">
            <v>1</v>
          </cell>
          <cell r="B683" t="str">
            <v>20</v>
          </cell>
          <cell r="C683">
            <v>11250300600</v>
          </cell>
          <cell r="D683">
            <v>2</v>
          </cell>
          <cell r="E683" t="str">
            <v>41</v>
          </cell>
          <cell r="F683">
            <v>20</v>
          </cell>
          <cell r="G683">
            <v>23</v>
          </cell>
          <cell r="H683">
            <v>20</v>
          </cell>
          <cell r="I683">
            <v>1</v>
          </cell>
          <cell r="J683">
            <v>11</v>
          </cell>
          <cell r="K683">
            <v>250</v>
          </cell>
          <cell r="L683">
            <v>3</v>
          </cell>
          <cell r="M683" t="str">
            <v>00</v>
          </cell>
          <cell r="N683">
            <v>6</v>
          </cell>
          <cell r="O683">
            <v>4</v>
          </cell>
          <cell r="P683">
            <v>4</v>
          </cell>
          <cell r="Q683">
            <v>1</v>
          </cell>
          <cell r="R683">
            <v>20</v>
          </cell>
          <cell r="T683">
            <v>0</v>
          </cell>
          <cell r="U683">
            <v>1</v>
          </cell>
          <cell r="V683" t="str">
            <v>Institut N'Zérékoré</v>
          </cell>
          <cell r="W683" t="str">
            <v xml:space="preserve"> Intérieur</v>
          </cell>
          <cell r="X683" t="str">
            <v>Sub.expl. Frais de personnel</v>
          </cell>
          <cell r="Y683" t="str">
            <v>P4</v>
          </cell>
          <cell r="Z683">
            <v>281120</v>
          </cell>
          <cell r="AA683">
            <v>1015850</v>
          </cell>
          <cell r="AB683">
            <v>1219020</v>
          </cell>
          <cell r="AC683">
            <v>1219020</v>
          </cell>
          <cell r="AD683">
            <v>0</v>
          </cell>
          <cell r="AE683">
            <v>33237.049999999996</v>
          </cell>
        </row>
        <row r="684">
          <cell r="A684">
            <v>1</v>
          </cell>
          <cell r="B684" t="str">
            <v>20</v>
          </cell>
          <cell r="C684">
            <v>11250300600</v>
          </cell>
          <cell r="D684">
            <v>4</v>
          </cell>
          <cell r="E684" t="str">
            <v>41</v>
          </cell>
          <cell r="F684">
            <v>31</v>
          </cell>
          <cell r="G684">
            <v>23</v>
          </cell>
          <cell r="H684">
            <v>20</v>
          </cell>
          <cell r="I684">
            <v>1</v>
          </cell>
          <cell r="J684">
            <v>11</v>
          </cell>
          <cell r="K684">
            <v>250</v>
          </cell>
          <cell r="L684">
            <v>3</v>
          </cell>
          <cell r="M684" t="str">
            <v>00</v>
          </cell>
          <cell r="N684">
            <v>6</v>
          </cell>
          <cell r="O684">
            <v>4</v>
          </cell>
          <cell r="P684">
            <v>4</v>
          </cell>
          <cell r="Q684">
            <v>1</v>
          </cell>
          <cell r="R684">
            <v>31</v>
          </cell>
          <cell r="T684">
            <v>0</v>
          </cell>
          <cell r="U684">
            <v>1</v>
          </cell>
          <cell r="V684" t="str">
            <v>Institut N'Zérékoré</v>
          </cell>
          <cell r="W684" t="str">
            <v xml:space="preserve"> Intérieur</v>
          </cell>
          <cell r="X684" t="str">
            <v>Sub.expl. Fonct. (Fournit.conso)</v>
          </cell>
          <cell r="Y684" t="str">
            <v>P4</v>
          </cell>
          <cell r="Z684">
            <v>58780</v>
          </cell>
          <cell r="AA684">
            <v>337220</v>
          </cell>
          <cell r="AB684">
            <v>404660</v>
          </cell>
          <cell r="AC684">
            <v>404664</v>
          </cell>
          <cell r="AD684">
            <v>4</v>
          </cell>
          <cell r="AE684">
            <v>33237.049999999996</v>
          </cell>
        </row>
        <row r="685">
          <cell r="A685">
            <v>1</v>
          </cell>
          <cell r="B685" t="str">
            <v>20</v>
          </cell>
          <cell r="C685">
            <v>11250300600</v>
          </cell>
          <cell r="D685">
            <v>4</v>
          </cell>
          <cell r="E685" t="str">
            <v>41</v>
          </cell>
          <cell r="F685">
            <v>34</v>
          </cell>
          <cell r="G685">
            <v>23</v>
          </cell>
          <cell r="H685">
            <v>20</v>
          </cell>
          <cell r="I685">
            <v>1</v>
          </cell>
          <cell r="J685">
            <v>11</v>
          </cell>
          <cell r="K685">
            <v>250</v>
          </cell>
          <cell r="L685">
            <v>3</v>
          </cell>
          <cell r="M685" t="str">
            <v>00</v>
          </cell>
          <cell r="N685">
            <v>6</v>
          </cell>
          <cell r="O685">
            <v>4</v>
          </cell>
          <cell r="P685">
            <v>4</v>
          </cell>
          <cell r="Q685">
            <v>1</v>
          </cell>
          <cell r="R685">
            <v>34</v>
          </cell>
          <cell r="T685">
            <v>0</v>
          </cell>
          <cell r="U685">
            <v>1</v>
          </cell>
          <cell r="V685" t="str">
            <v>Institut N'Zérékoré</v>
          </cell>
          <cell r="W685" t="str">
            <v xml:space="preserve"> Intérieur</v>
          </cell>
          <cell r="X685" t="str">
            <v>Sub.expl. Fonct. (Conso div)</v>
          </cell>
          <cell r="Y685" t="str">
            <v>P4</v>
          </cell>
          <cell r="Z685">
            <v>360207</v>
          </cell>
          <cell r="AA685">
            <v>394260</v>
          </cell>
          <cell r="AB685">
            <v>473110</v>
          </cell>
          <cell r="AC685">
            <v>473112</v>
          </cell>
          <cell r="AD685">
            <v>2</v>
          </cell>
          <cell r="AE685">
            <v>33237.049999999996</v>
          </cell>
        </row>
        <row r="686">
          <cell r="A686">
            <v>1</v>
          </cell>
          <cell r="B686" t="str">
            <v>20</v>
          </cell>
          <cell r="C686">
            <v>11250300600</v>
          </cell>
          <cell r="D686">
            <v>4</v>
          </cell>
          <cell r="E686" t="str">
            <v>41</v>
          </cell>
          <cell r="F686">
            <v>37</v>
          </cell>
          <cell r="G686">
            <v>23</v>
          </cell>
          <cell r="H686">
            <v>20</v>
          </cell>
          <cell r="I686">
            <v>1</v>
          </cell>
          <cell r="J686">
            <v>11</v>
          </cell>
          <cell r="K686">
            <v>250</v>
          </cell>
          <cell r="L686">
            <v>3</v>
          </cell>
          <cell r="M686" t="str">
            <v>00</v>
          </cell>
          <cell r="N686">
            <v>6</v>
          </cell>
          <cell r="O686">
            <v>4</v>
          </cell>
          <cell r="P686">
            <v>4</v>
          </cell>
          <cell r="Q686">
            <v>1</v>
          </cell>
          <cell r="R686">
            <v>37</v>
          </cell>
          <cell r="T686">
            <v>0</v>
          </cell>
          <cell r="U686">
            <v>1</v>
          </cell>
          <cell r="V686" t="str">
            <v>Institut N'Zérékoré</v>
          </cell>
          <cell r="W686" t="str">
            <v xml:space="preserve"> Intérieur</v>
          </cell>
          <cell r="X686" t="str">
            <v>Sub.expl. Fonct. (Entret.immob)</v>
          </cell>
          <cell r="Y686" t="str">
            <v>P4</v>
          </cell>
          <cell r="Z686">
            <v>284730</v>
          </cell>
          <cell r="AA686">
            <v>281350</v>
          </cell>
          <cell r="AB686">
            <v>337620</v>
          </cell>
          <cell r="AC686">
            <v>337620</v>
          </cell>
          <cell r="AD686">
            <v>0</v>
          </cell>
          <cell r="AE686">
            <v>33237.049999999996</v>
          </cell>
        </row>
        <row r="687">
          <cell r="A687">
            <v>1</v>
          </cell>
          <cell r="B687" t="str">
            <v>20</v>
          </cell>
          <cell r="C687">
            <v>11250300600</v>
          </cell>
          <cell r="D687">
            <v>4</v>
          </cell>
          <cell r="E687" t="str">
            <v>41</v>
          </cell>
          <cell r="F687">
            <v>40</v>
          </cell>
          <cell r="G687">
            <v>23</v>
          </cell>
          <cell r="H687">
            <v>20</v>
          </cell>
          <cell r="I687">
            <v>1</v>
          </cell>
          <cell r="J687">
            <v>11</v>
          </cell>
          <cell r="K687">
            <v>250</v>
          </cell>
          <cell r="L687">
            <v>3</v>
          </cell>
          <cell r="M687" t="str">
            <v>00</v>
          </cell>
          <cell r="N687">
            <v>6</v>
          </cell>
          <cell r="O687">
            <v>4</v>
          </cell>
          <cell r="P687">
            <v>4</v>
          </cell>
          <cell r="Q687">
            <v>1</v>
          </cell>
          <cell r="R687">
            <v>40</v>
          </cell>
          <cell r="T687">
            <v>0</v>
          </cell>
          <cell r="U687">
            <v>1</v>
          </cell>
          <cell r="V687" t="str">
            <v>Institut N'Zérékoré</v>
          </cell>
          <cell r="W687" t="str">
            <v xml:space="preserve"> Intérieur</v>
          </cell>
          <cell r="X687" t="str">
            <v>Sub.expl.Transfert (Bourses)</v>
          </cell>
          <cell r="Y687" t="str">
            <v>P4</v>
          </cell>
          <cell r="Z687">
            <v>1692060</v>
          </cell>
          <cell r="AA687">
            <v>2124135</v>
          </cell>
          <cell r="AB687">
            <v>2548960</v>
          </cell>
          <cell r="AC687">
            <v>2548962</v>
          </cell>
          <cell r="AD687">
            <v>2</v>
          </cell>
          <cell r="AE687">
            <v>33237.049999999996</v>
          </cell>
        </row>
        <row r="688">
          <cell r="A688">
            <v>1</v>
          </cell>
          <cell r="B688" t="str">
            <v>20</v>
          </cell>
          <cell r="C688">
            <v>11250300600</v>
          </cell>
          <cell r="D688">
            <v>4</v>
          </cell>
          <cell r="E688" t="str">
            <v>41</v>
          </cell>
          <cell r="F688">
            <v>90</v>
          </cell>
          <cell r="G688">
            <v>23</v>
          </cell>
          <cell r="H688">
            <v>20</v>
          </cell>
          <cell r="I688">
            <v>1</v>
          </cell>
          <cell r="J688">
            <v>11</v>
          </cell>
          <cell r="K688">
            <v>250</v>
          </cell>
          <cell r="L688">
            <v>3</v>
          </cell>
          <cell r="M688" t="str">
            <v>00</v>
          </cell>
          <cell r="N688">
            <v>6</v>
          </cell>
          <cell r="O688">
            <v>4</v>
          </cell>
          <cell r="P688">
            <v>4</v>
          </cell>
          <cell r="Q688">
            <v>1</v>
          </cell>
          <cell r="R688">
            <v>90</v>
          </cell>
          <cell r="T688">
            <v>0</v>
          </cell>
          <cell r="U688">
            <v>1</v>
          </cell>
          <cell r="V688" t="str">
            <v>Institut N'Zérékoré</v>
          </cell>
          <cell r="W688" t="str">
            <v xml:space="preserve"> Intérieur</v>
          </cell>
          <cell r="X688" t="str">
            <v>Sub.expl. NV (Recher.format.)</v>
          </cell>
          <cell r="Y688" t="str">
            <v>P4</v>
          </cell>
          <cell r="Z688">
            <v>21420</v>
          </cell>
          <cell r="AA688">
            <v>154750</v>
          </cell>
          <cell r="AB688">
            <v>185700</v>
          </cell>
          <cell r="AC688">
            <v>185700</v>
          </cell>
          <cell r="AD688">
            <v>0</v>
          </cell>
          <cell r="AE688">
            <v>33237.049999999996</v>
          </cell>
        </row>
        <row r="689">
          <cell r="A689">
            <v>1</v>
          </cell>
          <cell r="B689" t="str">
            <v>ST/EPU</v>
          </cell>
          <cell r="C689" t="str">
            <v>C1F</v>
          </cell>
          <cell r="D689" t="str">
            <v>C1FC</v>
          </cell>
          <cell r="E689" t="str">
            <v>DPE/MAND</v>
          </cell>
          <cell r="G689">
            <v>23</v>
          </cell>
          <cell r="H689">
            <v>20</v>
          </cell>
          <cell r="I689">
            <v>1</v>
          </cell>
          <cell r="J689">
            <v>11</v>
          </cell>
          <cell r="K689">
            <v>260</v>
          </cell>
          <cell r="L689">
            <v>3</v>
          </cell>
          <cell r="M689">
            <v>1</v>
          </cell>
          <cell r="O689">
            <v>4</v>
          </cell>
          <cell r="P689">
            <v>4</v>
          </cell>
          <cell r="Q689">
            <v>1</v>
          </cell>
          <cell r="R689" t="str">
            <v>lot</v>
          </cell>
          <cell r="T689">
            <v>33237.049999999996</v>
          </cell>
          <cell r="U689">
            <v>1</v>
          </cell>
          <cell r="V689" t="str">
            <v>Institut Sup Arts-Guinée</v>
          </cell>
          <cell r="W689">
            <v>0</v>
          </cell>
          <cell r="X689">
            <v>0</v>
          </cell>
          <cell r="Y689">
            <v>0</v>
          </cell>
          <cell r="Z689">
            <v>1488519</v>
          </cell>
          <cell r="AA689">
            <v>2666820</v>
          </cell>
          <cell r="AB689">
            <v>3200200</v>
          </cell>
          <cell r="AC689">
            <v>3200184</v>
          </cell>
          <cell r="AD689">
            <v>-16</v>
          </cell>
          <cell r="AE689">
            <v>0</v>
          </cell>
        </row>
        <row r="690">
          <cell r="A690">
            <v>1</v>
          </cell>
          <cell r="B690" t="str">
            <v>20</v>
          </cell>
          <cell r="C690">
            <v>11260300600</v>
          </cell>
          <cell r="D690">
            <v>4</v>
          </cell>
          <cell r="E690" t="str">
            <v>41</v>
          </cell>
          <cell r="F690">
            <v>20</v>
          </cell>
          <cell r="G690">
            <v>23</v>
          </cell>
          <cell r="H690">
            <v>20</v>
          </cell>
          <cell r="I690">
            <v>1</v>
          </cell>
          <cell r="J690">
            <v>11</v>
          </cell>
          <cell r="K690">
            <v>260</v>
          </cell>
          <cell r="L690">
            <v>3</v>
          </cell>
          <cell r="M690" t="str">
            <v>00</v>
          </cell>
          <cell r="N690">
            <v>6</v>
          </cell>
          <cell r="O690">
            <v>4</v>
          </cell>
          <cell r="P690">
            <v>4</v>
          </cell>
          <cell r="Q690">
            <v>1</v>
          </cell>
          <cell r="R690">
            <v>20</v>
          </cell>
          <cell r="T690">
            <v>0</v>
          </cell>
          <cell r="U690">
            <v>1</v>
          </cell>
          <cell r="V690" t="str">
            <v>Institut Sup Arts-Guinée</v>
          </cell>
          <cell r="W690" t="str">
            <v xml:space="preserve"> Intérieur</v>
          </cell>
          <cell r="X690" t="str">
            <v>Sub.expl. Frais de personnel</v>
          </cell>
          <cell r="Y690" t="str">
            <v>P4</v>
          </cell>
          <cell r="Z690">
            <v>100380</v>
          </cell>
          <cell r="AA690">
            <v>367390</v>
          </cell>
          <cell r="AB690">
            <v>440870</v>
          </cell>
          <cell r="AC690">
            <v>440868</v>
          </cell>
          <cell r="AD690">
            <v>-2</v>
          </cell>
          <cell r="AE690">
            <v>33237.049999999996</v>
          </cell>
        </row>
        <row r="691">
          <cell r="A691">
            <v>1</v>
          </cell>
          <cell r="B691" t="str">
            <v>20</v>
          </cell>
          <cell r="C691">
            <v>11260300600</v>
          </cell>
          <cell r="D691">
            <v>4</v>
          </cell>
          <cell r="E691" t="str">
            <v>41</v>
          </cell>
          <cell r="F691">
            <v>31</v>
          </cell>
          <cell r="G691">
            <v>23</v>
          </cell>
          <cell r="H691">
            <v>20</v>
          </cell>
          <cell r="I691">
            <v>1</v>
          </cell>
          <cell r="J691">
            <v>11</v>
          </cell>
          <cell r="K691">
            <v>260</v>
          </cell>
          <cell r="L691">
            <v>3</v>
          </cell>
          <cell r="M691" t="str">
            <v>00</v>
          </cell>
          <cell r="N691">
            <v>6</v>
          </cell>
          <cell r="O691">
            <v>4</v>
          </cell>
          <cell r="P691">
            <v>4</v>
          </cell>
          <cell r="Q691">
            <v>1</v>
          </cell>
          <cell r="R691">
            <v>31</v>
          </cell>
          <cell r="T691">
            <v>0</v>
          </cell>
          <cell r="U691">
            <v>1</v>
          </cell>
          <cell r="V691" t="str">
            <v>Institut Sup Arts-Guinée</v>
          </cell>
          <cell r="W691" t="str">
            <v xml:space="preserve"> Intérieur</v>
          </cell>
          <cell r="X691" t="str">
            <v>Sub.expl. Fonct. (Fournit.conso)</v>
          </cell>
          <cell r="Y691" t="str">
            <v>P4</v>
          </cell>
          <cell r="Z691">
            <v>152750</v>
          </cell>
          <cell r="AA691">
            <v>259960</v>
          </cell>
          <cell r="AB691">
            <v>311950</v>
          </cell>
          <cell r="AC691">
            <v>311952</v>
          </cell>
          <cell r="AD691">
            <v>2</v>
          </cell>
          <cell r="AE691">
            <v>33237.049999999996</v>
          </cell>
        </row>
        <row r="692">
          <cell r="A692">
            <v>1</v>
          </cell>
          <cell r="B692" t="str">
            <v>20</v>
          </cell>
          <cell r="C692">
            <v>11260300600</v>
          </cell>
          <cell r="D692">
            <v>4</v>
          </cell>
          <cell r="E692" t="str">
            <v>41</v>
          </cell>
          <cell r="F692">
            <v>34</v>
          </cell>
          <cell r="G692">
            <v>23</v>
          </cell>
          <cell r="H692">
            <v>20</v>
          </cell>
          <cell r="I692">
            <v>1</v>
          </cell>
          <cell r="J692">
            <v>11</v>
          </cell>
          <cell r="K692">
            <v>260</v>
          </cell>
          <cell r="L692">
            <v>3</v>
          </cell>
          <cell r="M692" t="str">
            <v>00</v>
          </cell>
          <cell r="N692">
            <v>6</v>
          </cell>
          <cell r="O692">
            <v>4</v>
          </cell>
          <cell r="P692">
            <v>4</v>
          </cell>
          <cell r="Q692">
            <v>1</v>
          </cell>
          <cell r="R692">
            <v>34</v>
          </cell>
          <cell r="T692">
            <v>0</v>
          </cell>
          <cell r="U692">
            <v>1</v>
          </cell>
          <cell r="V692" t="str">
            <v>Institut Sup Arts-Guinée</v>
          </cell>
          <cell r="W692" t="str">
            <v xml:space="preserve"> Intérieur</v>
          </cell>
          <cell r="X692" t="str">
            <v>Sub.expl. Fonct. (Conso div)</v>
          </cell>
          <cell r="Y692" t="str">
            <v>P4</v>
          </cell>
          <cell r="Z692">
            <v>184289</v>
          </cell>
          <cell r="AA692">
            <v>199220</v>
          </cell>
          <cell r="AB692">
            <v>239070</v>
          </cell>
          <cell r="AC692">
            <v>239064</v>
          </cell>
          <cell r="AD692">
            <v>-6</v>
          </cell>
          <cell r="AE692">
            <v>33237.049999999996</v>
          </cell>
        </row>
        <row r="693">
          <cell r="A693">
            <v>1</v>
          </cell>
          <cell r="B693" t="str">
            <v>20</v>
          </cell>
          <cell r="C693">
            <v>11260300600</v>
          </cell>
          <cell r="D693">
            <v>4</v>
          </cell>
          <cell r="E693" t="str">
            <v>41</v>
          </cell>
          <cell r="F693">
            <v>37</v>
          </cell>
          <cell r="G693">
            <v>23</v>
          </cell>
          <cell r="H693">
            <v>20</v>
          </cell>
          <cell r="I693">
            <v>1</v>
          </cell>
          <cell r="J693">
            <v>11</v>
          </cell>
          <cell r="K693">
            <v>260</v>
          </cell>
          <cell r="L693">
            <v>3</v>
          </cell>
          <cell r="M693" t="str">
            <v>00</v>
          </cell>
          <cell r="N693">
            <v>6</v>
          </cell>
          <cell r="O693">
            <v>4</v>
          </cell>
          <cell r="P693">
            <v>4</v>
          </cell>
          <cell r="Q693">
            <v>1</v>
          </cell>
          <cell r="R693">
            <v>37</v>
          </cell>
          <cell r="T693">
            <v>0</v>
          </cell>
          <cell r="U693">
            <v>1</v>
          </cell>
          <cell r="V693" t="str">
            <v>Institut Sup Arts-Guinée</v>
          </cell>
          <cell r="W693" t="str">
            <v xml:space="preserve"> Intérieur</v>
          </cell>
          <cell r="X693" t="str">
            <v>Sub.expl. Fonct. (Entret.immob)</v>
          </cell>
          <cell r="Y693" t="str">
            <v>P4</v>
          </cell>
          <cell r="Z693">
            <v>104180</v>
          </cell>
          <cell r="AA693">
            <v>159380</v>
          </cell>
          <cell r="AB693">
            <v>191260</v>
          </cell>
          <cell r="AC693">
            <v>191256</v>
          </cell>
          <cell r="AD693">
            <v>-4</v>
          </cell>
          <cell r="AE693">
            <v>33237.049999999996</v>
          </cell>
        </row>
        <row r="694">
          <cell r="A694">
            <v>1</v>
          </cell>
          <cell r="B694" t="str">
            <v>20</v>
          </cell>
          <cell r="C694">
            <v>11260300600</v>
          </cell>
          <cell r="D694">
            <v>4</v>
          </cell>
          <cell r="E694" t="str">
            <v>41</v>
          </cell>
          <cell r="F694">
            <v>40</v>
          </cell>
          <cell r="G694">
            <v>23</v>
          </cell>
          <cell r="H694">
            <v>20</v>
          </cell>
          <cell r="I694">
            <v>1</v>
          </cell>
          <cell r="J694">
            <v>11</v>
          </cell>
          <cell r="K694">
            <v>260</v>
          </cell>
          <cell r="L694">
            <v>3</v>
          </cell>
          <cell r="M694" t="str">
            <v>00</v>
          </cell>
          <cell r="N694">
            <v>6</v>
          </cell>
          <cell r="O694">
            <v>4</v>
          </cell>
          <cell r="P694">
            <v>4</v>
          </cell>
          <cell r="Q694">
            <v>1</v>
          </cell>
          <cell r="R694">
            <v>40</v>
          </cell>
          <cell r="T694">
            <v>0</v>
          </cell>
          <cell r="U694">
            <v>1</v>
          </cell>
          <cell r="V694" t="str">
            <v>Institut Sup Arts-Guinée</v>
          </cell>
          <cell r="W694" t="str">
            <v xml:space="preserve"> Intérieur</v>
          </cell>
          <cell r="X694" t="str">
            <v>Sub.expl.Transfert (Bourses)</v>
          </cell>
          <cell r="Y694" t="str">
            <v>P4</v>
          </cell>
          <cell r="Z694">
            <v>928500</v>
          </cell>
          <cell r="AA694">
            <v>1617120</v>
          </cell>
          <cell r="AB694">
            <v>1940550</v>
          </cell>
          <cell r="AC694">
            <v>1940544</v>
          </cell>
          <cell r="AD694">
            <v>-6</v>
          </cell>
          <cell r="AE694">
            <v>33237.049999999996</v>
          </cell>
        </row>
        <row r="695">
          <cell r="A695">
            <v>1</v>
          </cell>
          <cell r="B695" t="str">
            <v>20</v>
          </cell>
          <cell r="C695">
            <v>11260300600</v>
          </cell>
          <cell r="D695">
            <v>4</v>
          </cell>
          <cell r="E695" t="str">
            <v>41</v>
          </cell>
          <cell r="F695">
            <v>90</v>
          </cell>
          <cell r="G695">
            <v>23</v>
          </cell>
          <cell r="H695">
            <v>20</v>
          </cell>
          <cell r="I695">
            <v>1</v>
          </cell>
          <cell r="J695">
            <v>11</v>
          </cell>
          <cell r="K695">
            <v>260</v>
          </cell>
          <cell r="L695">
            <v>3</v>
          </cell>
          <cell r="M695" t="str">
            <v>00</v>
          </cell>
          <cell r="N695">
            <v>6</v>
          </cell>
          <cell r="O695">
            <v>4</v>
          </cell>
          <cell r="P695">
            <v>4</v>
          </cell>
          <cell r="Q695">
            <v>1</v>
          </cell>
          <cell r="R695">
            <v>90</v>
          </cell>
          <cell r="T695">
            <v>0</v>
          </cell>
          <cell r="U695">
            <v>1</v>
          </cell>
          <cell r="V695" t="str">
            <v>Institut Sup Arts-Guinée</v>
          </cell>
          <cell r="W695" t="str">
            <v xml:space="preserve"> Intérieur</v>
          </cell>
          <cell r="X695" t="str">
            <v>Sub.expl. NV (Recher.format.)</v>
          </cell>
          <cell r="Y695" t="str">
            <v>P4</v>
          </cell>
          <cell r="Z695">
            <v>18420</v>
          </cell>
          <cell r="AA695">
            <v>63750</v>
          </cell>
          <cell r="AB695">
            <v>76500</v>
          </cell>
          <cell r="AC695">
            <v>76500</v>
          </cell>
          <cell r="AD695">
            <v>0</v>
          </cell>
          <cell r="AE695">
            <v>33237.049999999996</v>
          </cell>
        </row>
        <row r="696">
          <cell r="A696">
            <v>1</v>
          </cell>
          <cell r="B696" t="str">
            <v>ST/EPU</v>
          </cell>
          <cell r="C696" t="str">
            <v>C1F</v>
          </cell>
          <cell r="D696" t="str">
            <v>C1FC</v>
          </cell>
          <cell r="E696" t="str">
            <v>DPE/KOUB</v>
          </cell>
          <cell r="G696">
            <v>23</v>
          </cell>
          <cell r="H696">
            <v>20</v>
          </cell>
          <cell r="I696">
            <v>1</v>
          </cell>
          <cell r="J696">
            <v>11</v>
          </cell>
          <cell r="K696">
            <v>270</v>
          </cell>
          <cell r="L696">
            <v>3</v>
          </cell>
          <cell r="M696">
            <v>1</v>
          </cell>
          <cell r="O696">
            <v>4</v>
          </cell>
          <cell r="P696">
            <v>4</v>
          </cell>
          <cell r="Q696">
            <v>1</v>
          </cell>
          <cell r="R696" t="str">
            <v>lot</v>
          </cell>
          <cell r="T696">
            <v>33237.049999999996</v>
          </cell>
          <cell r="U696">
            <v>1</v>
          </cell>
          <cell r="V696" t="str">
            <v>Ecole Préparatoire Grandes Institutions Ingenieurs Tech. Sup.</v>
          </cell>
          <cell r="W696">
            <v>0</v>
          </cell>
          <cell r="X696">
            <v>0</v>
          </cell>
          <cell r="Y696">
            <v>0</v>
          </cell>
          <cell r="Z696">
            <v>2507050</v>
          </cell>
          <cell r="AA696">
            <v>3495740</v>
          </cell>
          <cell r="AB696">
            <v>4194900</v>
          </cell>
          <cell r="AC696">
            <v>4194888</v>
          </cell>
          <cell r="AD696">
            <v>-12</v>
          </cell>
          <cell r="AE696">
            <v>0</v>
          </cell>
        </row>
        <row r="697">
          <cell r="A697">
            <v>1</v>
          </cell>
          <cell r="B697" t="str">
            <v>20</v>
          </cell>
          <cell r="C697">
            <v>11270300600</v>
          </cell>
          <cell r="D697">
            <v>2</v>
          </cell>
          <cell r="E697" t="str">
            <v>41</v>
          </cell>
          <cell r="F697">
            <v>20</v>
          </cell>
          <cell r="G697">
            <v>23</v>
          </cell>
          <cell r="H697">
            <v>20</v>
          </cell>
          <cell r="I697">
            <v>1</v>
          </cell>
          <cell r="J697">
            <v>11</v>
          </cell>
          <cell r="K697">
            <v>270</v>
          </cell>
          <cell r="L697">
            <v>3</v>
          </cell>
          <cell r="M697" t="str">
            <v>00</v>
          </cell>
          <cell r="N697">
            <v>6</v>
          </cell>
          <cell r="O697">
            <v>4</v>
          </cell>
          <cell r="P697">
            <v>4</v>
          </cell>
          <cell r="Q697">
            <v>1</v>
          </cell>
          <cell r="R697">
            <v>20</v>
          </cell>
          <cell r="T697">
            <v>0</v>
          </cell>
          <cell r="U697">
            <v>1</v>
          </cell>
          <cell r="V697" t="str">
            <v>EPGIITS Kindia Ecole Préparatoire Grandes Institutions Ingenieurs Tech. Sup.</v>
          </cell>
          <cell r="W697" t="str">
            <v xml:space="preserve"> Intérieur</v>
          </cell>
          <cell r="X697" t="str">
            <v>Sub.expl. Frais de personnel</v>
          </cell>
          <cell r="Y697" t="str">
            <v>P4</v>
          </cell>
          <cell r="Z697">
            <v>141430</v>
          </cell>
          <cell r="AA697">
            <v>381700</v>
          </cell>
          <cell r="AB697">
            <v>458040</v>
          </cell>
          <cell r="AC697">
            <v>458040</v>
          </cell>
          <cell r="AD697">
            <v>0</v>
          </cell>
          <cell r="AE697">
            <v>33237.049999999996</v>
          </cell>
        </row>
        <row r="698">
          <cell r="A698">
            <v>1</v>
          </cell>
          <cell r="B698" t="str">
            <v>20</v>
          </cell>
          <cell r="C698">
            <v>11270300600</v>
          </cell>
          <cell r="D698">
            <v>4</v>
          </cell>
          <cell r="E698" t="str">
            <v>41</v>
          </cell>
          <cell r="F698">
            <v>31</v>
          </cell>
          <cell r="G698">
            <v>23</v>
          </cell>
          <cell r="H698">
            <v>20</v>
          </cell>
          <cell r="I698">
            <v>1</v>
          </cell>
          <cell r="J698">
            <v>11</v>
          </cell>
          <cell r="K698">
            <v>270</v>
          </cell>
          <cell r="L698">
            <v>3</v>
          </cell>
          <cell r="M698" t="str">
            <v>00</v>
          </cell>
          <cell r="N698">
            <v>6</v>
          </cell>
          <cell r="O698">
            <v>4</v>
          </cell>
          <cell r="P698">
            <v>4</v>
          </cell>
          <cell r="Q698">
            <v>1</v>
          </cell>
          <cell r="R698">
            <v>31</v>
          </cell>
          <cell r="T698">
            <v>0</v>
          </cell>
          <cell r="U698">
            <v>1</v>
          </cell>
          <cell r="V698" t="str">
            <v>EPGIITS Kindia Ecole Préparatoire Grandes Institutions Ingenieurs Tech. Sup.</v>
          </cell>
          <cell r="W698" t="str">
            <v xml:space="preserve"> Intérieur</v>
          </cell>
          <cell r="X698" t="str">
            <v>Sub.expl. Fonct. (Fournit.conso)</v>
          </cell>
          <cell r="Y698" t="str">
            <v>P4</v>
          </cell>
          <cell r="Z698">
            <v>128430</v>
          </cell>
          <cell r="AA698">
            <v>199220</v>
          </cell>
          <cell r="AB698">
            <v>239070</v>
          </cell>
          <cell r="AC698">
            <v>239064</v>
          </cell>
          <cell r="AD698">
            <v>-6</v>
          </cell>
          <cell r="AE698">
            <v>33237.049999999996</v>
          </cell>
        </row>
        <row r="699">
          <cell r="A699">
            <v>1</v>
          </cell>
          <cell r="B699" t="str">
            <v>20</v>
          </cell>
          <cell r="C699">
            <v>11270300600</v>
          </cell>
          <cell r="D699">
            <v>4</v>
          </cell>
          <cell r="E699" t="str">
            <v>41</v>
          </cell>
          <cell r="F699">
            <v>34</v>
          </cell>
          <cell r="G699">
            <v>23</v>
          </cell>
          <cell r="H699">
            <v>20</v>
          </cell>
          <cell r="I699">
            <v>1</v>
          </cell>
          <cell r="J699">
            <v>11</v>
          </cell>
          <cell r="K699">
            <v>270</v>
          </cell>
          <cell r="L699">
            <v>3</v>
          </cell>
          <cell r="M699" t="str">
            <v>00</v>
          </cell>
          <cell r="N699">
            <v>6</v>
          </cell>
          <cell r="O699">
            <v>4</v>
          </cell>
          <cell r="P699">
            <v>4</v>
          </cell>
          <cell r="Q699">
            <v>1</v>
          </cell>
          <cell r="R699">
            <v>34</v>
          </cell>
          <cell r="T699">
            <v>0</v>
          </cell>
          <cell r="U699">
            <v>1</v>
          </cell>
          <cell r="V699" t="str">
            <v>EPGIITS Kindia Ecole Préparatoire Grandes Institutions Ingenieurs Tech. Sup.</v>
          </cell>
          <cell r="W699" t="str">
            <v xml:space="preserve"> Intérieur</v>
          </cell>
          <cell r="X699" t="str">
            <v>Sub.expl. Fonct. (Conso div)</v>
          </cell>
          <cell r="Y699" t="str">
            <v>P4</v>
          </cell>
          <cell r="Z699">
            <v>235280</v>
          </cell>
          <cell r="AA699">
            <v>239060</v>
          </cell>
          <cell r="AB699">
            <v>286870</v>
          </cell>
          <cell r="AC699">
            <v>286872</v>
          </cell>
          <cell r="AD699">
            <v>2</v>
          </cell>
          <cell r="AE699">
            <v>33237.049999999996</v>
          </cell>
        </row>
        <row r="700">
          <cell r="A700">
            <v>1</v>
          </cell>
          <cell r="B700" t="str">
            <v>20</v>
          </cell>
          <cell r="C700">
            <v>11270300600</v>
          </cell>
          <cell r="D700">
            <v>4</v>
          </cell>
          <cell r="E700" t="str">
            <v>41</v>
          </cell>
          <cell r="F700">
            <v>37</v>
          </cell>
          <cell r="G700">
            <v>23</v>
          </cell>
          <cell r="H700">
            <v>20</v>
          </cell>
          <cell r="I700">
            <v>1</v>
          </cell>
          <cell r="J700">
            <v>11</v>
          </cell>
          <cell r="K700">
            <v>270</v>
          </cell>
          <cell r="L700">
            <v>3</v>
          </cell>
          <cell r="M700" t="str">
            <v>00</v>
          </cell>
          <cell r="N700">
            <v>6</v>
          </cell>
          <cell r="O700">
            <v>4</v>
          </cell>
          <cell r="P700">
            <v>4</v>
          </cell>
          <cell r="Q700">
            <v>1</v>
          </cell>
          <cell r="R700">
            <v>37</v>
          </cell>
          <cell r="T700">
            <v>0</v>
          </cell>
          <cell r="U700">
            <v>1</v>
          </cell>
          <cell r="V700" t="str">
            <v>EPGIITS Kindia Ecole Préparatoire Grandes Institutions Ingenieurs Tech. Sup.</v>
          </cell>
          <cell r="W700" t="str">
            <v xml:space="preserve"> Intérieur</v>
          </cell>
          <cell r="X700" t="str">
            <v>Sub.expl. Fonct. (Entret.immob)</v>
          </cell>
          <cell r="Y700" t="str">
            <v>P4</v>
          </cell>
          <cell r="Z700">
            <v>65940</v>
          </cell>
          <cell r="AA700">
            <v>113160</v>
          </cell>
          <cell r="AB700">
            <v>135800</v>
          </cell>
          <cell r="AC700">
            <v>135792</v>
          </cell>
          <cell r="AD700">
            <v>-8</v>
          </cell>
          <cell r="AE700">
            <v>33237.049999999996</v>
          </cell>
        </row>
        <row r="701">
          <cell r="A701">
            <v>1</v>
          </cell>
          <cell r="B701" t="str">
            <v>20</v>
          </cell>
          <cell r="C701">
            <v>11270300600</v>
          </cell>
          <cell r="D701">
            <v>4</v>
          </cell>
          <cell r="E701" t="str">
            <v>41</v>
          </cell>
          <cell r="F701">
            <v>40</v>
          </cell>
          <cell r="G701">
            <v>23</v>
          </cell>
          <cell r="H701">
            <v>20</v>
          </cell>
          <cell r="I701">
            <v>1</v>
          </cell>
          <cell r="J701">
            <v>11</v>
          </cell>
          <cell r="K701">
            <v>270</v>
          </cell>
          <cell r="L701">
            <v>3</v>
          </cell>
          <cell r="M701" t="str">
            <v>00</v>
          </cell>
          <cell r="N701">
            <v>6</v>
          </cell>
          <cell r="O701">
            <v>4</v>
          </cell>
          <cell r="P701">
            <v>4</v>
          </cell>
          <cell r="Q701">
            <v>1</v>
          </cell>
          <cell r="R701">
            <v>40</v>
          </cell>
          <cell r="T701">
            <v>0</v>
          </cell>
          <cell r="U701">
            <v>1</v>
          </cell>
          <cell r="V701" t="str">
            <v>EPGIITS Kindia Ecole Préparatoire Grandes Institutions Ingenieurs Tech. Sup.</v>
          </cell>
          <cell r="W701" t="str">
            <v xml:space="preserve"> Intérieur</v>
          </cell>
          <cell r="X701" t="str">
            <v>Sub.expl.Transfert (Bourses)</v>
          </cell>
          <cell r="Y701" t="str">
            <v>P4</v>
          </cell>
          <cell r="Z701">
            <v>1914220</v>
          </cell>
          <cell r="AA701">
            <v>2442690</v>
          </cell>
          <cell r="AB701">
            <v>2931230</v>
          </cell>
          <cell r="AC701">
            <v>2931228</v>
          </cell>
          <cell r="AD701">
            <v>-2</v>
          </cell>
          <cell r="AE701">
            <v>33237.049999999996</v>
          </cell>
        </row>
        <row r="702">
          <cell r="A702">
            <v>1</v>
          </cell>
          <cell r="B702" t="str">
            <v>20</v>
          </cell>
          <cell r="C702">
            <v>11270300600</v>
          </cell>
          <cell r="D702">
            <v>4</v>
          </cell>
          <cell r="E702" t="str">
            <v>41</v>
          </cell>
          <cell r="F702">
            <v>90</v>
          </cell>
          <cell r="G702">
            <v>23</v>
          </cell>
          <cell r="H702">
            <v>20</v>
          </cell>
          <cell r="I702">
            <v>1</v>
          </cell>
          <cell r="J702">
            <v>11</v>
          </cell>
          <cell r="K702">
            <v>270</v>
          </cell>
          <cell r="L702">
            <v>3</v>
          </cell>
          <cell r="M702" t="str">
            <v>00</v>
          </cell>
          <cell r="N702">
            <v>6</v>
          </cell>
          <cell r="O702">
            <v>4</v>
          </cell>
          <cell r="P702">
            <v>4</v>
          </cell>
          <cell r="Q702">
            <v>1</v>
          </cell>
          <cell r="R702">
            <v>90</v>
          </cell>
          <cell r="T702">
            <v>0</v>
          </cell>
          <cell r="U702">
            <v>1</v>
          </cell>
          <cell r="V702" t="str">
            <v>EPGIITS Kindia Ecole Préparatoire Grandes Institutions Ingenieurs Tech. Sup.</v>
          </cell>
          <cell r="W702" t="str">
            <v xml:space="preserve"> Intérieur</v>
          </cell>
          <cell r="X702" t="str">
            <v>Sub.expl. NV (Recher.format.)</v>
          </cell>
          <cell r="Y702" t="str">
            <v>P4</v>
          </cell>
          <cell r="Z702">
            <v>21750</v>
          </cell>
          <cell r="AA702">
            <v>119910</v>
          </cell>
          <cell r="AB702">
            <v>143890</v>
          </cell>
          <cell r="AC702">
            <v>143892</v>
          </cell>
          <cell r="AD702">
            <v>2</v>
          </cell>
          <cell r="AE702">
            <v>33237.049999999996</v>
          </cell>
        </row>
        <row r="703">
          <cell r="A703">
            <v>1</v>
          </cell>
          <cell r="B703" t="str">
            <v>ST/EPU</v>
          </cell>
          <cell r="C703" t="str">
            <v>C1F</v>
          </cell>
          <cell r="D703" t="str">
            <v>C1FC</v>
          </cell>
          <cell r="E703" t="str">
            <v>DPE/PITA</v>
          </cell>
          <cell r="G703">
            <v>23</v>
          </cell>
          <cell r="H703">
            <v>20</v>
          </cell>
          <cell r="I703">
            <v>1</v>
          </cell>
          <cell r="J703">
            <v>11</v>
          </cell>
          <cell r="K703">
            <v>281</v>
          </cell>
          <cell r="L703">
            <v>3</v>
          </cell>
          <cell r="M703">
            <v>1</v>
          </cell>
          <cell r="O703">
            <v>4</v>
          </cell>
          <cell r="P703">
            <v>4</v>
          </cell>
          <cell r="Q703">
            <v>1</v>
          </cell>
          <cell r="R703" t="str">
            <v>lot</v>
          </cell>
          <cell r="T703">
            <v>33237.049999999996</v>
          </cell>
          <cell r="U703">
            <v>1</v>
          </cell>
          <cell r="V703" t="str">
            <v>INA Urbanisme Coyah</v>
          </cell>
          <cell r="W703">
            <v>0</v>
          </cell>
          <cell r="X703">
            <v>0</v>
          </cell>
          <cell r="Y703">
            <v>0</v>
          </cell>
          <cell r="Z703">
            <v>289226</v>
          </cell>
          <cell r="AA703">
            <v>985460</v>
          </cell>
          <cell r="AB703">
            <v>1182550</v>
          </cell>
          <cell r="AC703">
            <v>1182552</v>
          </cell>
          <cell r="AD703">
            <v>2</v>
          </cell>
          <cell r="AE703">
            <v>0</v>
          </cell>
        </row>
        <row r="704">
          <cell r="A704">
            <v>1</v>
          </cell>
          <cell r="B704" t="str">
            <v>20</v>
          </cell>
          <cell r="C704">
            <v>11281300600</v>
          </cell>
          <cell r="D704">
            <v>2</v>
          </cell>
          <cell r="E704" t="str">
            <v>41</v>
          </cell>
          <cell r="F704">
            <v>20</v>
          </cell>
          <cell r="G704">
            <v>23</v>
          </cell>
          <cell r="H704">
            <v>20</v>
          </cell>
          <cell r="I704">
            <v>1</v>
          </cell>
          <cell r="J704">
            <v>11</v>
          </cell>
          <cell r="K704">
            <v>281</v>
          </cell>
          <cell r="L704">
            <v>3</v>
          </cell>
          <cell r="M704" t="str">
            <v>00</v>
          </cell>
          <cell r="N704">
            <v>6</v>
          </cell>
          <cell r="O704">
            <v>4</v>
          </cell>
          <cell r="P704">
            <v>4</v>
          </cell>
          <cell r="Q704">
            <v>1</v>
          </cell>
          <cell r="R704">
            <v>20</v>
          </cell>
          <cell r="T704">
            <v>0</v>
          </cell>
          <cell r="U704">
            <v>1</v>
          </cell>
          <cell r="V704" t="str">
            <v xml:space="preserve"> INA Urbanisme</v>
          </cell>
          <cell r="W704" t="str">
            <v xml:space="preserve"> Intérieur</v>
          </cell>
          <cell r="X704" t="str">
            <v>Sub.expl. Frais de personnel</v>
          </cell>
          <cell r="Y704" t="str">
            <v>P4</v>
          </cell>
          <cell r="Z704">
            <v>82770</v>
          </cell>
          <cell r="AA704">
            <v>202960</v>
          </cell>
          <cell r="AB704">
            <v>243550</v>
          </cell>
          <cell r="AC704">
            <v>243552</v>
          </cell>
          <cell r="AD704">
            <v>2</v>
          </cell>
          <cell r="AE704">
            <v>33237.049999999996</v>
          </cell>
        </row>
        <row r="705">
          <cell r="A705">
            <v>1</v>
          </cell>
          <cell r="B705" t="str">
            <v>20</v>
          </cell>
          <cell r="C705">
            <v>11281300600</v>
          </cell>
          <cell r="D705">
            <v>4</v>
          </cell>
          <cell r="E705" t="str">
            <v>41</v>
          </cell>
          <cell r="F705">
            <v>31</v>
          </cell>
          <cell r="G705">
            <v>23</v>
          </cell>
          <cell r="H705">
            <v>20</v>
          </cell>
          <cell r="I705">
            <v>1</v>
          </cell>
          <cell r="J705">
            <v>11</v>
          </cell>
          <cell r="K705">
            <v>281</v>
          </cell>
          <cell r="L705">
            <v>3</v>
          </cell>
          <cell r="M705" t="str">
            <v>00</v>
          </cell>
          <cell r="N705">
            <v>6</v>
          </cell>
          <cell r="O705">
            <v>4</v>
          </cell>
          <cell r="P705">
            <v>4</v>
          </cell>
          <cell r="Q705">
            <v>1</v>
          </cell>
          <cell r="R705">
            <v>31</v>
          </cell>
          <cell r="T705">
            <v>0</v>
          </cell>
          <cell r="U705">
            <v>1</v>
          </cell>
          <cell r="V705" t="str">
            <v>INA Urbanisme</v>
          </cell>
          <cell r="W705" t="str">
            <v xml:space="preserve"> Intérieur</v>
          </cell>
          <cell r="X705" t="str">
            <v>Sub.expl. Fonct. (Fournit.conso)</v>
          </cell>
          <cell r="Y705" t="str">
            <v>P4</v>
          </cell>
          <cell r="Z705">
            <v>42970</v>
          </cell>
          <cell r="AA705">
            <v>284450</v>
          </cell>
          <cell r="AB705">
            <v>341340</v>
          </cell>
          <cell r="AC705">
            <v>341340</v>
          </cell>
          <cell r="AD705">
            <v>0</v>
          </cell>
          <cell r="AE705">
            <v>33237.049999999996</v>
          </cell>
        </row>
        <row r="706">
          <cell r="A706">
            <v>1</v>
          </cell>
          <cell r="B706" t="str">
            <v>20</v>
          </cell>
          <cell r="C706">
            <v>11281300600</v>
          </cell>
          <cell r="D706">
            <v>4</v>
          </cell>
          <cell r="E706" t="str">
            <v>41</v>
          </cell>
          <cell r="F706">
            <v>34</v>
          </cell>
          <cell r="G706">
            <v>23</v>
          </cell>
          <cell r="H706">
            <v>20</v>
          </cell>
          <cell r="I706">
            <v>1</v>
          </cell>
          <cell r="J706">
            <v>11</v>
          </cell>
          <cell r="K706">
            <v>281</v>
          </cell>
          <cell r="L706">
            <v>3</v>
          </cell>
          <cell r="M706" t="str">
            <v>00</v>
          </cell>
          <cell r="N706">
            <v>6</v>
          </cell>
          <cell r="O706">
            <v>4</v>
          </cell>
          <cell r="P706">
            <v>4</v>
          </cell>
          <cell r="Q706">
            <v>1</v>
          </cell>
          <cell r="R706">
            <v>34</v>
          </cell>
          <cell r="T706">
            <v>0</v>
          </cell>
          <cell r="U706">
            <v>1</v>
          </cell>
          <cell r="V706" t="str">
            <v>INA Urbanisme</v>
          </cell>
          <cell r="W706" t="str">
            <v xml:space="preserve"> Intérieur</v>
          </cell>
          <cell r="X706" t="str">
            <v>Sub.expl. Fonct. (Conso div)</v>
          </cell>
          <cell r="Y706" t="str">
            <v>P4</v>
          </cell>
          <cell r="Z706">
            <v>21356</v>
          </cell>
          <cell r="AA706">
            <v>130690</v>
          </cell>
          <cell r="AB706">
            <v>156830</v>
          </cell>
          <cell r="AC706">
            <v>156828</v>
          </cell>
          <cell r="AD706">
            <v>-2</v>
          </cell>
          <cell r="AE706">
            <v>33237.049999999996</v>
          </cell>
        </row>
        <row r="707">
          <cell r="A707">
            <v>1</v>
          </cell>
          <cell r="B707" t="str">
            <v>20</v>
          </cell>
          <cell r="C707">
            <v>11281300600</v>
          </cell>
          <cell r="D707">
            <v>4</v>
          </cell>
          <cell r="E707" t="str">
            <v>41</v>
          </cell>
          <cell r="F707">
            <v>37</v>
          </cell>
          <cell r="G707">
            <v>23</v>
          </cell>
          <cell r="H707">
            <v>20</v>
          </cell>
          <cell r="I707">
            <v>1</v>
          </cell>
          <cell r="J707">
            <v>11</v>
          </cell>
          <cell r="K707">
            <v>281</v>
          </cell>
          <cell r="L707">
            <v>3</v>
          </cell>
          <cell r="M707" t="str">
            <v>00</v>
          </cell>
          <cell r="N707">
            <v>6</v>
          </cell>
          <cell r="O707">
            <v>4</v>
          </cell>
          <cell r="P707">
            <v>4</v>
          </cell>
          <cell r="Q707">
            <v>1</v>
          </cell>
          <cell r="R707">
            <v>37</v>
          </cell>
          <cell r="T707">
            <v>0</v>
          </cell>
          <cell r="U707">
            <v>1</v>
          </cell>
          <cell r="V707" t="str">
            <v>INA Urbanisme</v>
          </cell>
          <cell r="W707" t="str">
            <v xml:space="preserve"> Intérieur</v>
          </cell>
          <cell r="X707" t="str">
            <v>Sub.expl. Fonct. (Entret.immob)</v>
          </cell>
          <cell r="Y707" t="str">
            <v>P4</v>
          </cell>
          <cell r="Z707">
            <v>16020</v>
          </cell>
          <cell r="AA707">
            <v>81280</v>
          </cell>
          <cell r="AB707">
            <v>97540</v>
          </cell>
          <cell r="AC707">
            <v>97536</v>
          </cell>
          <cell r="AD707">
            <v>-4</v>
          </cell>
          <cell r="AE707">
            <v>33237.049999999996</v>
          </cell>
        </row>
        <row r="708">
          <cell r="A708">
            <v>1</v>
          </cell>
          <cell r="B708" t="str">
            <v>20</v>
          </cell>
          <cell r="C708">
            <v>11281300600</v>
          </cell>
          <cell r="D708">
            <v>4</v>
          </cell>
          <cell r="E708" t="str">
            <v>41</v>
          </cell>
          <cell r="F708">
            <v>40</v>
          </cell>
          <cell r="G708">
            <v>23</v>
          </cell>
          <cell r="H708">
            <v>20</v>
          </cell>
          <cell r="I708">
            <v>1</v>
          </cell>
          <cell r="J708">
            <v>11</v>
          </cell>
          <cell r="K708">
            <v>281</v>
          </cell>
          <cell r="L708">
            <v>3</v>
          </cell>
          <cell r="M708" t="str">
            <v>00</v>
          </cell>
          <cell r="N708">
            <v>6</v>
          </cell>
          <cell r="O708">
            <v>4</v>
          </cell>
          <cell r="P708">
            <v>4</v>
          </cell>
          <cell r="Q708">
            <v>1</v>
          </cell>
          <cell r="R708">
            <v>40</v>
          </cell>
          <cell r="T708">
            <v>0</v>
          </cell>
          <cell r="U708">
            <v>1</v>
          </cell>
          <cell r="V708" t="str">
            <v>INA Urbanisme</v>
          </cell>
          <cell r="W708" t="str">
            <v xml:space="preserve"> Intérieur</v>
          </cell>
          <cell r="X708" t="str">
            <v>Sub.expl.Transfert (Bourses)</v>
          </cell>
          <cell r="Y708" t="str">
            <v>P4</v>
          </cell>
          <cell r="Z708">
            <v>122220</v>
          </cell>
          <cell r="AA708">
            <v>229500</v>
          </cell>
          <cell r="AB708">
            <v>275400</v>
          </cell>
          <cell r="AC708">
            <v>275400</v>
          </cell>
          <cell r="AD708">
            <v>0</v>
          </cell>
          <cell r="AE708">
            <v>33237.049999999996</v>
          </cell>
        </row>
        <row r="709">
          <cell r="A709">
            <v>1</v>
          </cell>
          <cell r="B709" t="str">
            <v>20</v>
          </cell>
          <cell r="C709">
            <v>11281300600</v>
          </cell>
          <cell r="D709">
            <v>4</v>
          </cell>
          <cell r="E709" t="str">
            <v>41</v>
          </cell>
          <cell r="F709">
            <v>90</v>
          </cell>
          <cell r="G709">
            <v>23</v>
          </cell>
          <cell r="H709">
            <v>20</v>
          </cell>
          <cell r="I709">
            <v>1</v>
          </cell>
          <cell r="J709">
            <v>11</v>
          </cell>
          <cell r="K709">
            <v>281</v>
          </cell>
          <cell r="L709">
            <v>3</v>
          </cell>
          <cell r="M709" t="str">
            <v>00</v>
          </cell>
          <cell r="N709">
            <v>6</v>
          </cell>
          <cell r="O709">
            <v>4</v>
          </cell>
          <cell r="P709">
            <v>4</v>
          </cell>
          <cell r="Q709">
            <v>1</v>
          </cell>
          <cell r="R709">
            <v>90</v>
          </cell>
          <cell r="T709">
            <v>0</v>
          </cell>
          <cell r="U709">
            <v>1</v>
          </cell>
          <cell r="V709" t="str">
            <v>INA Urbanisme</v>
          </cell>
          <cell r="W709" t="str">
            <v xml:space="preserve"> Intérieur</v>
          </cell>
          <cell r="X709" t="str">
            <v>Sub.expl. NV (Recher.format.)</v>
          </cell>
          <cell r="Y709" t="str">
            <v>P4</v>
          </cell>
          <cell r="Z709">
            <v>3890</v>
          </cell>
          <cell r="AA709">
            <v>56580</v>
          </cell>
          <cell r="AB709">
            <v>67890</v>
          </cell>
          <cell r="AC709">
            <v>67896</v>
          </cell>
          <cell r="AD709">
            <v>6</v>
          </cell>
          <cell r="AE709">
            <v>33237.049999999996</v>
          </cell>
        </row>
        <row r="710">
          <cell r="A710">
            <v>1</v>
          </cell>
          <cell r="B710" t="str">
            <v>ST/EPU</v>
          </cell>
          <cell r="C710" t="str">
            <v>C1F</v>
          </cell>
          <cell r="D710" t="str">
            <v>C1FB</v>
          </cell>
          <cell r="E710" t="str">
            <v>IRE/BOK</v>
          </cell>
          <cell r="G710">
            <v>23</v>
          </cell>
          <cell r="H710">
            <v>20</v>
          </cell>
          <cell r="I710">
            <v>1</v>
          </cell>
          <cell r="J710">
            <v>11</v>
          </cell>
          <cell r="K710">
            <v>285</v>
          </cell>
          <cell r="L710">
            <v>3</v>
          </cell>
          <cell r="M710">
            <v>1</v>
          </cell>
          <cell r="O710">
            <v>4</v>
          </cell>
          <cell r="P710">
            <v>4</v>
          </cell>
          <cell r="Q710">
            <v>1</v>
          </cell>
          <cell r="R710" t="str">
            <v>u</v>
          </cell>
          <cell r="T710">
            <v>113955.59999999999</v>
          </cell>
          <cell r="U710">
            <v>1</v>
          </cell>
          <cell r="V710" t="str">
            <v>IST Mamou</v>
          </cell>
          <cell r="W710">
            <v>0</v>
          </cell>
          <cell r="X710">
            <v>0</v>
          </cell>
          <cell r="Y710">
            <v>0</v>
          </cell>
          <cell r="Z710">
            <v>647020</v>
          </cell>
          <cell r="AA710">
            <v>1828550</v>
          </cell>
          <cell r="AB710">
            <v>2194260</v>
          </cell>
          <cell r="AC710">
            <v>2194260</v>
          </cell>
          <cell r="AD710">
            <v>0</v>
          </cell>
          <cell r="AE710">
            <v>0</v>
          </cell>
        </row>
        <row r="711">
          <cell r="A711">
            <v>1</v>
          </cell>
          <cell r="B711" t="str">
            <v>20</v>
          </cell>
          <cell r="C711">
            <v>11285300600</v>
          </cell>
          <cell r="D711">
            <v>4</v>
          </cell>
          <cell r="E711" t="str">
            <v>41</v>
          </cell>
          <cell r="F711">
            <v>20</v>
          </cell>
          <cell r="G711">
            <v>23</v>
          </cell>
          <cell r="H711">
            <v>20</v>
          </cell>
          <cell r="I711">
            <v>1</v>
          </cell>
          <cell r="J711">
            <v>11</v>
          </cell>
          <cell r="K711">
            <v>285</v>
          </cell>
          <cell r="L711">
            <v>3</v>
          </cell>
          <cell r="M711" t="str">
            <v>00</v>
          </cell>
          <cell r="N711">
            <v>6</v>
          </cell>
          <cell r="O711">
            <v>4</v>
          </cell>
          <cell r="P711">
            <v>4</v>
          </cell>
          <cell r="Q711">
            <v>1</v>
          </cell>
          <cell r="R711">
            <v>20</v>
          </cell>
          <cell r="T711">
            <v>0</v>
          </cell>
          <cell r="U711">
            <v>1</v>
          </cell>
          <cell r="V711" t="str">
            <v>IST Mamou</v>
          </cell>
          <cell r="W711" t="str">
            <v xml:space="preserve"> Intérieur</v>
          </cell>
          <cell r="X711" t="str">
            <v>Sub.expl. Frais de personnel</v>
          </cell>
          <cell r="Y711" t="str">
            <v>P4</v>
          </cell>
          <cell r="Z711">
            <v>51480</v>
          </cell>
          <cell r="AA711">
            <v>284840</v>
          </cell>
          <cell r="AB711">
            <v>341800</v>
          </cell>
          <cell r="AC711">
            <v>341808</v>
          </cell>
          <cell r="AD711">
            <v>8</v>
          </cell>
          <cell r="AE711">
            <v>113955.59999999999</v>
          </cell>
        </row>
        <row r="712">
          <cell r="A712">
            <v>1</v>
          </cell>
          <cell r="B712" t="str">
            <v>20</v>
          </cell>
          <cell r="C712">
            <v>11285300600</v>
          </cell>
          <cell r="D712">
            <v>4</v>
          </cell>
          <cell r="E712" t="str">
            <v>41</v>
          </cell>
          <cell r="F712">
            <v>31</v>
          </cell>
          <cell r="G712">
            <v>23</v>
          </cell>
          <cell r="H712">
            <v>20</v>
          </cell>
          <cell r="I712">
            <v>1</v>
          </cell>
          <cell r="J712">
            <v>11</v>
          </cell>
          <cell r="K712">
            <v>285</v>
          </cell>
          <cell r="L712">
            <v>3</v>
          </cell>
          <cell r="M712" t="str">
            <v>00</v>
          </cell>
          <cell r="N712">
            <v>6</v>
          </cell>
          <cell r="O712">
            <v>4</v>
          </cell>
          <cell r="P712">
            <v>4</v>
          </cell>
          <cell r="Q712">
            <v>1</v>
          </cell>
          <cell r="R712">
            <v>31</v>
          </cell>
          <cell r="T712">
            <v>0</v>
          </cell>
          <cell r="U712">
            <v>1</v>
          </cell>
          <cell r="V712" t="str">
            <v>IST Mamou</v>
          </cell>
          <cell r="W712" t="str">
            <v xml:space="preserve"> Intérieur</v>
          </cell>
          <cell r="X712" t="str">
            <v>Sub.expl. Fonct. (Fournit.conso)</v>
          </cell>
          <cell r="Y712" t="str">
            <v>P4</v>
          </cell>
          <cell r="Z712">
            <v>72880</v>
          </cell>
          <cell r="AA712">
            <v>204000</v>
          </cell>
          <cell r="AB712">
            <v>244800</v>
          </cell>
          <cell r="AC712">
            <v>244800</v>
          </cell>
          <cell r="AD712">
            <v>0</v>
          </cell>
          <cell r="AE712">
            <v>113955.59999999999</v>
          </cell>
        </row>
        <row r="713">
          <cell r="A713">
            <v>1</v>
          </cell>
          <cell r="B713" t="str">
            <v>20</v>
          </cell>
          <cell r="C713">
            <v>11285300600</v>
          </cell>
          <cell r="D713">
            <v>4</v>
          </cell>
          <cell r="E713" t="str">
            <v>41</v>
          </cell>
          <cell r="F713">
            <v>34</v>
          </cell>
          <cell r="G713">
            <v>23</v>
          </cell>
          <cell r="H713">
            <v>20</v>
          </cell>
          <cell r="I713">
            <v>1</v>
          </cell>
          <cell r="J713">
            <v>11</v>
          </cell>
          <cell r="K713">
            <v>285</v>
          </cell>
          <cell r="L713">
            <v>3</v>
          </cell>
          <cell r="M713" t="str">
            <v>00</v>
          </cell>
          <cell r="N713">
            <v>6</v>
          </cell>
          <cell r="O713">
            <v>4</v>
          </cell>
          <cell r="P713">
            <v>4</v>
          </cell>
          <cell r="Q713">
            <v>1</v>
          </cell>
          <cell r="R713">
            <v>34</v>
          </cell>
          <cell r="T713">
            <v>0</v>
          </cell>
          <cell r="U713">
            <v>1</v>
          </cell>
          <cell r="V713" t="str">
            <v>IST Mamou</v>
          </cell>
          <cell r="W713" t="str">
            <v xml:space="preserve"> Intérieur</v>
          </cell>
          <cell r="X713" t="str">
            <v>Sub.expl. Fonct. (Conso div)</v>
          </cell>
          <cell r="Y713" t="str">
            <v>P4</v>
          </cell>
          <cell r="Z713">
            <v>176860</v>
          </cell>
          <cell r="AA713">
            <v>339470</v>
          </cell>
          <cell r="AB713">
            <v>407370</v>
          </cell>
          <cell r="AC713">
            <v>407364</v>
          </cell>
          <cell r="AD713">
            <v>-6</v>
          </cell>
          <cell r="AE713">
            <v>113955.59999999999</v>
          </cell>
        </row>
        <row r="714">
          <cell r="A714">
            <v>1</v>
          </cell>
          <cell r="B714" t="str">
            <v>20</v>
          </cell>
          <cell r="C714">
            <v>11285300600</v>
          </cell>
          <cell r="D714">
            <v>4</v>
          </cell>
          <cell r="E714" t="str">
            <v>41</v>
          </cell>
          <cell r="F714">
            <v>37</v>
          </cell>
          <cell r="G714">
            <v>23</v>
          </cell>
          <cell r="H714">
            <v>20</v>
          </cell>
          <cell r="I714">
            <v>1</v>
          </cell>
          <cell r="J714">
            <v>11</v>
          </cell>
          <cell r="K714">
            <v>285</v>
          </cell>
          <cell r="L714">
            <v>3</v>
          </cell>
          <cell r="M714" t="str">
            <v>00</v>
          </cell>
          <cell r="N714">
            <v>6</v>
          </cell>
          <cell r="O714">
            <v>4</v>
          </cell>
          <cell r="P714">
            <v>4</v>
          </cell>
          <cell r="Q714">
            <v>1</v>
          </cell>
          <cell r="R714">
            <v>37</v>
          </cell>
          <cell r="T714">
            <v>0</v>
          </cell>
          <cell r="U714">
            <v>1</v>
          </cell>
          <cell r="V714" t="str">
            <v>IST Mamou</v>
          </cell>
          <cell r="W714" t="str">
            <v xml:space="preserve"> Intérieur</v>
          </cell>
          <cell r="X714" t="str">
            <v>Sub.expl. Fonct. (Entret.immob)</v>
          </cell>
          <cell r="Y714" t="str">
            <v>P4</v>
          </cell>
          <cell r="Z714">
            <v>80790</v>
          </cell>
          <cell r="AA714">
            <v>180100</v>
          </cell>
          <cell r="AB714">
            <v>216120</v>
          </cell>
          <cell r="AC714">
            <v>216120</v>
          </cell>
          <cell r="AD714">
            <v>0</v>
          </cell>
          <cell r="AE714">
            <v>113955.59999999999</v>
          </cell>
        </row>
        <row r="715">
          <cell r="A715">
            <v>1</v>
          </cell>
          <cell r="B715" t="str">
            <v>20</v>
          </cell>
          <cell r="C715">
            <v>11285300600</v>
          </cell>
          <cell r="D715">
            <v>4</v>
          </cell>
          <cell r="E715" t="str">
            <v>41</v>
          </cell>
          <cell r="F715">
            <v>40</v>
          </cell>
          <cell r="G715">
            <v>23</v>
          </cell>
          <cell r="H715">
            <v>20</v>
          </cell>
          <cell r="I715">
            <v>1</v>
          </cell>
          <cell r="J715">
            <v>11</v>
          </cell>
          <cell r="K715">
            <v>285</v>
          </cell>
          <cell r="L715">
            <v>3</v>
          </cell>
          <cell r="M715" t="str">
            <v>00</v>
          </cell>
          <cell r="N715">
            <v>6</v>
          </cell>
          <cell r="O715">
            <v>4</v>
          </cell>
          <cell r="P715">
            <v>4</v>
          </cell>
          <cell r="Q715">
            <v>1</v>
          </cell>
          <cell r="R715">
            <v>40</v>
          </cell>
          <cell r="T715">
            <v>0</v>
          </cell>
          <cell r="U715">
            <v>1</v>
          </cell>
          <cell r="V715" t="str">
            <v>IST Mamou</v>
          </cell>
          <cell r="W715" t="str">
            <v xml:space="preserve"> Intérieur</v>
          </cell>
          <cell r="X715" t="str">
            <v>Sub.expl.Transfert (Bourses)</v>
          </cell>
          <cell r="Y715" t="str">
            <v>P4</v>
          </cell>
          <cell r="Z715">
            <v>256320</v>
          </cell>
          <cell r="AA715">
            <v>599850</v>
          </cell>
          <cell r="AB715">
            <v>719820</v>
          </cell>
          <cell r="AC715">
            <v>719820</v>
          </cell>
          <cell r="AD715">
            <v>0</v>
          </cell>
          <cell r="AE715">
            <v>113955.59999999999</v>
          </cell>
        </row>
        <row r="716">
          <cell r="A716">
            <v>1</v>
          </cell>
          <cell r="B716" t="str">
            <v>20</v>
          </cell>
          <cell r="C716">
            <v>11285300600</v>
          </cell>
          <cell r="D716">
            <v>4</v>
          </cell>
          <cell r="E716" t="str">
            <v>41</v>
          </cell>
          <cell r="F716">
            <v>90</v>
          </cell>
          <cell r="G716">
            <v>23</v>
          </cell>
          <cell r="H716">
            <v>20</v>
          </cell>
          <cell r="I716">
            <v>1</v>
          </cell>
          <cell r="J716">
            <v>11</v>
          </cell>
          <cell r="K716">
            <v>285</v>
          </cell>
          <cell r="L716">
            <v>3</v>
          </cell>
          <cell r="M716" t="str">
            <v>00</v>
          </cell>
          <cell r="N716">
            <v>6</v>
          </cell>
          <cell r="O716">
            <v>4</v>
          </cell>
          <cell r="P716">
            <v>4</v>
          </cell>
          <cell r="Q716">
            <v>1</v>
          </cell>
          <cell r="R716">
            <v>90</v>
          </cell>
          <cell r="T716">
            <v>0</v>
          </cell>
          <cell r="U716">
            <v>1</v>
          </cell>
          <cell r="V716" t="str">
            <v>IST Mamou</v>
          </cell>
          <cell r="W716" t="str">
            <v xml:space="preserve"> Intérieur</v>
          </cell>
          <cell r="X716" t="str">
            <v>Sub.expl. NV (Recher.format.)</v>
          </cell>
          <cell r="Y716" t="str">
            <v>P4</v>
          </cell>
          <cell r="Z716">
            <v>8690</v>
          </cell>
          <cell r="AA716">
            <v>220290</v>
          </cell>
          <cell r="AB716">
            <v>264350</v>
          </cell>
          <cell r="AC716">
            <v>264348</v>
          </cell>
          <cell r="AD716">
            <v>-2</v>
          </cell>
          <cell r="AE716">
            <v>113955.59999999999</v>
          </cell>
        </row>
        <row r="717">
          <cell r="A717">
            <v>1</v>
          </cell>
          <cell r="B717" t="str">
            <v>ST/EPU</v>
          </cell>
          <cell r="C717" t="str">
            <v>C1F</v>
          </cell>
          <cell r="D717" t="str">
            <v>C1FB</v>
          </cell>
          <cell r="E717" t="str">
            <v>IRE/NZE</v>
          </cell>
          <cell r="G717">
            <v>23</v>
          </cell>
          <cell r="H717">
            <v>20</v>
          </cell>
          <cell r="I717">
            <v>1</v>
          </cell>
          <cell r="J717">
            <v>11</v>
          </cell>
          <cell r="K717">
            <v>290</v>
          </cell>
          <cell r="L717">
            <v>3</v>
          </cell>
          <cell r="M717">
            <v>1</v>
          </cell>
          <cell r="O717">
            <v>4</v>
          </cell>
          <cell r="P717">
            <v>4</v>
          </cell>
          <cell r="Q717">
            <v>1</v>
          </cell>
          <cell r="R717" t="str">
            <v>u</v>
          </cell>
          <cell r="T717">
            <v>113955.59999999999</v>
          </cell>
          <cell r="U717">
            <v>1</v>
          </cell>
          <cell r="V717" t="str">
            <v>Inst Med Vet Dalaba</v>
          </cell>
          <cell r="W717">
            <v>0</v>
          </cell>
          <cell r="X717">
            <v>0</v>
          </cell>
          <cell r="Y717">
            <v>0</v>
          </cell>
          <cell r="Z717">
            <v>793532</v>
          </cell>
          <cell r="AA717">
            <v>2245470</v>
          </cell>
          <cell r="AB717">
            <v>2694580</v>
          </cell>
          <cell r="AC717">
            <v>2694564</v>
          </cell>
          <cell r="AD717">
            <v>-10382256</v>
          </cell>
          <cell r="AE717">
            <v>0</v>
          </cell>
        </row>
        <row r="718">
          <cell r="A718">
            <v>1</v>
          </cell>
          <cell r="B718" t="str">
            <v>20</v>
          </cell>
          <cell r="C718">
            <v>11290300600</v>
          </cell>
          <cell r="D718">
            <v>2</v>
          </cell>
          <cell r="E718" t="str">
            <v>41</v>
          </cell>
          <cell r="F718">
            <v>20</v>
          </cell>
          <cell r="G718">
            <v>23</v>
          </cell>
          <cell r="H718">
            <v>20</v>
          </cell>
          <cell r="I718">
            <v>1</v>
          </cell>
          <cell r="J718">
            <v>11</v>
          </cell>
          <cell r="K718">
            <v>290</v>
          </cell>
          <cell r="L718">
            <v>3</v>
          </cell>
          <cell r="M718" t="str">
            <v>00</v>
          </cell>
          <cell r="N718">
            <v>6</v>
          </cell>
          <cell r="O718">
            <v>4</v>
          </cell>
          <cell r="P718">
            <v>4</v>
          </cell>
          <cell r="Q718">
            <v>1</v>
          </cell>
          <cell r="R718">
            <v>20</v>
          </cell>
          <cell r="T718">
            <v>0</v>
          </cell>
          <cell r="U718">
            <v>1</v>
          </cell>
          <cell r="V718" t="str">
            <v>Inst Med Vet Dalaba</v>
          </cell>
          <cell r="W718" t="str">
            <v xml:space="preserve"> Intérieur</v>
          </cell>
          <cell r="X718" t="str">
            <v>Sub.expl. Frais de personnel</v>
          </cell>
          <cell r="Y718" t="str">
            <v>P4</v>
          </cell>
          <cell r="Z718">
            <v>89000</v>
          </cell>
          <cell r="AA718">
            <v>427290</v>
          </cell>
          <cell r="AB718">
            <v>512750</v>
          </cell>
          <cell r="AC718">
            <v>512748</v>
          </cell>
          <cell r="AD718">
            <v>-2</v>
          </cell>
          <cell r="AE718">
            <v>113955.59999999999</v>
          </cell>
        </row>
        <row r="719">
          <cell r="A719">
            <v>1</v>
          </cell>
          <cell r="B719" t="str">
            <v>20</v>
          </cell>
          <cell r="C719">
            <v>11290300600</v>
          </cell>
          <cell r="D719">
            <v>4</v>
          </cell>
          <cell r="E719" t="str">
            <v>41</v>
          </cell>
          <cell r="F719">
            <v>31</v>
          </cell>
          <cell r="G719">
            <v>15</v>
          </cell>
          <cell r="H719">
            <v>20</v>
          </cell>
          <cell r="I719">
            <v>1</v>
          </cell>
          <cell r="J719">
            <v>11</v>
          </cell>
          <cell r="K719">
            <v>290</v>
          </cell>
          <cell r="L719">
            <v>3</v>
          </cell>
          <cell r="M719" t="str">
            <v>00</v>
          </cell>
          <cell r="N719">
            <v>6</v>
          </cell>
          <cell r="O719">
            <v>4</v>
          </cell>
          <cell r="P719">
            <v>4</v>
          </cell>
          <cell r="Q719">
            <v>1</v>
          </cell>
          <cell r="R719">
            <v>31</v>
          </cell>
          <cell r="T719">
            <v>0</v>
          </cell>
          <cell r="U719">
            <v>0.9</v>
          </cell>
          <cell r="V719" t="str">
            <v>Inst Med Vet Dalaba</v>
          </cell>
          <cell r="W719" t="str">
            <v xml:space="preserve"> Intérieur</v>
          </cell>
          <cell r="X719" t="str">
            <v>Sub.expl. Fonct. (Fournit.conso)</v>
          </cell>
          <cell r="Y719" t="str">
            <v>P4</v>
          </cell>
          <cell r="Z719">
            <v>95110</v>
          </cell>
          <cell r="AA719">
            <v>258510</v>
          </cell>
          <cell r="AB719">
            <v>310220</v>
          </cell>
          <cell r="AC719">
            <v>310212</v>
          </cell>
          <cell r="AD719">
            <v>-8</v>
          </cell>
          <cell r="AE719">
            <v>16409.606400000001</v>
          </cell>
        </row>
        <row r="720">
          <cell r="A720">
            <v>1</v>
          </cell>
          <cell r="B720" t="str">
            <v>20</v>
          </cell>
          <cell r="C720">
            <v>11290300600</v>
          </cell>
          <cell r="D720">
            <v>4</v>
          </cell>
          <cell r="E720" t="str">
            <v>41</v>
          </cell>
          <cell r="F720">
            <v>34</v>
          </cell>
          <cell r="G720">
            <v>25</v>
          </cell>
          <cell r="H720">
            <v>20</v>
          </cell>
          <cell r="I720">
            <v>1</v>
          </cell>
          <cell r="J720">
            <v>11</v>
          </cell>
          <cell r="K720">
            <v>290</v>
          </cell>
          <cell r="L720">
            <v>3</v>
          </cell>
          <cell r="M720" t="str">
            <v>00</v>
          </cell>
          <cell r="N720">
            <v>6</v>
          </cell>
          <cell r="O720">
            <v>4</v>
          </cell>
          <cell r="P720">
            <v>4</v>
          </cell>
          <cell r="Q720">
            <v>1</v>
          </cell>
          <cell r="R720">
            <v>34</v>
          </cell>
          <cell r="T720">
            <v>0</v>
          </cell>
          <cell r="U720">
            <v>1</v>
          </cell>
          <cell r="V720" t="str">
            <v>Inst Med Vet Dalaba</v>
          </cell>
          <cell r="W720" t="str">
            <v xml:space="preserve"> Intérieur</v>
          </cell>
          <cell r="X720" t="str">
            <v>Sub.expl. Fonct. (Conso div)</v>
          </cell>
          <cell r="Y720" t="str">
            <v>P4</v>
          </cell>
          <cell r="Z720">
            <v>185892</v>
          </cell>
          <cell r="AA720">
            <v>348000</v>
          </cell>
          <cell r="AB720">
            <v>417600</v>
          </cell>
          <cell r="AC720">
            <v>417600</v>
          </cell>
          <cell r="AD720">
            <v>0</v>
          </cell>
          <cell r="AE720">
            <v>11395.56</v>
          </cell>
        </row>
        <row r="721">
          <cell r="A721">
            <v>1</v>
          </cell>
          <cell r="B721" t="str">
            <v>20</v>
          </cell>
          <cell r="C721">
            <v>11290300600</v>
          </cell>
          <cell r="D721">
            <v>4</v>
          </cell>
          <cell r="E721" t="str">
            <v>41</v>
          </cell>
          <cell r="F721">
            <v>37</v>
          </cell>
          <cell r="G721">
            <v>25</v>
          </cell>
          <cell r="H721">
            <v>20</v>
          </cell>
          <cell r="I721">
            <v>1</v>
          </cell>
          <cell r="J721">
            <v>11</v>
          </cell>
          <cell r="K721">
            <v>290</v>
          </cell>
          <cell r="L721">
            <v>3</v>
          </cell>
          <cell r="M721" t="str">
            <v>00</v>
          </cell>
          <cell r="N721">
            <v>6</v>
          </cell>
          <cell r="O721">
            <v>4</v>
          </cell>
          <cell r="P721">
            <v>4</v>
          </cell>
          <cell r="Q721">
            <v>1</v>
          </cell>
          <cell r="R721">
            <v>37</v>
          </cell>
          <cell r="T721">
            <v>0</v>
          </cell>
          <cell r="U721">
            <v>1</v>
          </cell>
          <cell r="V721" t="str">
            <v>Inst Med Vet Dalaba</v>
          </cell>
          <cell r="W721" t="str">
            <v xml:space="preserve"> Intérieur</v>
          </cell>
          <cell r="X721" t="str">
            <v>Sub.expl. Fonct. (Entret.immob)</v>
          </cell>
          <cell r="Y721" t="str">
            <v>P4</v>
          </cell>
          <cell r="Z721">
            <v>99400</v>
          </cell>
          <cell r="AA721">
            <v>199220</v>
          </cell>
          <cell r="AB721">
            <v>239070</v>
          </cell>
          <cell r="AC721">
            <v>239064</v>
          </cell>
          <cell r="AD721">
            <v>-6</v>
          </cell>
          <cell r="AE721">
            <v>56977.799999999996</v>
          </cell>
        </row>
        <row r="722">
          <cell r="A722">
            <v>1</v>
          </cell>
          <cell r="B722" t="str">
            <v>20</v>
          </cell>
          <cell r="C722">
            <v>11290300600</v>
          </cell>
          <cell r="D722">
            <v>4</v>
          </cell>
          <cell r="E722" t="str">
            <v>41</v>
          </cell>
          <cell r="F722">
            <v>40</v>
          </cell>
          <cell r="G722">
            <v>15</v>
          </cell>
          <cell r="H722">
            <v>20</v>
          </cell>
          <cell r="I722">
            <v>1</v>
          </cell>
          <cell r="J722">
            <v>11</v>
          </cell>
          <cell r="K722">
            <v>290</v>
          </cell>
          <cell r="L722">
            <v>3</v>
          </cell>
          <cell r="M722" t="str">
            <v>00</v>
          </cell>
          <cell r="N722">
            <v>6</v>
          </cell>
          <cell r="O722">
            <v>4</v>
          </cell>
          <cell r="P722">
            <v>4</v>
          </cell>
          <cell r="Q722">
            <v>1</v>
          </cell>
          <cell r="R722">
            <v>40</v>
          </cell>
          <cell r="T722">
            <v>0</v>
          </cell>
          <cell r="U722">
            <v>0.9</v>
          </cell>
          <cell r="V722" t="str">
            <v>Inst Med Vet Dalaba</v>
          </cell>
          <cell r="W722" t="str">
            <v xml:space="preserve"> Intérieur</v>
          </cell>
          <cell r="X722" t="str">
            <v>Sub.expl.Transfert (Bourses)</v>
          </cell>
          <cell r="Y722" t="str">
            <v>P4</v>
          </cell>
          <cell r="Z722">
            <v>259920</v>
          </cell>
          <cell r="AA722">
            <v>914670</v>
          </cell>
          <cell r="AB722">
            <v>1097610</v>
          </cell>
          <cell r="AC722">
            <v>1097604</v>
          </cell>
          <cell r="AD722">
            <v>-6</v>
          </cell>
          <cell r="AE722">
            <v>8204.8032000000003</v>
          </cell>
        </row>
        <row r="723">
          <cell r="A723">
            <v>1</v>
          </cell>
          <cell r="B723" t="str">
            <v>20</v>
          </cell>
          <cell r="C723">
            <v>11290300600</v>
          </cell>
          <cell r="D723">
            <v>4</v>
          </cell>
          <cell r="E723" t="str">
            <v>41</v>
          </cell>
          <cell r="F723">
            <v>90</v>
          </cell>
          <cell r="G723">
            <v>25</v>
          </cell>
          <cell r="H723">
            <v>20</v>
          </cell>
          <cell r="I723">
            <v>1</v>
          </cell>
          <cell r="J723">
            <v>11</v>
          </cell>
          <cell r="K723">
            <v>290</v>
          </cell>
          <cell r="L723">
            <v>3</v>
          </cell>
          <cell r="M723" t="str">
            <v>00</v>
          </cell>
          <cell r="N723">
            <v>6</v>
          </cell>
          <cell r="O723">
            <v>4</v>
          </cell>
          <cell r="P723">
            <v>4</v>
          </cell>
          <cell r="Q723">
            <v>1</v>
          </cell>
          <cell r="R723">
            <v>90</v>
          </cell>
          <cell r="T723">
            <v>0</v>
          </cell>
          <cell r="U723">
            <v>1</v>
          </cell>
          <cell r="V723" t="str">
            <v>Inst Med Vet Dalaba</v>
          </cell>
          <cell r="W723" t="str">
            <v xml:space="preserve"> Intérieur</v>
          </cell>
          <cell r="X723" t="str">
            <v>Sub.expl. NV (Recher.format.)</v>
          </cell>
          <cell r="Y723" t="str">
            <v>P4</v>
          </cell>
          <cell r="Z723">
            <v>64210</v>
          </cell>
          <cell r="AA723">
            <v>97780</v>
          </cell>
          <cell r="AB723">
            <v>117330</v>
          </cell>
          <cell r="AC723">
            <v>117336</v>
          </cell>
          <cell r="AD723">
            <v>6</v>
          </cell>
          <cell r="AE723">
            <v>959.99615567157093</v>
          </cell>
        </row>
        <row r="724">
          <cell r="A724">
            <v>1</v>
          </cell>
          <cell r="B724" t="str">
            <v>20</v>
          </cell>
          <cell r="C724">
            <v>11299300600</v>
          </cell>
          <cell r="D724">
            <v>4</v>
          </cell>
          <cell r="E724" t="str">
            <v>41</v>
          </cell>
          <cell r="F724">
            <v>40</v>
          </cell>
          <cell r="G724">
            <v>25</v>
          </cell>
          <cell r="H724">
            <v>20</v>
          </cell>
          <cell r="I724">
            <v>1</v>
          </cell>
          <cell r="J724">
            <v>11</v>
          </cell>
          <cell r="K724">
            <v>299</v>
          </cell>
          <cell r="L724">
            <v>3</v>
          </cell>
          <cell r="M724" t="str">
            <v>00</v>
          </cell>
          <cell r="N724">
            <v>6</v>
          </cell>
          <cell r="O724">
            <v>4</v>
          </cell>
          <cell r="P724">
            <v>4</v>
          </cell>
          <cell r="Q724">
            <v>1</v>
          </cell>
          <cell r="R724">
            <v>40</v>
          </cell>
          <cell r="T724">
            <v>0</v>
          </cell>
          <cell r="U724">
            <v>1</v>
          </cell>
          <cell r="V724" t="str">
            <v>Autres instituts</v>
          </cell>
          <cell r="W724" t="str">
            <v xml:space="preserve"> Intérieur</v>
          </cell>
          <cell r="X724" t="str">
            <v>Sub.expl.Transfert (Bourses)</v>
          </cell>
          <cell r="Y724" t="str">
            <v>P4</v>
          </cell>
          <cell r="Z724">
            <v>0</v>
          </cell>
          <cell r="AA724">
            <v>8878530</v>
          </cell>
          <cell r="AB724">
            <v>10654240</v>
          </cell>
          <cell r="AC724">
            <v>272000</v>
          </cell>
          <cell r="AD724">
            <v>-10382240</v>
          </cell>
          <cell r="AE724">
            <v>7976.8919999999998</v>
          </cell>
        </row>
        <row r="725">
          <cell r="A725">
            <v>1</v>
          </cell>
          <cell r="B725" t="str">
            <v>ST/EPU</v>
          </cell>
          <cell r="C725" t="str">
            <v>C1I</v>
          </cell>
          <cell r="D725" t="str">
            <v>C1IA</v>
          </cell>
          <cell r="E725" t="str">
            <v>SSP</v>
          </cell>
          <cell r="G725">
            <v>25</v>
          </cell>
          <cell r="H725">
            <v>20</v>
          </cell>
          <cell r="I725">
            <v>1</v>
          </cell>
          <cell r="J725">
            <v>11</v>
          </cell>
          <cell r="K725">
            <v>299</v>
          </cell>
          <cell r="L725">
            <v>2</v>
          </cell>
          <cell r="M725">
            <v>7000</v>
          </cell>
          <cell r="O725">
            <v>4</v>
          </cell>
          <cell r="P725">
            <v>4</v>
          </cell>
          <cell r="Q725">
            <v>2</v>
          </cell>
          <cell r="R725" t="str">
            <v>fiche</v>
          </cell>
          <cell r="T725">
            <v>1.139556</v>
          </cell>
          <cell r="U725">
            <v>1</v>
          </cell>
          <cell r="V725" t="str">
            <v>Autres instituts</v>
          </cell>
          <cell r="W725">
            <v>0</v>
          </cell>
          <cell r="X725">
            <v>0</v>
          </cell>
          <cell r="Y725">
            <v>0</v>
          </cell>
          <cell r="Z725">
            <v>369086</v>
          </cell>
          <cell r="AA725">
            <v>494860</v>
          </cell>
          <cell r="AB725">
            <v>593830</v>
          </cell>
          <cell r="AC725">
            <v>593832</v>
          </cell>
          <cell r="AD725">
            <v>2</v>
          </cell>
          <cell r="AE725">
            <v>0</v>
          </cell>
        </row>
        <row r="726">
          <cell r="A726">
            <v>1</v>
          </cell>
          <cell r="B726" t="str">
            <v>20</v>
          </cell>
          <cell r="C726">
            <v>11299200600</v>
          </cell>
          <cell r="D726">
            <v>4</v>
          </cell>
          <cell r="E726" t="str">
            <v>42</v>
          </cell>
          <cell r="F726">
            <v>90</v>
          </cell>
          <cell r="G726">
            <v>25</v>
          </cell>
          <cell r="H726">
            <v>20</v>
          </cell>
          <cell r="I726">
            <v>1</v>
          </cell>
          <cell r="J726">
            <v>11</v>
          </cell>
          <cell r="K726">
            <v>299</v>
          </cell>
          <cell r="L726">
            <v>2</v>
          </cell>
          <cell r="M726" t="str">
            <v>00</v>
          </cell>
          <cell r="N726">
            <v>6</v>
          </cell>
          <cell r="O726">
            <v>4</v>
          </cell>
          <cell r="P726">
            <v>4</v>
          </cell>
          <cell r="Q726">
            <v>2</v>
          </cell>
          <cell r="R726">
            <v>90</v>
          </cell>
          <cell r="T726">
            <v>0</v>
          </cell>
          <cell r="U726">
            <v>1</v>
          </cell>
          <cell r="V726" t="str">
            <v>Autres instituts</v>
          </cell>
          <cell r="W726" t="str">
            <v xml:space="preserve"> Conakry</v>
          </cell>
          <cell r="X726" t="str">
            <v>Sub.d'équilibre Non ventilé</v>
          </cell>
          <cell r="Y726" t="str">
            <v>P4</v>
          </cell>
          <cell r="Z726">
            <v>369086</v>
          </cell>
          <cell r="AA726">
            <v>494860</v>
          </cell>
          <cell r="AB726">
            <v>593830</v>
          </cell>
          <cell r="AC726">
            <v>593832</v>
          </cell>
          <cell r="AD726">
            <v>2</v>
          </cell>
          <cell r="AE726">
            <v>4330.3127999999997</v>
          </cell>
        </row>
        <row r="727">
          <cell r="A727">
            <v>1</v>
          </cell>
          <cell r="B727" t="str">
            <v>ST/EPU</v>
          </cell>
          <cell r="C727" t="str">
            <v>C1I</v>
          </cell>
          <cell r="D727" t="str">
            <v>C1IA</v>
          </cell>
          <cell r="E727" t="str">
            <v>SSP</v>
          </cell>
          <cell r="G727">
            <v>25</v>
          </cell>
          <cell r="H727">
            <v>20</v>
          </cell>
          <cell r="I727">
            <v>1</v>
          </cell>
          <cell r="J727">
            <v>12</v>
          </cell>
          <cell r="K727">
            <v>311</v>
          </cell>
          <cell r="L727">
            <v>2</v>
          </cell>
          <cell r="M727">
            <v>7000</v>
          </cell>
          <cell r="O727">
            <v>4</v>
          </cell>
          <cell r="P727">
            <v>4</v>
          </cell>
          <cell r="Q727">
            <v>2</v>
          </cell>
          <cell r="R727" t="str">
            <v>l</v>
          </cell>
          <cell r="T727">
            <v>3.7985199999999999</v>
          </cell>
          <cell r="U727">
            <v>1</v>
          </cell>
          <cell r="V727" t="str">
            <v>CERESCOR</v>
          </cell>
          <cell r="W727">
            <v>0</v>
          </cell>
          <cell r="X727">
            <v>0</v>
          </cell>
          <cell r="Y727">
            <v>0</v>
          </cell>
          <cell r="Z727">
            <v>198800</v>
          </cell>
          <cell r="AA727">
            <v>525000</v>
          </cell>
          <cell r="AB727">
            <v>669380</v>
          </cell>
          <cell r="AC727">
            <v>630000</v>
          </cell>
          <cell r="AD727">
            <v>-39380</v>
          </cell>
          <cell r="AE727">
            <v>0</v>
          </cell>
        </row>
        <row r="728">
          <cell r="A728">
            <v>1</v>
          </cell>
          <cell r="B728" t="str">
            <v>20</v>
          </cell>
          <cell r="C728">
            <v>12311200600</v>
          </cell>
          <cell r="D728">
            <v>4</v>
          </cell>
          <cell r="E728" t="str">
            <v>42</v>
          </cell>
          <cell r="F728">
            <v>90</v>
          </cell>
          <cell r="G728">
            <v>25</v>
          </cell>
          <cell r="H728">
            <v>20</v>
          </cell>
          <cell r="I728">
            <v>1</v>
          </cell>
          <cell r="J728">
            <v>12</v>
          </cell>
          <cell r="K728">
            <v>311</v>
          </cell>
          <cell r="L728">
            <v>2</v>
          </cell>
          <cell r="M728" t="str">
            <v>00</v>
          </cell>
          <cell r="N728">
            <v>6</v>
          </cell>
          <cell r="O728">
            <v>4</v>
          </cell>
          <cell r="P728">
            <v>4</v>
          </cell>
          <cell r="Q728">
            <v>2</v>
          </cell>
          <cell r="R728">
            <v>90</v>
          </cell>
          <cell r="T728">
            <v>0</v>
          </cell>
          <cell r="U728">
            <v>1</v>
          </cell>
          <cell r="V728" t="str">
            <v>CERESCOR</v>
          </cell>
          <cell r="W728" t="str">
            <v xml:space="preserve"> Conakry</v>
          </cell>
          <cell r="X728" t="str">
            <v>Sub.d'équilibre Non ventilé</v>
          </cell>
          <cell r="Y728" t="str">
            <v>P4</v>
          </cell>
          <cell r="Z728">
            <v>198800</v>
          </cell>
          <cell r="AA728">
            <v>525000</v>
          </cell>
          <cell r="AB728">
            <v>669380</v>
          </cell>
          <cell r="AC728">
            <v>630000</v>
          </cell>
          <cell r="AD728">
            <v>-39380</v>
          </cell>
          <cell r="AE728">
            <v>12619.667774086378</v>
          </cell>
        </row>
        <row r="729">
          <cell r="A729">
            <v>1</v>
          </cell>
          <cell r="B729" t="str">
            <v>ST/EPU</v>
          </cell>
          <cell r="C729" t="str">
            <v>C1I</v>
          </cell>
          <cell r="D729" t="str">
            <v>C1IB</v>
          </cell>
          <cell r="E729" t="str">
            <v>SSP</v>
          </cell>
          <cell r="G729">
            <v>25</v>
          </cell>
          <cell r="H729">
            <v>20</v>
          </cell>
          <cell r="I729">
            <v>1</v>
          </cell>
          <cell r="J729">
            <v>12</v>
          </cell>
          <cell r="K729">
            <v>312</v>
          </cell>
          <cell r="L729">
            <v>2</v>
          </cell>
          <cell r="M729">
            <v>12</v>
          </cell>
          <cell r="O729">
            <v>4</v>
          </cell>
          <cell r="P729">
            <v>4</v>
          </cell>
          <cell r="Q729">
            <v>2</v>
          </cell>
          <cell r="R729" t="str">
            <v>pxm</v>
          </cell>
          <cell r="T729">
            <v>5697.78</v>
          </cell>
          <cell r="U729">
            <v>1</v>
          </cell>
          <cell r="V729" t="str">
            <v>I nstitut Pasteur ( ex IRBAG)</v>
          </cell>
          <cell r="W729">
            <v>0</v>
          </cell>
          <cell r="X729">
            <v>0</v>
          </cell>
          <cell r="Y729">
            <v>0</v>
          </cell>
          <cell r="Z729">
            <v>380000</v>
          </cell>
          <cell r="AA729">
            <v>850000</v>
          </cell>
          <cell r="AB729">
            <v>1020000</v>
          </cell>
          <cell r="AC729">
            <v>1020000</v>
          </cell>
          <cell r="AD729">
            <v>0</v>
          </cell>
          <cell r="AE729">
            <v>0</v>
          </cell>
        </row>
        <row r="730">
          <cell r="A730">
            <v>1</v>
          </cell>
          <cell r="B730" t="str">
            <v>20</v>
          </cell>
          <cell r="C730">
            <v>12312200600</v>
          </cell>
          <cell r="D730">
            <v>4</v>
          </cell>
          <cell r="E730" t="str">
            <v>42</v>
          </cell>
          <cell r="F730">
            <v>90</v>
          </cell>
          <cell r="G730">
            <v>23</v>
          </cell>
          <cell r="H730">
            <v>20</v>
          </cell>
          <cell r="I730">
            <v>1</v>
          </cell>
          <cell r="J730">
            <v>12</v>
          </cell>
          <cell r="K730">
            <v>312</v>
          </cell>
          <cell r="L730">
            <v>2</v>
          </cell>
          <cell r="M730" t="str">
            <v>00</v>
          </cell>
          <cell r="N730">
            <v>6</v>
          </cell>
          <cell r="O730">
            <v>4</v>
          </cell>
          <cell r="P730">
            <v>4</v>
          </cell>
          <cell r="Q730">
            <v>2</v>
          </cell>
          <cell r="R730">
            <v>90</v>
          </cell>
          <cell r="T730">
            <v>0</v>
          </cell>
          <cell r="U730">
            <v>0.8</v>
          </cell>
          <cell r="V730" t="str">
            <v>Ins.Pasteur (exIRBAG)</v>
          </cell>
          <cell r="W730" t="str">
            <v xml:space="preserve"> Conakry</v>
          </cell>
          <cell r="X730" t="str">
            <v>Sub.d'équilibre Non ventilé</v>
          </cell>
          <cell r="Y730" t="str">
            <v>P4</v>
          </cell>
          <cell r="Z730">
            <v>380000</v>
          </cell>
          <cell r="AA730">
            <v>850000</v>
          </cell>
          <cell r="AB730">
            <v>1020000</v>
          </cell>
          <cell r="AC730">
            <v>1020000</v>
          </cell>
          <cell r="AD730">
            <v>0</v>
          </cell>
          <cell r="AE730">
            <v>8508.6848000000009</v>
          </cell>
        </row>
        <row r="731">
          <cell r="A731">
            <v>1</v>
          </cell>
          <cell r="B731" t="str">
            <v>ST/EPU</v>
          </cell>
          <cell r="C731" t="str">
            <v>C1I</v>
          </cell>
          <cell r="D731" t="str">
            <v>C1IB</v>
          </cell>
          <cell r="E731" t="str">
            <v>SSP</v>
          </cell>
          <cell r="G731">
            <v>25</v>
          </cell>
          <cell r="H731">
            <v>20</v>
          </cell>
          <cell r="I731">
            <v>1</v>
          </cell>
          <cell r="J731">
            <v>12</v>
          </cell>
          <cell r="K731">
            <v>315</v>
          </cell>
          <cell r="L731">
            <v>2</v>
          </cell>
          <cell r="M731">
            <v>100</v>
          </cell>
          <cell r="O731">
            <v>4</v>
          </cell>
          <cell r="P731">
            <v>4</v>
          </cell>
          <cell r="Q731">
            <v>2</v>
          </cell>
          <cell r="R731" t="str">
            <v>pxj</v>
          </cell>
          <cell r="T731">
            <v>94.962999999999994</v>
          </cell>
          <cell r="U731">
            <v>1</v>
          </cell>
          <cell r="V731" t="str">
            <v>CENDID</v>
          </cell>
          <cell r="W731">
            <v>0</v>
          </cell>
          <cell r="X731">
            <v>0</v>
          </cell>
          <cell r="Y731">
            <v>0</v>
          </cell>
          <cell r="Z731">
            <v>52600</v>
          </cell>
          <cell r="AA731">
            <v>350000</v>
          </cell>
          <cell r="AB731">
            <v>420000</v>
          </cell>
          <cell r="AC731">
            <v>420000</v>
          </cell>
          <cell r="AD731">
            <v>0</v>
          </cell>
          <cell r="AE731">
            <v>0</v>
          </cell>
        </row>
        <row r="732">
          <cell r="A732">
            <v>1</v>
          </cell>
          <cell r="B732" t="str">
            <v>20</v>
          </cell>
          <cell r="C732">
            <v>12315200600</v>
          </cell>
          <cell r="D732">
            <v>4</v>
          </cell>
          <cell r="E732" t="str">
            <v>42</v>
          </cell>
          <cell r="F732">
            <v>90</v>
          </cell>
          <cell r="G732">
            <v>25</v>
          </cell>
          <cell r="H732">
            <v>20</v>
          </cell>
          <cell r="I732">
            <v>1</v>
          </cell>
          <cell r="J732">
            <v>12</v>
          </cell>
          <cell r="K732">
            <v>315</v>
          </cell>
          <cell r="L732">
            <v>2</v>
          </cell>
          <cell r="M732" t="str">
            <v>00</v>
          </cell>
          <cell r="N732">
            <v>6</v>
          </cell>
          <cell r="O732">
            <v>4</v>
          </cell>
          <cell r="P732">
            <v>4</v>
          </cell>
          <cell r="Q732">
            <v>2</v>
          </cell>
          <cell r="R732">
            <v>90</v>
          </cell>
          <cell r="T732">
            <v>0</v>
          </cell>
          <cell r="U732">
            <v>1</v>
          </cell>
          <cell r="V732" t="str">
            <v>CENDID</v>
          </cell>
          <cell r="W732" t="str">
            <v xml:space="preserve"> Conakry</v>
          </cell>
          <cell r="X732" t="str">
            <v>Sub.d'équilibre Non ventilé</v>
          </cell>
          <cell r="Y732" t="str">
            <v>P4</v>
          </cell>
          <cell r="Z732">
            <v>52600</v>
          </cell>
          <cell r="AA732">
            <v>350000</v>
          </cell>
          <cell r="AB732">
            <v>420000</v>
          </cell>
          <cell r="AC732">
            <v>420000</v>
          </cell>
          <cell r="AD732">
            <v>0</v>
          </cell>
          <cell r="AE732">
            <v>9496.2999999999993</v>
          </cell>
        </row>
        <row r="733">
          <cell r="A733">
            <v>1</v>
          </cell>
          <cell r="B733" t="str">
            <v>ST/EPU</v>
          </cell>
          <cell r="C733" t="str">
            <v>C1I</v>
          </cell>
          <cell r="D733" t="str">
            <v>C1IB</v>
          </cell>
          <cell r="E733" t="str">
            <v>SSP</v>
          </cell>
          <cell r="G733">
            <v>23</v>
          </cell>
          <cell r="H733">
            <v>20</v>
          </cell>
          <cell r="I733">
            <v>1</v>
          </cell>
          <cell r="J733">
            <v>12</v>
          </cell>
          <cell r="K733">
            <v>316</v>
          </cell>
          <cell r="L733">
            <v>2</v>
          </cell>
          <cell r="M733">
            <v>300</v>
          </cell>
          <cell r="O733">
            <v>4</v>
          </cell>
          <cell r="P733">
            <v>4</v>
          </cell>
          <cell r="Q733">
            <v>2</v>
          </cell>
          <cell r="R733" t="str">
            <v>u</v>
          </cell>
          <cell r="T733">
            <v>22.791119999999999</v>
          </cell>
          <cell r="U733">
            <v>0.8</v>
          </cell>
          <cell r="V733" t="str">
            <v>CEDUST</v>
          </cell>
          <cell r="W733">
            <v>0</v>
          </cell>
          <cell r="X733">
            <v>0</v>
          </cell>
          <cell r="Y733">
            <v>0</v>
          </cell>
          <cell r="Z733">
            <v>250000</v>
          </cell>
          <cell r="AA733">
            <v>340000</v>
          </cell>
          <cell r="AB733">
            <v>408000</v>
          </cell>
          <cell r="AC733">
            <v>408000</v>
          </cell>
          <cell r="AD733">
            <v>0</v>
          </cell>
          <cell r="AE733">
            <v>0</v>
          </cell>
        </row>
        <row r="734">
          <cell r="A734">
            <v>1</v>
          </cell>
          <cell r="B734" t="str">
            <v>20</v>
          </cell>
          <cell r="C734">
            <v>12316200600</v>
          </cell>
          <cell r="D734">
            <v>4</v>
          </cell>
          <cell r="E734" t="str">
            <v>42</v>
          </cell>
          <cell r="F734">
            <v>90</v>
          </cell>
          <cell r="G734">
            <v>23</v>
          </cell>
          <cell r="H734">
            <v>20</v>
          </cell>
          <cell r="I734">
            <v>1</v>
          </cell>
          <cell r="J734">
            <v>12</v>
          </cell>
          <cell r="K734">
            <v>316</v>
          </cell>
          <cell r="L734">
            <v>2</v>
          </cell>
          <cell r="M734" t="str">
            <v>00</v>
          </cell>
          <cell r="N734">
            <v>6</v>
          </cell>
          <cell r="O734">
            <v>4</v>
          </cell>
          <cell r="P734">
            <v>4</v>
          </cell>
          <cell r="Q734">
            <v>2</v>
          </cell>
          <cell r="R734">
            <v>90</v>
          </cell>
          <cell r="T734">
            <v>0</v>
          </cell>
          <cell r="U734">
            <v>0.8</v>
          </cell>
          <cell r="V734" t="str">
            <v>CEDUST</v>
          </cell>
          <cell r="W734" t="str">
            <v xml:space="preserve"> Conakry</v>
          </cell>
          <cell r="X734" t="str">
            <v>Sub.d'équilibre Non ventilé</v>
          </cell>
          <cell r="Y734" t="str">
            <v>P4</v>
          </cell>
          <cell r="Z734">
            <v>250000</v>
          </cell>
          <cell r="AA734">
            <v>340000</v>
          </cell>
          <cell r="AB734">
            <v>408000</v>
          </cell>
          <cell r="AC734">
            <v>408000</v>
          </cell>
          <cell r="AD734">
            <v>0</v>
          </cell>
          <cell r="AE734">
            <v>9116.4480000000003</v>
          </cell>
        </row>
        <row r="735">
          <cell r="A735">
            <v>1</v>
          </cell>
          <cell r="B735" t="str">
            <v>ST/EPU</v>
          </cell>
          <cell r="C735" t="str">
            <v>C1I</v>
          </cell>
          <cell r="D735" t="str">
            <v>C1IB</v>
          </cell>
          <cell r="E735" t="str">
            <v>SSP</v>
          </cell>
          <cell r="G735">
            <v>25</v>
          </cell>
          <cell r="H735">
            <v>20</v>
          </cell>
          <cell r="I735">
            <v>1</v>
          </cell>
          <cell r="J735">
            <v>12</v>
          </cell>
          <cell r="K735">
            <v>318</v>
          </cell>
          <cell r="L735">
            <v>2</v>
          </cell>
          <cell r="M735">
            <v>240</v>
          </cell>
          <cell r="O735">
            <v>4</v>
          </cell>
          <cell r="P735">
            <v>4</v>
          </cell>
          <cell r="Q735">
            <v>2</v>
          </cell>
          <cell r="R735" t="str">
            <v>pxj</v>
          </cell>
          <cell r="T735">
            <v>113.9556</v>
          </cell>
          <cell r="U735">
            <v>1</v>
          </cell>
          <cell r="V735" t="str">
            <v>IRLA Inst.recherche linguistique appliqué</v>
          </cell>
          <cell r="W735">
            <v>0</v>
          </cell>
          <cell r="X735">
            <v>0</v>
          </cell>
          <cell r="Y735">
            <v>0</v>
          </cell>
          <cell r="Z735">
            <v>60000</v>
          </cell>
          <cell r="AA735">
            <v>100000</v>
          </cell>
          <cell r="AB735">
            <v>120000</v>
          </cell>
          <cell r="AC735">
            <v>120000</v>
          </cell>
          <cell r="AD735">
            <v>0</v>
          </cell>
          <cell r="AE735">
            <v>0</v>
          </cell>
        </row>
        <row r="736">
          <cell r="A736">
            <v>1</v>
          </cell>
          <cell r="B736" t="str">
            <v>20</v>
          </cell>
          <cell r="C736">
            <v>12318200600</v>
          </cell>
          <cell r="D736">
            <v>4</v>
          </cell>
          <cell r="E736" t="str">
            <v>42</v>
          </cell>
          <cell r="F736">
            <v>90</v>
          </cell>
          <cell r="G736">
            <v>15</v>
          </cell>
          <cell r="H736">
            <v>20</v>
          </cell>
          <cell r="I736">
            <v>1</v>
          </cell>
          <cell r="J736">
            <v>12</v>
          </cell>
          <cell r="K736">
            <v>318</v>
          </cell>
          <cell r="L736">
            <v>2</v>
          </cell>
          <cell r="M736" t="str">
            <v>00</v>
          </cell>
          <cell r="N736">
            <v>6</v>
          </cell>
          <cell r="O736">
            <v>4</v>
          </cell>
          <cell r="P736">
            <v>4</v>
          </cell>
          <cell r="Q736">
            <v>2</v>
          </cell>
          <cell r="R736">
            <v>90</v>
          </cell>
          <cell r="T736">
            <v>0</v>
          </cell>
          <cell r="U736">
            <v>0.9</v>
          </cell>
          <cell r="V736" t="str">
            <v>IRLA Inst.recherche linguistique appliqué</v>
          </cell>
          <cell r="W736" t="str">
            <v xml:space="preserve"> Conakry</v>
          </cell>
          <cell r="X736" t="str">
            <v>Sub.d'équilibre Non ventilé</v>
          </cell>
          <cell r="Y736" t="str">
            <v>P4</v>
          </cell>
          <cell r="Z736">
            <v>60000</v>
          </cell>
          <cell r="AA736">
            <v>100000</v>
          </cell>
          <cell r="AB736">
            <v>120000</v>
          </cell>
          <cell r="AC736">
            <v>120000</v>
          </cell>
          <cell r="AD736">
            <v>0</v>
          </cell>
          <cell r="AE736">
            <v>3418.6680000000001</v>
          </cell>
        </row>
        <row r="737">
          <cell r="A737">
            <v>1</v>
          </cell>
          <cell r="B737" t="str">
            <v>ST/EPU</v>
          </cell>
          <cell r="C737" t="str">
            <v>C1H</v>
          </cell>
          <cell r="D737" t="str">
            <v>C1HA</v>
          </cell>
          <cell r="E737" t="str">
            <v>C CDMT</v>
          </cell>
          <cell r="G737">
            <v>25</v>
          </cell>
          <cell r="H737">
            <v>20</v>
          </cell>
          <cell r="I737">
            <v>1</v>
          </cell>
          <cell r="J737">
            <v>12</v>
          </cell>
          <cell r="K737">
            <v>321</v>
          </cell>
          <cell r="L737">
            <v>2</v>
          </cell>
          <cell r="M737">
            <v>1</v>
          </cell>
          <cell r="O737">
            <v>4</v>
          </cell>
          <cell r="P737">
            <v>4</v>
          </cell>
          <cell r="Q737">
            <v>2</v>
          </cell>
          <cell r="R737" t="str">
            <v>forfait</v>
          </cell>
          <cell r="T737">
            <v>22791.119999999999</v>
          </cell>
          <cell r="U737">
            <v>1</v>
          </cell>
          <cell r="V737" t="str">
            <v>LACONA</v>
          </cell>
          <cell r="W737">
            <v>0</v>
          </cell>
          <cell r="X737">
            <v>0</v>
          </cell>
          <cell r="Y737">
            <v>0</v>
          </cell>
          <cell r="Z737">
            <v>50000</v>
          </cell>
          <cell r="AA737">
            <v>110000</v>
          </cell>
          <cell r="AB737">
            <v>132000</v>
          </cell>
          <cell r="AC737">
            <v>132000</v>
          </cell>
          <cell r="AD737">
            <v>0</v>
          </cell>
          <cell r="AE737">
            <v>0</v>
          </cell>
        </row>
        <row r="738">
          <cell r="A738">
            <v>1</v>
          </cell>
          <cell r="B738" t="str">
            <v>20</v>
          </cell>
          <cell r="C738">
            <v>12321200600</v>
          </cell>
          <cell r="D738">
            <v>4</v>
          </cell>
          <cell r="E738" t="str">
            <v>42</v>
          </cell>
          <cell r="F738">
            <v>90</v>
          </cell>
          <cell r="G738">
            <v>25</v>
          </cell>
          <cell r="H738">
            <v>20</v>
          </cell>
          <cell r="I738">
            <v>1</v>
          </cell>
          <cell r="J738">
            <v>12</v>
          </cell>
          <cell r="K738">
            <v>321</v>
          </cell>
          <cell r="L738">
            <v>2</v>
          </cell>
          <cell r="M738" t="str">
            <v>00</v>
          </cell>
          <cell r="N738">
            <v>6</v>
          </cell>
          <cell r="O738">
            <v>4</v>
          </cell>
          <cell r="P738">
            <v>4</v>
          </cell>
          <cell r="Q738">
            <v>2</v>
          </cell>
          <cell r="R738">
            <v>90</v>
          </cell>
          <cell r="T738">
            <v>0</v>
          </cell>
          <cell r="U738">
            <v>1</v>
          </cell>
          <cell r="V738" t="str">
            <v>LACONA</v>
          </cell>
          <cell r="W738" t="str">
            <v xml:space="preserve"> Conakry</v>
          </cell>
          <cell r="X738" t="str">
            <v>Sub.d'équilibre Non ventilé</v>
          </cell>
          <cell r="Y738" t="str">
            <v>P4</v>
          </cell>
          <cell r="Z738">
            <v>50000</v>
          </cell>
          <cell r="AA738">
            <v>110000</v>
          </cell>
          <cell r="AB738">
            <v>132000</v>
          </cell>
          <cell r="AC738">
            <v>132000</v>
          </cell>
          <cell r="AD738">
            <v>0</v>
          </cell>
          <cell r="AE738">
            <v>227911.19999999998</v>
          </cell>
        </row>
        <row r="739">
          <cell r="A739">
            <v>1</v>
          </cell>
          <cell r="B739" t="str">
            <v>ST/EPU</v>
          </cell>
          <cell r="C739" t="str">
            <v>C1H</v>
          </cell>
          <cell r="D739" t="str">
            <v>C1HA</v>
          </cell>
          <cell r="E739" t="str">
            <v>C CDMT</v>
          </cell>
          <cell r="G739">
            <v>15</v>
          </cell>
          <cell r="H739">
            <v>20</v>
          </cell>
          <cell r="I739">
            <v>1</v>
          </cell>
          <cell r="J739">
            <v>12</v>
          </cell>
          <cell r="K739">
            <v>322</v>
          </cell>
          <cell r="L739">
            <v>2</v>
          </cell>
          <cell r="M739">
            <v>12</v>
          </cell>
          <cell r="O739">
            <v>4</v>
          </cell>
          <cell r="P739">
            <v>4</v>
          </cell>
          <cell r="Q739">
            <v>2</v>
          </cell>
          <cell r="R739" t="str">
            <v>mois</v>
          </cell>
          <cell r="T739">
            <v>1352.1072615092548</v>
          </cell>
          <cell r="U739">
            <v>0.9</v>
          </cell>
          <cell r="V739" t="str">
            <v>PERTEGUI</v>
          </cell>
          <cell r="W739">
            <v>0</v>
          </cell>
          <cell r="X739">
            <v>0</v>
          </cell>
          <cell r="Y739">
            <v>0</v>
          </cell>
          <cell r="Z739">
            <v>40000</v>
          </cell>
          <cell r="AA739">
            <v>70000</v>
          </cell>
          <cell r="AB739">
            <v>84000</v>
          </cell>
          <cell r="AC739">
            <v>84000</v>
          </cell>
          <cell r="AD739">
            <v>0</v>
          </cell>
          <cell r="AE739">
            <v>0</v>
          </cell>
        </row>
        <row r="740">
          <cell r="A740">
            <v>1</v>
          </cell>
          <cell r="B740" t="str">
            <v>20</v>
          </cell>
          <cell r="C740">
            <v>12322200600</v>
          </cell>
          <cell r="D740">
            <v>4</v>
          </cell>
          <cell r="E740" t="str">
            <v>42</v>
          </cell>
          <cell r="F740">
            <v>90</v>
          </cell>
          <cell r="G740">
            <v>15</v>
          </cell>
          <cell r="H740">
            <v>20</v>
          </cell>
          <cell r="I740">
            <v>1</v>
          </cell>
          <cell r="J740">
            <v>12</v>
          </cell>
          <cell r="K740">
            <v>322</v>
          </cell>
          <cell r="L740">
            <v>2</v>
          </cell>
          <cell r="M740" t="str">
            <v>00</v>
          </cell>
          <cell r="N740">
            <v>6</v>
          </cell>
          <cell r="O740">
            <v>4</v>
          </cell>
          <cell r="P740">
            <v>4</v>
          </cell>
          <cell r="Q740">
            <v>2</v>
          </cell>
          <cell r="R740">
            <v>90</v>
          </cell>
          <cell r="T740">
            <v>0</v>
          </cell>
          <cell r="U740">
            <v>0.9</v>
          </cell>
          <cell r="V740" t="str">
            <v>PERTEGUI</v>
          </cell>
          <cell r="W740" t="str">
            <v xml:space="preserve"> Conakry</v>
          </cell>
          <cell r="X740" t="str">
            <v>Sub.d'équilibre Non ventilé</v>
          </cell>
          <cell r="Y740" t="str">
            <v>P4</v>
          </cell>
          <cell r="Z740">
            <v>40000</v>
          </cell>
          <cell r="AA740">
            <v>70000</v>
          </cell>
          <cell r="AB740">
            <v>84000</v>
          </cell>
          <cell r="AC740">
            <v>84000</v>
          </cell>
          <cell r="AD740">
            <v>0</v>
          </cell>
          <cell r="AE740">
            <v>82048.032000000007</v>
          </cell>
        </row>
        <row r="741">
          <cell r="A741">
            <v>1</v>
          </cell>
          <cell r="B741" t="str">
            <v>ST/EPU</v>
          </cell>
          <cell r="C741" t="str">
            <v>C1M</v>
          </cell>
          <cell r="D741" t="str">
            <v>C1MA</v>
          </cell>
          <cell r="E741" t="str">
            <v>CN/PEPT</v>
          </cell>
          <cell r="G741">
            <v>25</v>
          </cell>
          <cell r="H741">
            <v>20</v>
          </cell>
          <cell r="I741">
            <v>1</v>
          </cell>
          <cell r="J741">
            <v>12</v>
          </cell>
          <cell r="K741">
            <v>323</v>
          </cell>
          <cell r="L741">
            <v>2</v>
          </cell>
          <cell r="M741">
            <v>1</v>
          </cell>
          <cell r="O741">
            <v>4</v>
          </cell>
          <cell r="P741">
            <v>4</v>
          </cell>
          <cell r="Q741">
            <v>2</v>
          </cell>
          <cell r="R741" t="str">
            <v>contrat</v>
          </cell>
          <cell r="T741">
            <v>45582.239999999998</v>
          </cell>
          <cell r="U741">
            <v>1</v>
          </cell>
          <cell r="V741" t="str">
            <v>CERPA</v>
          </cell>
          <cell r="W741">
            <v>0</v>
          </cell>
          <cell r="X741">
            <v>0</v>
          </cell>
          <cell r="Y741">
            <v>0</v>
          </cell>
          <cell r="Z741">
            <v>45000</v>
          </cell>
          <cell r="AA741">
            <v>80000</v>
          </cell>
          <cell r="AB741">
            <v>96000</v>
          </cell>
          <cell r="AC741">
            <v>96000</v>
          </cell>
          <cell r="AD741">
            <v>0</v>
          </cell>
          <cell r="AE741">
            <v>0</v>
          </cell>
        </row>
        <row r="742">
          <cell r="A742">
            <v>1</v>
          </cell>
          <cell r="B742" t="str">
            <v>20</v>
          </cell>
          <cell r="C742">
            <v>12323200600</v>
          </cell>
          <cell r="D742">
            <v>4</v>
          </cell>
          <cell r="E742" t="str">
            <v>42</v>
          </cell>
          <cell r="F742">
            <v>90</v>
          </cell>
          <cell r="G742">
            <v>25</v>
          </cell>
          <cell r="H742">
            <v>20</v>
          </cell>
          <cell r="I742">
            <v>1</v>
          </cell>
          <cell r="J742">
            <v>12</v>
          </cell>
          <cell r="K742">
            <v>323</v>
          </cell>
          <cell r="L742">
            <v>2</v>
          </cell>
          <cell r="M742" t="str">
            <v>00</v>
          </cell>
          <cell r="N742">
            <v>6</v>
          </cell>
          <cell r="O742">
            <v>4</v>
          </cell>
          <cell r="P742">
            <v>4</v>
          </cell>
          <cell r="Q742">
            <v>2</v>
          </cell>
          <cell r="R742">
            <v>90</v>
          </cell>
          <cell r="T742">
            <v>0</v>
          </cell>
          <cell r="U742">
            <v>1</v>
          </cell>
          <cell r="V742" t="str">
            <v>CERPA</v>
          </cell>
          <cell r="W742" t="str">
            <v xml:space="preserve"> Conakry</v>
          </cell>
          <cell r="X742" t="str">
            <v>Sub.d'équilibre Non ventilé</v>
          </cell>
          <cell r="Y742" t="str">
            <v>P4</v>
          </cell>
          <cell r="Z742">
            <v>45000</v>
          </cell>
          <cell r="AA742">
            <v>80000</v>
          </cell>
          <cell r="AB742">
            <v>96000</v>
          </cell>
          <cell r="AC742">
            <v>96000</v>
          </cell>
          <cell r="AD742">
            <v>0</v>
          </cell>
          <cell r="AE742">
            <v>1139556</v>
          </cell>
        </row>
        <row r="743">
          <cell r="A743">
            <v>1</v>
          </cell>
          <cell r="B743" t="str">
            <v>ST/EPU</v>
          </cell>
          <cell r="C743" t="str">
            <v>C1L</v>
          </cell>
          <cell r="D743" t="str">
            <v>C1LA</v>
          </cell>
          <cell r="E743" t="str">
            <v>C AUDIT</v>
          </cell>
          <cell r="G743">
            <v>15</v>
          </cell>
          <cell r="H743">
            <v>20</v>
          </cell>
          <cell r="I743">
            <v>1</v>
          </cell>
          <cell r="J743">
            <v>12</v>
          </cell>
          <cell r="K743">
            <v>330</v>
          </cell>
          <cell r="L743">
            <v>2</v>
          </cell>
          <cell r="M743">
            <v>184</v>
          </cell>
          <cell r="O743">
            <v>4</v>
          </cell>
          <cell r="P743">
            <v>4</v>
          </cell>
          <cell r="Q743">
            <v>2</v>
          </cell>
          <cell r="R743" t="str">
            <v>pxj</v>
          </cell>
          <cell r="T743">
            <v>113.9556</v>
          </cell>
          <cell r="U743">
            <v>0.9</v>
          </cell>
          <cell r="V743" t="str">
            <v xml:space="preserve">Serv Nl Prog MAB </v>
          </cell>
          <cell r="W743">
            <v>0</v>
          </cell>
          <cell r="X743">
            <v>0</v>
          </cell>
          <cell r="Y743">
            <v>0</v>
          </cell>
          <cell r="Z743">
            <v>45000</v>
          </cell>
          <cell r="AA743">
            <v>60000</v>
          </cell>
          <cell r="AB743">
            <v>72000</v>
          </cell>
          <cell r="AC743">
            <v>72000</v>
          </cell>
          <cell r="AD743">
            <v>0</v>
          </cell>
          <cell r="AE743">
            <v>0</v>
          </cell>
        </row>
        <row r="744">
          <cell r="A744">
            <v>1</v>
          </cell>
          <cell r="B744" t="str">
            <v>20</v>
          </cell>
          <cell r="C744">
            <v>12330200600</v>
          </cell>
          <cell r="D744">
            <v>4</v>
          </cell>
          <cell r="E744" t="str">
            <v>42</v>
          </cell>
          <cell r="F744">
            <v>90</v>
          </cell>
          <cell r="G744">
            <v>15</v>
          </cell>
          <cell r="H744">
            <v>20</v>
          </cell>
          <cell r="I744">
            <v>1</v>
          </cell>
          <cell r="J744">
            <v>12</v>
          </cell>
          <cell r="K744">
            <v>330</v>
          </cell>
          <cell r="L744">
            <v>2</v>
          </cell>
          <cell r="M744" t="str">
            <v>00</v>
          </cell>
          <cell r="N744">
            <v>6</v>
          </cell>
          <cell r="O744">
            <v>4</v>
          </cell>
          <cell r="P744">
            <v>4</v>
          </cell>
          <cell r="Q744">
            <v>2</v>
          </cell>
          <cell r="R744">
            <v>90</v>
          </cell>
          <cell r="T744">
            <v>0</v>
          </cell>
          <cell r="U744">
            <v>0.9</v>
          </cell>
          <cell r="V744" t="str">
            <v xml:space="preserve">Serv Nl Prog MAB </v>
          </cell>
          <cell r="W744" t="str">
            <v xml:space="preserve"> Conakry</v>
          </cell>
          <cell r="X744" t="str">
            <v>Sub.d'équilibre Non ventilé</v>
          </cell>
          <cell r="Y744" t="str">
            <v>P4</v>
          </cell>
          <cell r="Z744">
            <v>45000</v>
          </cell>
          <cell r="AA744">
            <v>60000</v>
          </cell>
          <cell r="AB744">
            <v>72000</v>
          </cell>
          <cell r="AC744">
            <v>72000</v>
          </cell>
          <cell r="AD744">
            <v>0</v>
          </cell>
          <cell r="AE744">
            <v>9735.1722828666352</v>
          </cell>
        </row>
        <row r="745">
          <cell r="A745">
            <v>1</v>
          </cell>
          <cell r="B745" t="str">
            <v>ST/EPU</v>
          </cell>
          <cell r="C745" t="str">
            <v>C1L</v>
          </cell>
          <cell r="D745" t="str">
            <v>C1LA</v>
          </cell>
          <cell r="E745" t="str">
            <v>C AUDIT</v>
          </cell>
          <cell r="G745">
            <v>23</v>
          </cell>
          <cell r="H745">
            <v>20</v>
          </cell>
          <cell r="I745">
            <v>1</v>
          </cell>
          <cell r="J745">
            <v>12</v>
          </cell>
          <cell r="K745">
            <v>331</v>
          </cell>
          <cell r="L745">
            <v>2</v>
          </cell>
          <cell r="M745">
            <v>1</v>
          </cell>
          <cell r="O745">
            <v>4</v>
          </cell>
          <cell r="P745">
            <v>4</v>
          </cell>
          <cell r="Q745">
            <v>2</v>
          </cell>
          <cell r="R745" t="str">
            <v>lot</v>
          </cell>
          <cell r="T745">
            <v>94963</v>
          </cell>
          <cell r="U745">
            <v>1</v>
          </cell>
          <cell r="V745" t="str">
            <v>Projet Rech Dechets compostés</v>
          </cell>
          <cell r="W745">
            <v>0</v>
          </cell>
          <cell r="X745">
            <v>0</v>
          </cell>
          <cell r="Y745">
            <v>0</v>
          </cell>
          <cell r="Z745">
            <v>40000</v>
          </cell>
          <cell r="AA745">
            <v>70000</v>
          </cell>
          <cell r="AB745">
            <v>84000</v>
          </cell>
          <cell r="AC745">
            <v>250000</v>
          </cell>
          <cell r="AD745">
            <v>166000</v>
          </cell>
          <cell r="AE745">
            <v>0</v>
          </cell>
        </row>
        <row r="746">
          <cell r="A746">
            <v>1</v>
          </cell>
          <cell r="B746" t="str">
            <v>20</v>
          </cell>
          <cell r="C746">
            <v>12331200600</v>
          </cell>
          <cell r="D746">
            <v>4</v>
          </cell>
          <cell r="E746" t="str">
            <v>42</v>
          </cell>
          <cell r="F746">
            <v>90</v>
          </cell>
          <cell r="G746">
            <v>15</v>
          </cell>
          <cell r="H746">
            <v>20</v>
          </cell>
          <cell r="I746">
            <v>1</v>
          </cell>
          <cell r="J746">
            <v>12</v>
          </cell>
          <cell r="K746">
            <v>331</v>
          </cell>
          <cell r="L746">
            <v>2</v>
          </cell>
          <cell r="M746" t="str">
            <v>00</v>
          </cell>
          <cell r="N746">
            <v>6</v>
          </cell>
          <cell r="O746">
            <v>4</v>
          </cell>
          <cell r="P746">
            <v>4</v>
          </cell>
          <cell r="Q746">
            <v>2</v>
          </cell>
          <cell r="R746">
            <v>90</v>
          </cell>
          <cell r="T746">
            <v>0</v>
          </cell>
          <cell r="U746">
            <v>0.9</v>
          </cell>
          <cell r="V746" t="str">
            <v>Projet Rech Dechets compostés</v>
          </cell>
          <cell r="W746" t="str">
            <v xml:space="preserve"> Conakry</v>
          </cell>
          <cell r="X746" t="str">
            <v>Sub.d'équilibre Non ventilé</v>
          </cell>
          <cell r="Y746" t="str">
            <v>P4</v>
          </cell>
          <cell r="Z746">
            <v>40000</v>
          </cell>
          <cell r="AA746">
            <v>70000</v>
          </cell>
          <cell r="AB746">
            <v>84000</v>
          </cell>
          <cell r="AC746">
            <v>250000</v>
          </cell>
          <cell r="AD746">
            <v>166000</v>
          </cell>
          <cell r="AE746">
            <v>18871.04736</v>
          </cell>
        </row>
        <row r="747">
          <cell r="A747">
            <v>1</v>
          </cell>
          <cell r="B747" t="str">
            <v>ST/EPU</v>
          </cell>
          <cell r="C747" t="str">
            <v>C1M</v>
          </cell>
          <cell r="D747" t="str">
            <v>C1MB</v>
          </cell>
          <cell r="E747" t="str">
            <v>ST/MEPU</v>
          </cell>
          <cell r="G747">
            <v>25</v>
          </cell>
          <cell r="H747">
            <v>20</v>
          </cell>
          <cell r="I747">
            <v>1</v>
          </cell>
          <cell r="J747">
            <v>12</v>
          </cell>
          <cell r="K747">
            <v>332</v>
          </cell>
          <cell r="L747">
            <v>2</v>
          </cell>
          <cell r="M747">
            <v>1</v>
          </cell>
          <cell r="O747">
            <v>4</v>
          </cell>
          <cell r="P747">
            <v>4</v>
          </cell>
          <cell r="Q747">
            <v>2</v>
          </cell>
          <cell r="R747" t="str">
            <v>forfait</v>
          </cell>
          <cell r="T747">
            <v>37985.199999999997</v>
          </cell>
          <cell r="U747">
            <v>1</v>
          </cell>
          <cell r="V747" t="str">
            <v>Biblio Univers Centrale</v>
          </cell>
          <cell r="W747">
            <v>0</v>
          </cell>
          <cell r="X747">
            <v>0</v>
          </cell>
          <cell r="Y747">
            <v>0</v>
          </cell>
          <cell r="Z747">
            <v>100000</v>
          </cell>
          <cell r="AA747">
            <v>225000</v>
          </cell>
          <cell r="AB747">
            <v>270000</v>
          </cell>
          <cell r="AC747">
            <v>270000</v>
          </cell>
          <cell r="AD747">
            <v>0</v>
          </cell>
          <cell r="AE747">
            <v>0</v>
          </cell>
        </row>
        <row r="748">
          <cell r="A748">
            <v>1</v>
          </cell>
          <cell r="B748" t="str">
            <v>20</v>
          </cell>
          <cell r="C748">
            <v>12332200600</v>
          </cell>
          <cell r="D748">
            <v>4</v>
          </cell>
          <cell r="E748" t="str">
            <v>42</v>
          </cell>
          <cell r="F748">
            <v>90</v>
          </cell>
          <cell r="G748">
            <v>25</v>
          </cell>
          <cell r="H748">
            <v>20</v>
          </cell>
          <cell r="I748">
            <v>1</v>
          </cell>
          <cell r="J748">
            <v>12</v>
          </cell>
          <cell r="K748">
            <v>332</v>
          </cell>
          <cell r="L748">
            <v>2</v>
          </cell>
          <cell r="M748" t="str">
            <v>00</v>
          </cell>
          <cell r="N748">
            <v>6</v>
          </cell>
          <cell r="O748">
            <v>4</v>
          </cell>
          <cell r="P748">
            <v>4</v>
          </cell>
          <cell r="Q748">
            <v>2</v>
          </cell>
          <cell r="R748">
            <v>90</v>
          </cell>
          <cell r="T748">
            <v>0</v>
          </cell>
          <cell r="U748">
            <v>1</v>
          </cell>
          <cell r="V748" t="str">
            <v>Biblio Univers Centrale</v>
          </cell>
          <cell r="W748" t="str">
            <v xml:space="preserve"> Conakry</v>
          </cell>
          <cell r="X748" t="str">
            <v>Sub.d'équilibre Non ventilé</v>
          </cell>
          <cell r="Y748" t="str">
            <v>P4</v>
          </cell>
          <cell r="Z748">
            <v>100000</v>
          </cell>
          <cell r="AA748">
            <v>225000</v>
          </cell>
          <cell r="AB748">
            <v>270000</v>
          </cell>
          <cell r="AC748">
            <v>270000</v>
          </cell>
          <cell r="AD748">
            <v>0</v>
          </cell>
          <cell r="AE748">
            <v>6309.833887043189</v>
          </cell>
        </row>
        <row r="749">
          <cell r="A749">
            <v>1</v>
          </cell>
          <cell r="B749" t="str">
            <v>ST/EPU</v>
          </cell>
          <cell r="C749" t="str">
            <v>C1M</v>
          </cell>
          <cell r="D749" t="str">
            <v>C1MB</v>
          </cell>
          <cell r="E749" t="str">
            <v>ST/MEPU</v>
          </cell>
          <cell r="G749">
            <v>25</v>
          </cell>
          <cell r="H749">
            <v>20</v>
          </cell>
          <cell r="I749">
            <v>1</v>
          </cell>
          <cell r="J749">
            <v>12</v>
          </cell>
          <cell r="K749">
            <v>333</v>
          </cell>
          <cell r="L749">
            <v>2</v>
          </cell>
          <cell r="M749">
            <v>1</v>
          </cell>
          <cell r="O749">
            <v>4</v>
          </cell>
          <cell r="P749">
            <v>4</v>
          </cell>
          <cell r="Q749">
            <v>2</v>
          </cell>
          <cell r="R749" t="str">
            <v>forfait</v>
          </cell>
          <cell r="T749">
            <v>10816.858092074039</v>
          </cell>
          <cell r="U749">
            <v>1</v>
          </cell>
          <cell r="V749" t="str">
            <v>Reseau Internet Univ &amp; Scient</v>
          </cell>
          <cell r="W749">
            <v>0</v>
          </cell>
          <cell r="X749">
            <v>0</v>
          </cell>
          <cell r="Y749">
            <v>0</v>
          </cell>
          <cell r="Z749">
            <v>70000</v>
          </cell>
          <cell r="AA749">
            <v>200000</v>
          </cell>
          <cell r="AB749">
            <v>240000</v>
          </cell>
          <cell r="AC749">
            <v>240000</v>
          </cell>
          <cell r="AD749">
            <v>0</v>
          </cell>
          <cell r="AE749">
            <v>0</v>
          </cell>
        </row>
        <row r="750">
          <cell r="A750">
            <v>1</v>
          </cell>
          <cell r="B750" t="str">
            <v>20</v>
          </cell>
          <cell r="C750">
            <v>12333200600</v>
          </cell>
          <cell r="D750">
            <v>4</v>
          </cell>
          <cell r="E750" t="str">
            <v>42</v>
          </cell>
          <cell r="F750">
            <v>90</v>
          </cell>
          <cell r="G750">
            <v>15</v>
          </cell>
          <cell r="H750">
            <v>20</v>
          </cell>
          <cell r="I750">
            <v>1</v>
          </cell>
          <cell r="J750">
            <v>12</v>
          </cell>
          <cell r="K750">
            <v>333</v>
          </cell>
          <cell r="L750">
            <v>2</v>
          </cell>
          <cell r="M750" t="str">
            <v>00</v>
          </cell>
          <cell r="N750">
            <v>6</v>
          </cell>
          <cell r="O750">
            <v>4</v>
          </cell>
          <cell r="P750">
            <v>4</v>
          </cell>
          <cell r="Q750">
            <v>2</v>
          </cell>
          <cell r="R750">
            <v>90</v>
          </cell>
          <cell r="T750">
            <v>0</v>
          </cell>
          <cell r="U750">
            <v>0.9</v>
          </cell>
          <cell r="V750" t="str">
            <v>Reseau Internet Univ &amp; Scient</v>
          </cell>
          <cell r="W750" t="str">
            <v xml:space="preserve"> Conakry</v>
          </cell>
          <cell r="X750" t="str">
            <v>Sub.d'équilibre Non ventilé</v>
          </cell>
          <cell r="Y750" t="str">
            <v>P4</v>
          </cell>
          <cell r="Z750">
            <v>70000</v>
          </cell>
          <cell r="AA750">
            <v>200000</v>
          </cell>
          <cell r="AB750">
            <v>240000</v>
          </cell>
          <cell r="AC750">
            <v>240000</v>
          </cell>
          <cell r="AD750">
            <v>0</v>
          </cell>
          <cell r="AE750">
            <v>16225.28713811106</v>
          </cell>
        </row>
        <row r="751">
          <cell r="A751">
            <v>1</v>
          </cell>
          <cell r="B751" t="str">
            <v>ST/EPU</v>
          </cell>
          <cell r="C751" t="str">
            <v>C1M</v>
          </cell>
          <cell r="D751" t="str">
            <v>C1MB</v>
          </cell>
          <cell r="E751" t="str">
            <v>ST/MEPU</v>
          </cell>
          <cell r="G751">
            <v>25</v>
          </cell>
          <cell r="H751">
            <v>20</v>
          </cell>
          <cell r="I751">
            <v>1</v>
          </cell>
          <cell r="J751">
            <v>24</v>
          </cell>
          <cell r="K751">
            <v>250</v>
          </cell>
          <cell r="L751">
            <v>2</v>
          </cell>
          <cell r="M751">
            <v>1</v>
          </cell>
          <cell r="O751">
            <v>4</v>
          </cell>
          <cell r="P751">
            <v>4</v>
          </cell>
          <cell r="Q751">
            <v>2</v>
          </cell>
          <cell r="R751" t="str">
            <v>forfait</v>
          </cell>
          <cell r="T751">
            <v>211197.712</v>
          </cell>
          <cell r="U751">
            <v>1</v>
          </cell>
          <cell r="V751" t="str">
            <v>CNPG Centre nat. Perfection. à la gestion</v>
          </cell>
          <cell r="W751">
            <v>0</v>
          </cell>
          <cell r="X751">
            <v>0</v>
          </cell>
          <cell r="Y751">
            <v>0</v>
          </cell>
          <cell r="Z751">
            <v>329980</v>
          </cell>
          <cell r="AA751">
            <v>140630</v>
          </cell>
          <cell r="AB751">
            <v>168760</v>
          </cell>
          <cell r="AC751">
            <v>168756</v>
          </cell>
          <cell r="AD751">
            <v>-4</v>
          </cell>
          <cell r="AE751">
            <v>0</v>
          </cell>
        </row>
        <row r="752">
          <cell r="A752">
            <v>1</v>
          </cell>
          <cell r="B752" t="str">
            <v>20</v>
          </cell>
          <cell r="C752">
            <v>24250200600</v>
          </cell>
          <cell r="D752">
            <v>4</v>
          </cell>
          <cell r="E752" t="str">
            <v>42</v>
          </cell>
          <cell r="F752">
            <v>90</v>
          </cell>
          <cell r="G752">
            <v>25</v>
          </cell>
          <cell r="H752">
            <v>20</v>
          </cell>
          <cell r="I752">
            <v>1</v>
          </cell>
          <cell r="J752">
            <v>24</v>
          </cell>
          <cell r="K752">
            <v>250</v>
          </cell>
          <cell r="L752">
            <v>2</v>
          </cell>
          <cell r="M752" t="str">
            <v>00</v>
          </cell>
          <cell r="N752">
            <v>6</v>
          </cell>
          <cell r="O752">
            <v>4</v>
          </cell>
          <cell r="P752">
            <v>4</v>
          </cell>
          <cell r="Q752">
            <v>2</v>
          </cell>
          <cell r="R752">
            <v>90</v>
          </cell>
          <cell r="T752">
            <v>1</v>
          </cell>
          <cell r="U752">
            <v>1</v>
          </cell>
          <cell r="V752" t="str">
            <v>CNPG Centre nat. Perfection. à la gestion</v>
          </cell>
          <cell r="W752" t="str">
            <v xml:space="preserve"> Conakry</v>
          </cell>
          <cell r="X752" t="str">
            <v>Sub.d'équilibre Non ventilé</v>
          </cell>
          <cell r="Y752" t="str">
            <v>P4</v>
          </cell>
          <cell r="Z752">
            <v>329980</v>
          </cell>
          <cell r="AA752">
            <v>140630</v>
          </cell>
          <cell r="AB752">
            <v>168760</v>
          </cell>
          <cell r="AC752">
            <v>168756</v>
          </cell>
          <cell r="AD752">
            <v>-4</v>
          </cell>
          <cell r="AE752">
            <v>113955.59999999999</v>
          </cell>
        </row>
        <row r="753">
          <cell r="A753">
            <v>1</v>
          </cell>
          <cell r="B753" t="str">
            <v>ST/EPU</v>
          </cell>
          <cell r="C753" t="str">
            <v>C1M</v>
          </cell>
          <cell r="D753" t="str">
            <v>C1MB</v>
          </cell>
          <cell r="E753" t="str">
            <v>ST/MEPU</v>
          </cell>
          <cell r="G753">
            <v>25</v>
          </cell>
          <cell r="H753">
            <v>20</v>
          </cell>
          <cell r="I753">
            <v>1</v>
          </cell>
          <cell r="J753">
            <v>12</v>
          </cell>
          <cell r="K753">
            <v>313</v>
          </cell>
          <cell r="L753">
            <v>3</v>
          </cell>
          <cell r="M753">
            <v>300</v>
          </cell>
          <cell r="O753">
            <v>4</v>
          </cell>
          <cell r="P753">
            <v>4</v>
          </cell>
          <cell r="Q753">
            <v>2</v>
          </cell>
          <cell r="R753" t="str">
            <v>pxj</v>
          </cell>
          <cell r="T753">
            <v>113.9556</v>
          </cell>
          <cell r="U753">
            <v>1</v>
          </cell>
          <cell r="V753" t="str">
            <v>IREB Boussou</v>
          </cell>
          <cell r="W753">
            <v>0</v>
          </cell>
          <cell r="X753">
            <v>0</v>
          </cell>
          <cell r="Y753">
            <v>0</v>
          </cell>
          <cell r="Z753">
            <v>70000</v>
          </cell>
          <cell r="AA753">
            <v>110000</v>
          </cell>
          <cell r="AB753">
            <v>132000</v>
          </cell>
          <cell r="AC753">
            <v>132000</v>
          </cell>
          <cell r="AD753">
            <v>0</v>
          </cell>
          <cell r="AE753">
            <v>0</v>
          </cell>
        </row>
        <row r="754">
          <cell r="A754">
            <v>1</v>
          </cell>
          <cell r="B754" t="str">
            <v>20</v>
          </cell>
          <cell r="C754">
            <v>12313300600</v>
          </cell>
          <cell r="D754">
            <v>4</v>
          </cell>
          <cell r="E754" t="str">
            <v>42</v>
          </cell>
          <cell r="F754">
            <v>90</v>
          </cell>
          <cell r="G754">
            <v>25</v>
          </cell>
          <cell r="H754">
            <v>20</v>
          </cell>
          <cell r="I754">
            <v>1</v>
          </cell>
          <cell r="J754">
            <v>12</v>
          </cell>
          <cell r="K754">
            <v>313</v>
          </cell>
          <cell r="L754">
            <v>3</v>
          </cell>
          <cell r="M754" t="str">
            <v>00</v>
          </cell>
          <cell r="N754">
            <v>6</v>
          </cell>
          <cell r="O754">
            <v>4</v>
          </cell>
          <cell r="P754">
            <v>4</v>
          </cell>
          <cell r="Q754">
            <v>2</v>
          </cell>
          <cell r="R754">
            <v>90</v>
          </cell>
          <cell r="T754">
            <v>0</v>
          </cell>
          <cell r="U754">
            <v>1</v>
          </cell>
          <cell r="V754" t="str">
            <v>IREB Boussou</v>
          </cell>
          <cell r="W754" t="str">
            <v xml:space="preserve"> Intérieur</v>
          </cell>
          <cell r="X754" t="str">
            <v>Sub.d'équilibre Non ventilé</v>
          </cell>
          <cell r="Y754" t="str">
            <v>P4</v>
          </cell>
          <cell r="Z754">
            <v>70000</v>
          </cell>
          <cell r="AA754">
            <v>110000</v>
          </cell>
          <cell r="AB754">
            <v>132000</v>
          </cell>
          <cell r="AC754">
            <v>132000</v>
          </cell>
          <cell r="AD754">
            <v>0</v>
          </cell>
          <cell r="AE754">
            <v>117754.12</v>
          </cell>
        </row>
        <row r="755">
          <cell r="A755">
            <v>1</v>
          </cell>
          <cell r="B755" t="str">
            <v>ST/EPU</v>
          </cell>
          <cell r="C755" t="str">
            <v>C1M</v>
          </cell>
          <cell r="D755" t="str">
            <v>C1MB</v>
          </cell>
          <cell r="E755" t="str">
            <v>ST/MEPU</v>
          </cell>
          <cell r="G755">
            <v>25</v>
          </cell>
          <cell r="H755">
            <v>20</v>
          </cell>
          <cell r="I755">
            <v>1</v>
          </cell>
          <cell r="J755">
            <v>12</v>
          </cell>
          <cell r="K755">
            <v>314</v>
          </cell>
          <cell r="L755">
            <v>3</v>
          </cell>
          <cell r="M755">
            <v>1</v>
          </cell>
          <cell r="O755">
            <v>4</v>
          </cell>
          <cell r="P755">
            <v>4</v>
          </cell>
          <cell r="Q755">
            <v>2</v>
          </cell>
          <cell r="R755" t="str">
            <v>u</v>
          </cell>
          <cell r="T755">
            <v>45582.239999999998</v>
          </cell>
          <cell r="U755">
            <v>1</v>
          </cell>
          <cell r="V755" t="str">
            <v>CR Mont Limba</v>
          </cell>
          <cell r="W755">
            <v>0</v>
          </cell>
          <cell r="X755">
            <v>0</v>
          </cell>
          <cell r="Y755">
            <v>0</v>
          </cell>
          <cell r="Z755">
            <v>60000</v>
          </cell>
          <cell r="AA755">
            <v>100000</v>
          </cell>
          <cell r="AB755">
            <v>120000</v>
          </cell>
          <cell r="AC755">
            <v>120000</v>
          </cell>
          <cell r="AD755">
            <v>0</v>
          </cell>
          <cell r="AE755">
            <v>0</v>
          </cell>
        </row>
        <row r="756">
          <cell r="A756">
            <v>1</v>
          </cell>
          <cell r="B756" t="str">
            <v>20</v>
          </cell>
          <cell r="C756">
            <v>12314300600</v>
          </cell>
          <cell r="D756">
            <v>4</v>
          </cell>
          <cell r="E756" t="str">
            <v>42</v>
          </cell>
          <cell r="F756">
            <v>90</v>
          </cell>
          <cell r="G756">
            <v>25</v>
          </cell>
          <cell r="H756">
            <v>20</v>
          </cell>
          <cell r="I756">
            <v>1</v>
          </cell>
          <cell r="J756">
            <v>12</v>
          </cell>
          <cell r="K756">
            <v>314</v>
          </cell>
          <cell r="L756">
            <v>3</v>
          </cell>
          <cell r="M756" t="str">
            <v>00</v>
          </cell>
          <cell r="N756">
            <v>6</v>
          </cell>
          <cell r="O756">
            <v>4</v>
          </cell>
          <cell r="P756">
            <v>4</v>
          </cell>
          <cell r="Q756">
            <v>2</v>
          </cell>
          <cell r="R756">
            <v>90</v>
          </cell>
          <cell r="T756">
            <v>0</v>
          </cell>
          <cell r="U756">
            <v>1</v>
          </cell>
          <cell r="V756" t="str">
            <v>CR Mont Nimba</v>
          </cell>
          <cell r="W756" t="str">
            <v xml:space="preserve"> Intérieur</v>
          </cell>
          <cell r="X756" t="str">
            <v>Sub.d'équilibre Non ventilé</v>
          </cell>
          <cell r="Y756" t="str">
            <v>P4</v>
          </cell>
          <cell r="Z756">
            <v>60000</v>
          </cell>
          <cell r="AA756">
            <v>100000</v>
          </cell>
          <cell r="AB756">
            <v>120000</v>
          </cell>
          <cell r="AC756">
            <v>120000</v>
          </cell>
          <cell r="AD756">
            <v>0</v>
          </cell>
          <cell r="AE756">
            <v>265896.39999999997</v>
          </cell>
        </row>
        <row r="757">
          <cell r="A757">
            <v>1</v>
          </cell>
          <cell r="B757" t="str">
            <v>ST/EPU</v>
          </cell>
          <cell r="C757" t="str">
            <v>C1M</v>
          </cell>
          <cell r="D757" t="str">
            <v>C1MB</v>
          </cell>
          <cell r="E757" t="str">
            <v>ST/MEPU</v>
          </cell>
          <cell r="G757">
            <v>15</v>
          </cell>
          <cell r="H757">
            <v>20</v>
          </cell>
          <cell r="I757">
            <v>1</v>
          </cell>
          <cell r="J757">
            <v>12</v>
          </cell>
          <cell r="K757">
            <v>317</v>
          </cell>
          <cell r="L757">
            <v>3</v>
          </cell>
          <cell r="M757">
            <v>1</v>
          </cell>
          <cell r="O757">
            <v>4</v>
          </cell>
          <cell r="P757">
            <v>4</v>
          </cell>
          <cell r="Q757">
            <v>2</v>
          </cell>
          <cell r="R757" t="str">
            <v>u</v>
          </cell>
          <cell r="T757">
            <v>91164.479999999996</v>
          </cell>
          <cell r="U757">
            <v>0.9</v>
          </cell>
          <cell r="V757" t="str">
            <v>CDE Labé</v>
          </cell>
          <cell r="W757">
            <v>0</v>
          </cell>
          <cell r="X757">
            <v>0</v>
          </cell>
          <cell r="Y757">
            <v>0</v>
          </cell>
          <cell r="Z757">
            <v>40000</v>
          </cell>
          <cell r="AA757">
            <v>70000</v>
          </cell>
          <cell r="AB757">
            <v>84000</v>
          </cell>
          <cell r="AC757">
            <v>84000</v>
          </cell>
          <cell r="AD757">
            <v>0</v>
          </cell>
          <cell r="AE757">
            <v>0</v>
          </cell>
        </row>
        <row r="758">
          <cell r="A758">
            <v>1</v>
          </cell>
          <cell r="B758" t="str">
            <v>20</v>
          </cell>
          <cell r="C758">
            <v>12317300600</v>
          </cell>
          <cell r="D758">
            <v>4</v>
          </cell>
          <cell r="E758" t="str">
            <v>42</v>
          </cell>
          <cell r="F758">
            <v>90</v>
          </cell>
          <cell r="G758">
            <v>15</v>
          </cell>
          <cell r="H758">
            <v>20</v>
          </cell>
          <cell r="I758">
            <v>1</v>
          </cell>
          <cell r="J758">
            <v>12</v>
          </cell>
          <cell r="K758">
            <v>317</v>
          </cell>
          <cell r="L758">
            <v>3</v>
          </cell>
          <cell r="M758" t="str">
            <v>00</v>
          </cell>
          <cell r="N758">
            <v>6</v>
          </cell>
          <cell r="O758">
            <v>4</v>
          </cell>
          <cell r="P758">
            <v>4</v>
          </cell>
          <cell r="Q758">
            <v>2</v>
          </cell>
          <cell r="R758">
            <v>90</v>
          </cell>
          <cell r="T758">
            <v>0</v>
          </cell>
          <cell r="U758">
            <v>0.9</v>
          </cell>
          <cell r="V758" t="str">
            <v>CDE Labé</v>
          </cell>
          <cell r="W758" t="str">
            <v xml:space="preserve"> Intérieur</v>
          </cell>
          <cell r="X758" t="str">
            <v>Sub.d'équilibre Non ventilé</v>
          </cell>
          <cell r="Y758" t="str">
            <v>P4</v>
          </cell>
          <cell r="Z758">
            <v>40000</v>
          </cell>
          <cell r="AA758">
            <v>70000</v>
          </cell>
          <cell r="AB758">
            <v>84000</v>
          </cell>
          <cell r="AC758">
            <v>84000</v>
          </cell>
          <cell r="AD758">
            <v>0</v>
          </cell>
          <cell r="AE758">
            <v>287168.11200000002</v>
          </cell>
        </row>
        <row r="759">
          <cell r="A759">
            <v>1</v>
          </cell>
          <cell r="B759" t="str">
            <v>ST/EPU</v>
          </cell>
          <cell r="C759" t="str">
            <v>C1M</v>
          </cell>
          <cell r="D759" t="str">
            <v>C1MB</v>
          </cell>
          <cell r="E759" t="str">
            <v>ST/MEPU</v>
          </cell>
          <cell r="G759">
            <v>15</v>
          </cell>
          <cell r="H759">
            <v>20</v>
          </cell>
          <cell r="I759">
            <v>1</v>
          </cell>
          <cell r="J759">
            <v>12</v>
          </cell>
          <cell r="K759">
            <v>319</v>
          </cell>
          <cell r="L759">
            <v>3</v>
          </cell>
          <cell r="M759">
            <v>180</v>
          </cell>
          <cell r="O759">
            <v>4</v>
          </cell>
          <cell r="P759">
            <v>4</v>
          </cell>
          <cell r="Q759">
            <v>2</v>
          </cell>
          <cell r="R759" t="str">
            <v>pxj</v>
          </cell>
          <cell r="T759">
            <v>113.9556</v>
          </cell>
          <cell r="U759">
            <v>0.9</v>
          </cell>
          <cell r="V759" t="str">
            <v>CDE N'Zérékoré</v>
          </cell>
          <cell r="W759">
            <v>0</v>
          </cell>
          <cell r="X759">
            <v>0</v>
          </cell>
          <cell r="Y759">
            <v>0</v>
          </cell>
          <cell r="Z759">
            <v>52600</v>
          </cell>
          <cell r="AA759">
            <v>90000</v>
          </cell>
          <cell r="AB759">
            <v>108000</v>
          </cell>
          <cell r="AC759">
            <v>108000</v>
          </cell>
          <cell r="AD759">
            <v>0</v>
          </cell>
          <cell r="AE759">
            <v>0</v>
          </cell>
        </row>
        <row r="760">
          <cell r="A760">
            <v>1</v>
          </cell>
          <cell r="B760" t="str">
            <v>20</v>
          </cell>
          <cell r="C760">
            <v>12319300600</v>
          </cell>
          <cell r="D760">
            <v>4</v>
          </cell>
          <cell r="E760" t="str">
            <v>42</v>
          </cell>
          <cell r="F760">
            <v>90</v>
          </cell>
          <cell r="G760">
            <v>15</v>
          </cell>
          <cell r="H760">
            <v>20</v>
          </cell>
          <cell r="I760">
            <v>1</v>
          </cell>
          <cell r="J760">
            <v>12</v>
          </cell>
          <cell r="K760">
            <v>319</v>
          </cell>
          <cell r="L760">
            <v>3</v>
          </cell>
          <cell r="M760" t="str">
            <v>00</v>
          </cell>
          <cell r="N760">
            <v>6</v>
          </cell>
          <cell r="O760">
            <v>4</v>
          </cell>
          <cell r="P760">
            <v>4</v>
          </cell>
          <cell r="Q760">
            <v>2</v>
          </cell>
          <cell r="R760">
            <v>90</v>
          </cell>
          <cell r="T760">
            <v>0</v>
          </cell>
          <cell r="U760">
            <v>0.9</v>
          </cell>
          <cell r="V760" t="str">
            <v>CDE N'Zérékoré</v>
          </cell>
          <cell r="W760" t="str">
            <v xml:space="preserve"> Intérieur</v>
          </cell>
          <cell r="X760" t="str">
            <v>Sub.d'équilibre Non ventilé</v>
          </cell>
          <cell r="Y760" t="str">
            <v>P4</v>
          </cell>
          <cell r="Z760">
            <v>52600</v>
          </cell>
          <cell r="AA760">
            <v>90000</v>
          </cell>
          <cell r="AB760">
            <v>108000</v>
          </cell>
          <cell r="AC760">
            <v>108000</v>
          </cell>
          <cell r="AD760">
            <v>0</v>
          </cell>
          <cell r="AE760">
            <v>594848.23199999996</v>
          </cell>
        </row>
        <row r="761">
          <cell r="A761">
            <v>1</v>
          </cell>
          <cell r="B761" t="str">
            <v>ST/EPU</v>
          </cell>
          <cell r="C761" t="str">
            <v>C1M</v>
          </cell>
          <cell r="D761" t="str">
            <v>C1MB</v>
          </cell>
          <cell r="E761" t="str">
            <v>ST/MEPU</v>
          </cell>
          <cell r="G761">
            <v>15</v>
          </cell>
          <cell r="H761">
            <v>20</v>
          </cell>
          <cell r="I761">
            <v>1</v>
          </cell>
          <cell r="J761">
            <v>12</v>
          </cell>
          <cell r="K761">
            <v>324</v>
          </cell>
          <cell r="L761">
            <v>3</v>
          </cell>
          <cell r="M761">
            <v>12</v>
          </cell>
          <cell r="O761">
            <v>4</v>
          </cell>
          <cell r="P761">
            <v>4</v>
          </cell>
          <cell r="Q761">
            <v>2</v>
          </cell>
          <cell r="R761" t="str">
            <v>mois</v>
          </cell>
          <cell r="T761">
            <v>9496.2999999999993</v>
          </cell>
          <cell r="U761">
            <v>0.9</v>
          </cell>
          <cell r="V761" t="str">
            <v>IR Aulacodes N'zérékoré</v>
          </cell>
          <cell r="W761">
            <v>0</v>
          </cell>
          <cell r="X761">
            <v>0</v>
          </cell>
          <cell r="Y761">
            <v>0</v>
          </cell>
          <cell r="Z761">
            <v>262000</v>
          </cell>
          <cell r="AA761">
            <v>450000</v>
          </cell>
          <cell r="AB761">
            <v>540000</v>
          </cell>
          <cell r="AC761">
            <v>540000</v>
          </cell>
          <cell r="AD761">
            <v>0</v>
          </cell>
          <cell r="AE761">
            <v>0</v>
          </cell>
        </row>
        <row r="762">
          <cell r="A762">
            <v>1</v>
          </cell>
          <cell r="B762" t="str">
            <v>20</v>
          </cell>
          <cell r="C762">
            <v>12324300600</v>
          </cell>
          <cell r="D762">
            <v>4</v>
          </cell>
          <cell r="E762" t="str">
            <v>42</v>
          </cell>
          <cell r="F762">
            <v>90</v>
          </cell>
          <cell r="G762">
            <v>15</v>
          </cell>
          <cell r="H762">
            <v>20</v>
          </cell>
          <cell r="I762">
            <v>1</v>
          </cell>
          <cell r="J762">
            <v>12</v>
          </cell>
          <cell r="K762">
            <v>324</v>
          </cell>
          <cell r="L762">
            <v>3</v>
          </cell>
          <cell r="M762" t="str">
            <v>00</v>
          </cell>
          <cell r="N762">
            <v>6</v>
          </cell>
          <cell r="O762">
            <v>4</v>
          </cell>
          <cell r="P762">
            <v>4</v>
          </cell>
          <cell r="Q762">
            <v>2</v>
          </cell>
          <cell r="R762">
            <v>90</v>
          </cell>
          <cell r="T762">
            <v>0</v>
          </cell>
          <cell r="U762">
            <v>0.9</v>
          </cell>
          <cell r="V762" t="str">
            <v>IR Aulacodes N'zérékoré</v>
          </cell>
          <cell r="W762" t="str">
            <v xml:space="preserve"> Intérieur</v>
          </cell>
          <cell r="X762" t="str">
            <v>Sub.d'équilibre Non ventilé</v>
          </cell>
          <cell r="Y762" t="str">
            <v>P4</v>
          </cell>
          <cell r="Z762">
            <v>262000</v>
          </cell>
          <cell r="AA762">
            <v>450000</v>
          </cell>
          <cell r="AB762">
            <v>540000</v>
          </cell>
          <cell r="AC762">
            <v>540000</v>
          </cell>
          <cell r="AD762">
            <v>0</v>
          </cell>
          <cell r="AE762">
            <v>307680.12</v>
          </cell>
        </row>
        <row r="763">
          <cell r="A763">
            <v>1</v>
          </cell>
          <cell r="B763" t="str">
            <v>ST/ETFP</v>
          </cell>
          <cell r="C763" t="str">
            <v>A2A</v>
          </cell>
          <cell r="D763" t="str">
            <v>A2AA</v>
          </cell>
          <cell r="E763" t="str">
            <v>ENI BOK</v>
          </cell>
          <cell r="G763">
            <v>23</v>
          </cell>
          <cell r="H763">
            <v>20</v>
          </cell>
          <cell r="I763">
            <v>1</v>
          </cell>
          <cell r="J763">
            <v>12</v>
          </cell>
          <cell r="K763">
            <v>325</v>
          </cell>
          <cell r="L763">
            <v>3</v>
          </cell>
          <cell r="M763">
            <v>0.1</v>
          </cell>
          <cell r="O763">
            <v>4</v>
          </cell>
          <cell r="P763">
            <v>4</v>
          </cell>
          <cell r="Q763">
            <v>2</v>
          </cell>
          <cell r="R763" t="str">
            <v>forfait</v>
          </cell>
          <cell r="T763">
            <v>289025.58827999997</v>
          </cell>
          <cell r="U763">
            <v>1</v>
          </cell>
          <cell r="V763" t="str">
            <v>CRVPMédicinales Dubréka</v>
          </cell>
          <cell r="W763">
            <v>0</v>
          </cell>
          <cell r="X763">
            <v>0</v>
          </cell>
          <cell r="Y763">
            <v>0</v>
          </cell>
          <cell r="Z763">
            <v>200000</v>
          </cell>
          <cell r="AA763">
            <v>350000</v>
          </cell>
          <cell r="AB763">
            <v>420000</v>
          </cell>
          <cell r="AC763">
            <v>420000</v>
          </cell>
          <cell r="AD763">
            <v>0</v>
          </cell>
          <cell r="AE763">
            <v>0</v>
          </cell>
        </row>
        <row r="764">
          <cell r="A764">
            <v>1</v>
          </cell>
          <cell r="B764" t="str">
            <v>20</v>
          </cell>
          <cell r="C764">
            <v>12325300600</v>
          </cell>
          <cell r="D764">
            <v>4</v>
          </cell>
          <cell r="E764" t="str">
            <v>42</v>
          </cell>
          <cell r="F764">
            <v>90</v>
          </cell>
          <cell r="G764">
            <v>23</v>
          </cell>
          <cell r="H764">
            <v>20</v>
          </cell>
          <cell r="I764">
            <v>1</v>
          </cell>
          <cell r="J764">
            <v>12</v>
          </cell>
          <cell r="K764">
            <v>325</v>
          </cell>
          <cell r="L764">
            <v>3</v>
          </cell>
          <cell r="M764" t="str">
            <v>00</v>
          </cell>
          <cell r="N764">
            <v>6</v>
          </cell>
          <cell r="O764">
            <v>4</v>
          </cell>
          <cell r="P764">
            <v>4</v>
          </cell>
          <cell r="Q764">
            <v>2</v>
          </cell>
          <cell r="R764">
            <v>90</v>
          </cell>
          <cell r="T764">
            <v>0</v>
          </cell>
          <cell r="U764">
            <v>1</v>
          </cell>
          <cell r="V764" t="str">
            <v>CRVPMédicinales Dubréka</v>
          </cell>
          <cell r="W764" t="str">
            <v xml:space="preserve"> Intérieur</v>
          </cell>
          <cell r="X764" t="str">
            <v>Sub.d'équilibre Non ventilé</v>
          </cell>
          <cell r="Y764" t="str">
            <v>P4</v>
          </cell>
          <cell r="Z764">
            <v>200000</v>
          </cell>
          <cell r="AA764">
            <v>350000</v>
          </cell>
          <cell r="AB764">
            <v>420000</v>
          </cell>
          <cell r="AC764">
            <v>420000</v>
          </cell>
          <cell r="AD764">
            <v>0</v>
          </cell>
          <cell r="AE764">
            <v>28902.558827999997</v>
          </cell>
        </row>
        <row r="765">
          <cell r="A765">
            <v>1</v>
          </cell>
          <cell r="B765" t="str">
            <v>ST/ETFP</v>
          </cell>
          <cell r="C765" t="str">
            <v>A2A</v>
          </cell>
          <cell r="D765" t="str">
            <v>A2AA</v>
          </cell>
          <cell r="E765" t="str">
            <v>ENI CKY</v>
          </cell>
          <cell r="G765">
            <v>23</v>
          </cell>
          <cell r="H765">
            <v>20</v>
          </cell>
          <cell r="I765">
            <v>1</v>
          </cell>
          <cell r="J765">
            <v>12</v>
          </cell>
          <cell r="K765">
            <v>326</v>
          </cell>
          <cell r="L765">
            <v>3</v>
          </cell>
          <cell r="M765">
            <v>0.1</v>
          </cell>
          <cell r="O765">
            <v>4</v>
          </cell>
          <cell r="P765">
            <v>4</v>
          </cell>
          <cell r="Q765">
            <v>2</v>
          </cell>
          <cell r="R765" t="str">
            <v>forfait</v>
          </cell>
          <cell r="T765">
            <v>289025.58827999997</v>
          </cell>
          <cell r="U765">
            <v>1</v>
          </cell>
          <cell r="V765" t="str">
            <v>CDE Kankan</v>
          </cell>
          <cell r="W765">
            <v>0</v>
          </cell>
          <cell r="X765">
            <v>0</v>
          </cell>
          <cell r="Y765">
            <v>0</v>
          </cell>
          <cell r="Z765">
            <v>40000</v>
          </cell>
          <cell r="AA765">
            <v>70000</v>
          </cell>
          <cell r="AB765">
            <v>84000</v>
          </cell>
          <cell r="AC765">
            <v>84000</v>
          </cell>
          <cell r="AD765">
            <v>0</v>
          </cell>
          <cell r="AE765">
            <v>0</v>
          </cell>
        </row>
        <row r="766">
          <cell r="A766">
            <v>1</v>
          </cell>
          <cell r="B766" t="str">
            <v>20</v>
          </cell>
          <cell r="C766">
            <v>12326300600</v>
          </cell>
          <cell r="D766">
            <v>4</v>
          </cell>
          <cell r="E766" t="str">
            <v>42</v>
          </cell>
          <cell r="F766">
            <v>90</v>
          </cell>
          <cell r="G766">
            <v>23</v>
          </cell>
          <cell r="H766">
            <v>20</v>
          </cell>
          <cell r="I766">
            <v>1</v>
          </cell>
          <cell r="J766">
            <v>12</v>
          </cell>
          <cell r="K766">
            <v>326</v>
          </cell>
          <cell r="L766">
            <v>3</v>
          </cell>
          <cell r="M766" t="str">
            <v>00</v>
          </cell>
          <cell r="N766">
            <v>6</v>
          </cell>
          <cell r="O766">
            <v>4</v>
          </cell>
          <cell r="P766">
            <v>4</v>
          </cell>
          <cell r="Q766">
            <v>2</v>
          </cell>
          <cell r="R766">
            <v>90</v>
          </cell>
          <cell r="T766">
            <v>0</v>
          </cell>
          <cell r="U766">
            <v>1</v>
          </cell>
          <cell r="V766" t="str">
            <v>CDE Kankan</v>
          </cell>
          <cell r="W766" t="str">
            <v xml:space="preserve"> Intérieur</v>
          </cell>
          <cell r="X766" t="str">
            <v>Sub.d'équilibre Non ventilé</v>
          </cell>
          <cell r="Y766" t="str">
            <v>P4</v>
          </cell>
          <cell r="Z766">
            <v>40000</v>
          </cell>
          <cell r="AA766">
            <v>70000</v>
          </cell>
          <cell r="AB766">
            <v>84000</v>
          </cell>
          <cell r="AC766">
            <v>84000</v>
          </cell>
          <cell r="AD766">
            <v>0</v>
          </cell>
          <cell r="AE766">
            <v>28902.558827999997</v>
          </cell>
        </row>
        <row r="767">
          <cell r="A767">
            <v>1</v>
          </cell>
          <cell r="B767" t="str">
            <v>ST/ETFP</v>
          </cell>
          <cell r="C767" t="str">
            <v>A2A</v>
          </cell>
          <cell r="D767" t="str">
            <v>A2AA</v>
          </cell>
          <cell r="E767" t="str">
            <v>ENI LAB</v>
          </cell>
          <cell r="G767">
            <v>23</v>
          </cell>
          <cell r="H767">
            <v>20</v>
          </cell>
          <cell r="I767">
            <v>1</v>
          </cell>
          <cell r="J767">
            <v>12</v>
          </cell>
          <cell r="K767">
            <v>327</v>
          </cell>
          <cell r="L767">
            <v>3</v>
          </cell>
          <cell r="M767">
            <v>0.1</v>
          </cell>
          <cell r="O767">
            <v>4</v>
          </cell>
          <cell r="P767">
            <v>4</v>
          </cell>
          <cell r="Q767">
            <v>2</v>
          </cell>
          <cell r="R767" t="str">
            <v>forfait</v>
          </cell>
          <cell r="T767">
            <v>289025.58827999997</v>
          </cell>
          <cell r="U767">
            <v>1</v>
          </cell>
          <cell r="V767" t="str">
            <v>CDE Kindia</v>
          </cell>
          <cell r="W767">
            <v>0</v>
          </cell>
          <cell r="X767">
            <v>0</v>
          </cell>
          <cell r="Y767">
            <v>0</v>
          </cell>
          <cell r="Z767">
            <v>40000</v>
          </cell>
          <cell r="AA767">
            <v>70000</v>
          </cell>
          <cell r="AB767">
            <v>84000</v>
          </cell>
          <cell r="AC767">
            <v>84000</v>
          </cell>
          <cell r="AD767">
            <v>0</v>
          </cell>
          <cell r="AE767">
            <v>0</v>
          </cell>
        </row>
        <row r="768">
          <cell r="A768">
            <v>1</v>
          </cell>
          <cell r="B768" t="str">
            <v>20</v>
          </cell>
          <cell r="C768">
            <v>12327300600</v>
          </cell>
          <cell r="D768">
            <v>4</v>
          </cell>
          <cell r="E768" t="str">
            <v>42</v>
          </cell>
          <cell r="F768">
            <v>90</v>
          </cell>
          <cell r="G768">
            <v>23</v>
          </cell>
          <cell r="H768">
            <v>20</v>
          </cell>
          <cell r="I768">
            <v>1</v>
          </cell>
          <cell r="J768">
            <v>12</v>
          </cell>
          <cell r="K768">
            <v>327</v>
          </cell>
          <cell r="L768">
            <v>3</v>
          </cell>
          <cell r="M768" t="str">
            <v>00</v>
          </cell>
          <cell r="N768">
            <v>6</v>
          </cell>
          <cell r="O768">
            <v>4</v>
          </cell>
          <cell r="P768">
            <v>4</v>
          </cell>
          <cell r="Q768">
            <v>2</v>
          </cell>
          <cell r="R768">
            <v>90</v>
          </cell>
          <cell r="T768">
            <v>0</v>
          </cell>
          <cell r="U768">
            <v>1</v>
          </cell>
          <cell r="V768" t="str">
            <v>CDE Kindia</v>
          </cell>
          <cell r="W768" t="str">
            <v xml:space="preserve"> Intérieur</v>
          </cell>
          <cell r="X768" t="str">
            <v>Sub.d'équilibre Non ventilé</v>
          </cell>
          <cell r="Y768" t="str">
            <v>P4</v>
          </cell>
          <cell r="Z768">
            <v>40000</v>
          </cell>
          <cell r="AA768">
            <v>70000</v>
          </cell>
          <cell r="AB768">
            <v>84000</v>
          </cell>
          <cell r="AC768">
            <v>84000</v>
          </cell>
          <cell r="AD768">
            <v>0</v>
          </cell>
          <cell r="AE768">
            <v>28902.558827999997</v>
          </cell>
        </row>
        <row r="769">
          <cell r="A769">
            <v>1</v>
          </cell>
          <cell r="B769" t="str">
            <v>ST/ETFP</v>
          </cell>
          <cell r="C769" t="str">
            <v>A2A</v>
          </cell>
          <cell r="D769" t="str">
            <v>A2AA</v>
          </cell>
          <cell r="E769" t="str">
            <v>ENI FAR</v>
          </cell>
          <cell r="G769">
            <v>23</v>
          </cell>
          <cell r="H769">
            <v>20</v>
          </cell>
          <cell r="I769">
            <v>1</v>
          </cell>
          <cell r="J769">
            <v>12</v>
          </cell>
          <cell r="K769">
            <v>328</v>
          </cell>
          <cell r="L769">
            <v>3</v>
          </cell>
          <cell r="M769">
            <v>0.1</v>
          </cell>
          <cell r="O769">
            <v>4</v>
          </cell>
          <cell r="P769">
            <v>4</v>
          </cell>
          <cell r="Q769">
            <v>2</v>
          </cell>
          <cell r="R769" t="str">
            <v>forfait</v>
          </cell>
          <cell r="T769">
            <v>289025.58827999997</v>
          </cell>
          <cell r="U769">
            <v>1</v>
          </cell>
          <cell r="V769" t="str">
            <v>IRTAG ex Centre Nl de rech en T A</v>
          </cell>
          <cell r="W769">
            <v>0</v>
          </cell>
          <cell r="X769">
            <v>0</v>
          </cell>
          <cell r="Y769">
            <v>0</v>
          </cell>
          <cell r="Z769">
            <v>70000</v>
          </cell>
          <cell r="AA769">
            <v>100000</v>
          </cell>
          <cell r="AB769">
            <v>120000</v>
          </cell>
          <cell r="AC769">
            <v>120000</v>
          </cell>
          <cell r="AD769">
            <v>0</v>
          </cell>
          <cell r="AE769">
            <v>0</v>
          </cell>
        </row>
        <row r="770">
          <cell r="A770">
            <v>1</v>
          </cell>
          <cell r="B770" t="str">
            <v>20</v>
          </cell>
          <cell r="C770">
            <v>12328300600</v>
          </cell>
          <cell r="D770">
            <v>4</v>
          </cell>
          <cell r="E770" t="str">
            <v>42</v>
          </cell>
          <cell r="F770">
            <v>90</v>
          </cell>
          <cell r="G770">
            <v>23</v>
          </cell>
          <cell r="H770">
            <v>20</v>
          </cell>
          <cell r="I770">
            <v>1</v>
          </cell>
          <cell r="J770">
            <v>12</v>
          </cell>
          <cell r="K770">
            <v>328</v>
          </cell>
          <cell r="L770">
            <v>3</v>
          </cell>
          <cell r="M770" t="str">
            <v>00</v>
          </cell>
          <cell r="N770">
            <v>6</v>
          </cell>
          <cell r="O770">
            <v>4</v>
          </cell>
          <cell r="P770">
            <v>4</v>
          </cell>
          <cell r="Q770">
            <v>2</v>
          </cell>
          <cell r="R770">
            <v>90</v>
          </cell>
          <cell r="T770">
            <v>0</v>
          </cell>
          <cell r="U770">
            <v>1</v>
          </cell>
          <cell r="V770" t="str">
            <v>IRTAG ex Centre Nl de rech en T A</v>
          </cell>
          <cell r="W770" t="str">
            <v xml:space="preserve"> Intérieur</v>
          </cell>
          <cell r="X770" t="str">
            <v>Sub.d'équilibre Non ventilé</v>
          </cell>
          <cell r="Y770" t="str">
            <v>P4</v>
          </cell>
          <cell r="Z770">
            <v>70000</v>
          </cell>
          <cell r="AA770">
            <v>100000</v>
          </cell>
          <cell r="AB770">
            <v>120000</v>
          </cell>
          <cell r="AC770">
            <v>120000</v>
          </cell>
          <cell r="AD770">
            <v>0</v>
          </cell>
          <cell r="AE770">
            <v>28902.558827999997</v>
          </cell>
        </row>
        <row r="771">
          <cell r="A771">
            <v>1</v>
          </cell>
          <cell r="B771" t="str">
            <v>ST/ETFP</v>
          </cell>
          <cell r="C771" t="str">
            <v>A2A</v>
          </cell>
          <cell r="D771" t="str">
            <v>A2AA</v>
          </cell>
          <cell r="E771" t="str">
            <v>ENI BOK</v>
          </cell>
          <cell r="G771">
            <v>23</v>
          </cell>
          <cell r="H771">
            <v>20</v>
          </cell>
          <cell r="I771">
            <v>1</v>
          </cell>
          <cell r="J771">
            <v>12</v>
          </cell>
          <cell r="K771">
            <v>329</v>
          </cell>
          <cell r="L771">
            <v>3</v>
          </cell>
          <cell r="M771">
            <v>1360</v>
          </cell>
          <cell r="O771">
            <v>4</v>
          </cell>
          <cell r="P771">
            <v>4</v>
          </cell>
          <cell r="Q771">
            <v>2</v>
          </cell>
          <cell r="R771" t="str">
            <v>u</v>
          </cell>
          <cell r="T771">
            <v>94.962999999999994</v>
          </cell>
          <cell r="U771">
            <v>1</v>
          </cell>
          <cell r="V771" t="str">
            <v>CIRITG N'Zérékoré ex Projet Rech Fièv LASSA</v>
          </cell>
          <cell r="W771">
            <v>0</v>
          </cell>
          <cell r="X771">
            <v>0</v>
          </cell>
          <cell r="Y771">
            <v>0</v>
          </cell>
          <cell r="Z771">
            <v>190000</v>
          </cell>
          <cell r="AA771">
            <v>300000</v>
          </cell>
          <cell r="AB771">
            <v>360000</v>
          </cell>
          <cell r="AC771">
            <v>360000</v>
          </cell>
          <cell r="AD771">
            <v>0</v>
          </cell>
          <cell r="AE771">
            <v>0</v>
          </cell>
        </row>
        <row r="772">
          <cell r="A772">
            <v>1</v>
          </cell>
          <cell r="B772" t="str">
            <v>20</v>
          </cell>
          <cell r="C772">
            <v>12329300600</v>
          </cell>
          <cell r="D772">
            <v>4</v>
          </cell>
          <cell r="E772" t="str">
            <v>42</v>
          </cell>
          <cell r="F772">
            <v>90</v>
          </cell>
          <cell r="G772">
            <v>23</v>
          </cell>
          <cell r="H772">
            <v>20</v>
          </cell>
          <cell r="I772">
            <v>1</v>
          </cell>
          <cell r="J772">
            <v>12</v>
          </cell>
          <cell r="K772">
            <v>329</v>
          </cell>
          <cell r="L772">
            <v>3</v>
          </cell>
          <cell r="M772" t="str">
            <v>00</v>
          </cell>
          <cell r="N772">
            <v>6</v>
          </cell>
          <cell r="O772">
            <v>4</v>
          </cell>
          <cell r="P772">
            <v>4</v>
          </cell>
          <cell r="Q772">
            <v>2</v>
          </cell>
          <cell r="R772">
            <v>90</v>
          </cell>
          <cell r="T772">
            <v>0</v>
          </cell>
          <cell r="U772">
            <v>1</v>
          </cell>
          <cell r="V772" t="str">
            <v>CIRITG N'Zérékoré ex Projet Rech Fièv LASSA</v>
          </cell>
          <cell r="W772" t="str">
            <v xml:space="preserve"> Intérieur</v>
          </cell>
          <cell r="X772" t="str">
            <v>Sub.d'équilibre Non ventilé</v>
          </cell>
          <cell r="Y772" t="str">
            <v>P4</v>
          </cell>
          <cell r="Z772">
            <v>190000</v>
          </cell>
          <cell r="AA772">
            <v>300000</v>
          </cell>
          <cell r="AB772">
            <v>360000</v>
          </cell>
          <cell r="AC772">
            <v>360000</v>
          </cell>
          <cell r="AD772">
            <v>0</v>
          </cell>
          <cell r="AE772">
            <v>129149.68</v>
          </cell>
        </row>
        <row r="773">
          <cell r="A773">
            <v>1</v>
          </cell>
          <cell r="B773" t="str">
            <v>20</v>
          </cell>
          <cell r="C773">
            <v>12336300600</v>
          </cell>
          <cell r="D773" t="str">
            <v>A2AA</v>
          </cell>
          <cell r="E773" t="str">
            <v>ENI CKY</v>
          </cell>
          <cell r="G773">
            <v>23</v>
          </cell>
          <cell r="H773">
            <v>20</v>
          </cell>
          <cell r="I773">
            <v>1</v>
          </cell>
          <cell r="J773">
            <v>12</v>
          </cell>
          <cell r="K773">
            <v>336</v>
          </cell>
          <cell r="L773">
            <v>3</v>
          </cell>
          <cell r="M773" t="str">
            <v>00</v>
          </cell>
          <cell r="N773">
            <v>6</v>
          </cell>
          <cell r="O773">
            <v>4</v>
          </cell>
          <cell r="P773">
            <v>4</v>
          </cell>
          <cell r="Q773">
            <v>2</v>
          </cell>
          <cell r="R773">
            <v>90</v>
          </cell>
          <cell r="T773">
            <v>0</v>
          </cell>
          <cell r="U773">
            <v>1</v>
          </cell>
          <cell r="V773" t="str">
            <v>CRVAK Kankan (Autocades)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150000</v>
          </cell>
          <cell r="AB773">
            <v>180000</v>
          </cell>
          <cell r="AC773">
            <v>180000</v>
          </cell>
          <cell r="AD773">
            <v>0</v>
          </cell>
          <cell r="AE773">
            <v>0</v>
          </cell>
        </row>
        <row r="774">
          <cell r="A774">
            <v>1</v>
          </cell>
          <cell r="B774" t="str">
            <v>20</v>
          </cell>
          <cell r="C774">
            <v>12336300600</v>
          </cell>
          <cell r="D774">
            <v>4</v>
          </cell>
          <cell r="E774" t="str">
            <v>42</v>
          </cell>
          <cell r="F774">
            <v>90</v>
          </cell>
          <cell r="G774">
            <v>23</v>
          </cell>
          <cell r="H774">
            <v>20</v>
          </cell>
          <cell r="I774">
            <v>1</v>
          </cell>
          <cell r="J774">
            <v>12</v>
          </cell>
          <cell r="K774">
            <v>336</v>
          </cell>
          <cell r="L774">
            <v>3</v>
          </cell>
          <cell r="M774" t="str">
            <v>00</v>
          </cell>
          <cell r="N774">
            <v>6</v>
          </cell>
          <cell r="O774">
            <v>4</v>
          </cell>
          <cell r="P774">
            <v>4</v>
          </cell>
          <cell r="Q774">
            <v>2</v>
          </cell>
          <cell r="R774">
            <v>90</v>
          </cell>
          <cell r="T774">
            <v>0</v>
          </cell>
          <cell r="U774">
            <v>1</v>
          </cell>
          <cell r="V774" t="str">
            <v>CRVAK Kankan (Autocades)</v>
          </cell>
          <cell r="W774" t="str">
            <v xml:space="preserve"> Conakry</v>
          </cell>
          <cell r="X774" t="str">
            <v>Sub.d'équilibre Non ventilé</v>
          </cell>
          <cell r="Y774" t="str">
            <v>P4</v>
          </cell>
          <cell r="Z774">
            <v>0</v>
          </cell>
          <cell r="AA774">
            <v>150000</v>
          </cell>
          <cell r="AB774">
            <v>180000</v>
          </cell>
          <cell r="AC774">
            <v>180000</v>
          </cell>
          <cell r="AD774">
            <v>0</v>
          </cell>
          <cell r="AE774">
            <v>129149.68</v>
          </cell>
        </row>
        <row r="775">
          <cell r="A775">
            <v>1</v>
          </cell>
          <cell r="B775" t="str">
            <v>ST/ETFP</v>
          </cell>
          <cell r="C775" t="str">
            <v>A2A</v>
          </cell>
          <cell r="D775" t="str">
            <v>A2AA</v>
          </cell>
          <cell r="E775" t="str">
            <v>ENI LAB</v>
          </cell>
          <cell r="G775">
            <v>23</v>
          </cell>
          <cell r="H775">
            <v>20</v>
          </cell>
          <cell r="I775">
            <v>1</v>
          </cell>
          <cell r="J775">
            <v>12</v>
          </cell>
          <cell r="K775">
            <v>120</v>
          </cell>
          <cell r="L775">
            <v>9</v>
          </cell>
          <cell r="M775">
            <v>1360</v>
          </cell>
          <cell r="O775">
            <v>4</v>
          </cell>
          <cell r="P775">
            <v>4</v>
          </cell>
          <cell r="Q775">
            <v>2</v>
          </cell>
          <cell r="R775" t="str">
            <v>u</v>
          </cell>
          <cell r="T775">
            <v>94.962999999999994</v>
          </cell>
          <cell r="U775">
            <v>1</v>
          </cell>
          <cell r="V775" t="str">
            <v>OSSUG(Office des sports scolaires et universitaires de Guinée)</v>
          </cell>
          <cell r="W775">
            <v>0</v>
          </cell>
          <cell r="X775">
            <v>0</v>
          </cell>
          <cell r="Y775">
            <v>0</v>
          </cell>
          <cell r="Z775">
            <v>47850</v>
          </cell>
          <cell r="AA775">
            <v>29810</v>
          </cell>
          <cell r="AB775">
            <v>35770</v>
          </cell>
          <cell r="AC775">
            <v>35772</v>
          </cell>
          <cell r="AD775">
            <v>2</v>
          </cell>
          <cell r="AE775">
            <v>0</v>
          </cell>
        </row>
        <row r="776">
          <cell r="A776">
            <v>1</v>
          </cell>
          <cell r="B776" t="str">
            <v>20</v>
          </cell>
          <cell r="C776">
            <v>12120900600</v>
          </cell>
          <cell r="D776">
            <v>4</v>
          </cell>
          <cell r="E776" t="str">
            <v>42</v>
          </cell>
          <cell r="F776">
            <v>90</v>
          </cell>
          <cell r="G776">
            <v>23</v>
          </cell>
          <cell r="H776">
            <v>20</v>
          </cell>
          <cell r="I776">
            <v>1</v>
          </cell>
          <cell r="J776">
            <v>12</v>
          </cell>
          <cell r="K776">
            <v>120</v>
          </cell>
          <cell r="L776">
            <v>9</v>
          </cell>
          <cell r="M776" t="str">
            <v>00</v>
          </cell>
          <cell r="N776">
            <v>6</v>
          </cell>
          <cell r="O776">
            <v>4</v>
          </cell>
          <cell r="P776">
            <v>4</v>
          </cell>
          <cell r="Q776">
            <v>2</v>
          </cell>
          <cell r="R776">
            <v>90</v>
          </cell>
          <cell r="T776">
            <v>1</v>
          </cell>
          <cell r="U776">
            <v>1</v>
          </cell>
          <cell r="V776" t="str">
            <v>OSSUG(Office des sports scolaires et universitaires de Guinée)</v>
          </cell>
          <cell r="W776" t="str">
            <v xml:space="preserve"> Ens. NV</v>
          </cell>
          <cell r="X776" t="str">
            <v>Sub.d'équilibre Non ventilé</v>
          </cell>
          <cell r="Y776" t="str">
            <v>P4</v>
          </cell>
          <cell r="Z776">
            <v>47850</v>
          </cell>
          <cell r="AA776">
            <v>29810</v>
          </cell>
          <cell r="AB776">
            <v>35770</v>
          </cell>
          <cell r="AC776">
            <v>35772</v>
          </cell>
          <cell r="AD776">
            <v>2</v>
          </cell>
          <cell r="AE776">
            <v>129149.68</v>
          </cell>
        </row>
        <row r="777">
          <cell r="A777">
            <v>1</v>
          </cell>
          <cell r="B777" t="str">
            <v>ST/ETFP</v>
          </cell>
          <cell r="C777" t="str">
            <v>A2A</v>
          </cell>
          <cell r="D777" t="str">
            <v>A2AA</v>
          </cell>
          <cell r="E777" t="str">
            <v>ENI FAR</v>
          </cell>
          <cell r="G777">
            <v>23</v>
          </cell>
          <cell r="H777">
            <v>20</v>
          </cell>
          <cell r="I777">
            <v>1</v>
          </cell>
          <cell r="J777">
            <v>12</v>
          </cell>
          <cell r="K777">
            <v>130</v>
          </cell>
          <cell r="L777">
            <v>9</v>
          </cell>
          <cell r="M777">
            <v>1360</v>
          </cell>
          <cell r="O777">
            <v>4</v>
          </cell>
          <cell r="P777">
            <v>4</v>
          </cell>
          <cell r="Q777">
            <v>2</v>
          </cell>
          <cell r="R777" t="str">
            <v>u</v>
          </cell>
          <cell r="T777">
            <v>94.962999999999994</v>
          </cell>
          <cell r="U777">
            <v>1</v>
          </cell>
          <cell r="V777" t="str">
            <v>INRAP(Institut national de recherche et d'action pédagogique)</v>
          </cell>
          <cell r="W777">
            <v>0</v>
          </cell>
          <cell r="X777">
            <v>0</v>
          </cell>
          <cell r="Y777">
            <v>0</v>
          </cell>
          <cell r="Z777">
            <v>224230</v>
          </cell>
          <cell r="AA777">
            <v>138940</v>
          </cell>
          <cell r="AB777">
            <v>180620</v>
          </cell>
          <cell r="AC777">
            <v>166728</v>
          </cell>
          <cell r="AD777">
            <v>-13892</v>
          </cell>
          <cell r="AE777">
            <v>0</v>
          </cell>
        </row>
        <row r="778">
          <cell r="A778">
            <v>1</v>
          </cell>
          <cell r="B778" t="str">
            <v>20</v>
          </cell>
          <cell r="C778">
            <v>12130900600</v>
          </cell>
          <cell r="D778">
            <v>4</v>
          </cell>
          <cell r="E778" t="str">
            <v>42</v>
          </cell>
          <cell r="F778">
            <v>90</v>
          </cell>
          <cell r="G778">
            <v>23</v>
          </cell>
          <cell r="H778">
            <v>20</v>
          </cell>
          <cell r="I778">
            <v>1</v>
          </cell>
          <cell r="J778">
            <v>12</v>
          </cell>
          <cell r="K778">
            <v>130</v>
          </cell>
          <cell r="L778">
            <v>9</v>
          </cell>
          <cell r="M778" t="str">
            <v>00</v>
          </cell>
          <cell r="N778">
            <v>6</v>
          </cell>
          <cell r="O778">
            <v>4</v>
          </cell>
          <cell r="P778">
            <v>4</v>
          </cell>
          <cell r="Q778">
            <v>2</v>
          </cell>
          <cell r="R778">
            <v>90</v>
          </cell>
          <cell r="T778">
            <v>1</v>
          </cell>
          <cell r="U778">
            <v>1</v>
          </cell>
          <cell r="V778" t="str">
            <v>INRAP(Institut national de recherche et d'action pédagogique)</v>
          </cell>
          <cell r="W778" t="str">
            <v xml:space="preserve"> Ens. NV</v>
          </cell>
          <cell r="X778" t="str">
            <v>Sub.d'équilibre Non ventilé</v>
          </cell>
          <cell r="Y778" t="str">
            <v>P4</v>
          </cell>
          <cell r="Z778">
            <v>224230</v>
          </cell>
          <cell r="AA778">
            <v>138940</v>
          </cell>
          <cell r="AB778">
            <v>180620</v>
          </cell>
          <cell r="AC778">
            <v>166728</v>
          </cell>
          <cell r="AD778">
            <v>-13892</v>
          </cell>
          <cell r="AE778">
            <v>129149.68</v>
          </cell>
        </row>
        <row r="779">
          <cell r="A779">
            <v>1</v>
          </cell>
          <cell r="B779" t="str">
            <v>ST/ETFP</v>
          </cell>
          <cell r="C779" t="str">
            <v>A2A</v>
          </cell>
          <cell r="D779" t="str">
            <v>A2AA</v>
          </cell>
          <cell r="E779" t="str">
            <v>DNFPP</v>
          </cell>
          <cell r="G779">
            <v>23</v>
          </cell>
          <cell r="H779">
            <v>20</v>
          </cell>
          <cell r="I779">
            <v>1</v>
          </cell>
          <cell r="J779">
            <v>24</v>
          </cell>
          <cell r="K779">
            <v>230</v>
          </cell>
          <cell r="L779">
            <v>9</v>
          </cell>
          <cell r="M779">
            <v>1360</v>
          </cell>
          <cell r="O779">
            <v>4</v>
          </cell>
          <cell r="P779">
            <v>4</v>
          </cell>
          <cell r="Q779">
            <v>2</v>
          </cell>
          <cell r="R779" t="str">
            <v>u</v>
          </cell>
          <cell r="T779">
            <v>94.962999999999994</v>
          </cell>
          <cell r="U779">
            <v>1</v>
          </cell>
          <cell r="V779" t="str">
            <v>O.N.F.P.P. Off.Nat.Format.Perfect.Professionnel</v>
          </cell>
          <cell r="W779">
            <v>0</v>
          </cell>
          <cell r="X779">
            <v>0</v>
          </cell>
          <cell r="Y779">
            <v>0</v>
          </cell>
          <cell r="Z779">
            <v>79980</v>
          </cell>
          <cell r="AA779">
            <v>168750</v>
          </cell>
          <cell r="AB779">
            <v>202500</v>
          </cell>
          <cell r="AC779">
            <v>202500</v>
          </cell>
          <cell r="AD779">
            <v>0</v>
          </cell>
          <cell r="AE779">
            <v>0</v>
          </cell>
        </row>
        <row r="780">
          <cell r="A780">
            <v>1</v>
          </cell>
          <cell r="B780" t="str">
            <v>20</v>
          </cell>
          <cell r="C780">
            <v>24230900600</v>
          </cell>
          <cell r="D780">
            <v>4</v>
          </cell>
          <cell r="E780" t="str">
            <v>42</v>
          </cell>
          <cell r="F780">
            <v>90</v>
          </cell>
          <cell r="G780">
            <v>23</v>
          </cell>
          <cell r="H780">
            <v>20</v>
          </cell>
          <cell r="I780">
            <v>1</v>
          </cell>
          <cell r="J780">
            <v>24</v>
          </cell>
          <cell r="K780">
            <v>230</v>
          </cell>
          <cell r="L780">
            <v>9</v>
          </cell>
          <cell r="M780" t="str">
            <v>00</v>
          </cell>
          <cell r="N780">
            <v>6</v>
          </cell>
          <cell r="O780">
            <v>4</v>
          </cell>
          <cell r="P780">
            <v>4</v>
          </cell>
          <cell r="Q780">
            <v>2</v>
          </cell>
          <cell r="R780">
            <v>90</v>
          </cell>
          <cell r="T780">
            <v>1</v>
          </cell>
          <cell r="U780">
            <v>1</v>
          </cell>
          <cell r="V780" t="str">
            <v>O.N.F.P.P. Off.Nat.Format.Perfect.Professionnel</v>
          </cell>
          <cell r="W780" t="str">
            <v xml:space="preserve"> Ens. NV</v>
          </cell>
          <cell r="X780" t="str">
            <v>Sub.d'équilibre Non ventilé</v>
          </cell>
          <cell r="Y780" t="str">
            <v>P4</v>
          </cell>
          <cell r="Z780">
            <v>79980</v>
          </cell>
          <cell r="AA780">
            <v>168750</v>
          </cell>
          <cell r="AB780">
            <v>202500</v>
          </cell>
          <cell r="AC780">
            <v>202500</v>
          </cell>
          <cell r="AD780">
            <v>0</v>
          </cell>
          <cell r="AE780">
            <v>129149.68</v>
          </cell>
        </row>
        <row r="781">
          <cell r="A781">
            <v>1</v>
          </cell>
          <cell r="B781" t="str">
            <v>ST/ETFP</v>
          </cell>
          <cell r="C781" t="str">
            <v>A2A</v>
          </cell>
          <cell r="D781" t="str">
            <v>A2AA</v>
          </cell>
          <cell r="E781" t="str">
            <v>ISSEG</v>
          </cell>
          <cell r="G781">
            <v>23</v>
          </cell>
          <cell r="H781">
            <v>20</v>
          </cell>
          <cell r="I781">
            <v>1</v>
          </cell>
          <cell r="J781">
            <v>61</v>
          </cell>
          <cell r="K781">
            <v>140</v>
          </cell>
          <cell r="L781">
            <v>9</v>
          </cell>
          <cell r="M781">
            <v>1360</v>
          </cell>
          <cell r="O781">
            <v>4</v>
          </cell>
          <cell r="P781">
            <v>4</v>
          </cell>
          <cell r="Q781">
            <v>2</v>
          </cell>
          <cell r="R781" t="str">
            <v>u</v>
          </cell>
          <cell r="T781">
            <v>94.962999999999994</v>
          </cell>
          <cell r="U781">
            <v>1</v>
          </cell>
          <cell r="V781" t="str">
            <v>Appui à l'enseignement primaire et à la scolarisation de la jeune fille</v>
          </cell>
          <cell r="W781">
            <v>0</v>
          </cell>
          <cell r="X781">
            <v>0</v>
          </cell>
          <cell r="Y781">
            <v>0</v>
          </cell>
          <cell r="Z781">
            <v>32130</v>
          </cell>
          <cell r="AA781">
            <v>19690</v>
          </cell>
          <cell r="AB781">
            <v>25600</v>
          </cell>
          <cell r="AC781">
            <v>23628</v>
          </cell>
          <cell r="AD781">
            <v>-1972</v>
          </cell>
          <cell r="AE781">
            <v>0</v>
          </cell>
        </row>
        <row r="782">
          <cell r="A782">
            <v>1</v>
          </cell>
          <cell r="B782" t="str">
            <v>20</v>
          </cell>
          <cell r="C782">
            <v>61140900700</v>
          </cell>
          <cell r="D782">
            <v>4</v>
          </cell>
          <cell r="E782" t="str">
            <v>42</v>
          </cell>
          <cell r="F782">
            <v>90</v>
          </cell>
          <cell r="G782">
            <v>23</v>
          </cell>
          <cell r="H782">
            <v>20</v>
          </cell>
          <cell r="I782">
            <v>1</v>
          </cell>
          <cell r="J782">
            <v>61</v>
          </cell>
          <cell r="K782">
            <v>140</v>
          </cell>
          <cell r="L782">
            <v>9</v>
          </cell>
          <cell r="M782" t="str">
            <v>00</v>
          </cell>
          <cell r="N782">
            <v>7</v>
          </cell>
          <cell r="O782">
            <v>4</v>
          </cell>
          <cell r="P782">
            <v>4</v>
          </cell>
          <cell r="Q782">
            <v>2</v>
          </cell>
          <cell r="R782">
            <v>90</v>
          </cell>
          <cell r="T782">
            <v>1</v>
          </cell>
          <cell r="U782">
            <v>1</v>
          </cell>
          <cell r="V782" t="str">
            <v>Appui à l'enseignement primaire et à la scolarisation de la jeune fille</v>
          </cell>
          <cell r="W782" t="str">
            <v xml:space="preserve"> Ens. NV</v>
          </cell>
          <cell r="X782" t="str">
            <v>Sub.d'équilibre Non ventilé</v>
          </cell>
          <cell r="Y782" t="str">
            <v>P4</v>
          </cell>
          <cell r="Z782">
            <v>32130</v>
          </cell>
          <cell r="AA782">
            <v>19690</v>
          </cell>
          <cell r="AB782">
            <v>25600</v>
          </cell>
          <cell r="AC782">
            <v>23628</v>
          </cell>
          <cell r="AD782">
            <v>-1972</v>
          </cell>
          <cell r="AE782">
            <v>26286.708029999998</v>
          </cell>
        </row>
        <row r="783">
          <cell r="A783">
            <v>1</v>
          </cell>
          <cell r="B783" t="str">
            <v>ST/ETFP</v>
          </cell>
          <cell r="C783" t="str">
            <v>A2A</v>
          </cell>
          <cell r="D783" t="str">
            <v>A2AA</v>
          </cell>
          <cell r="E783" t="str">
            <v>ENI DUB</v>
          </cell>
          <cell r="G783">
            <v>23</v>
          </cell>
          <cell r="H783">
            <v>20</v>
          </cell>
          <cell r="I783">
            <v>1</v>
          </cell>
          <cell r="J783">
            <v>75</v>
          </cell>
          <cell r="K783">
            <v>110</v>
          </cell>
          <cell r="L783">
            <v>4</v>
          </cell>
          <cell r="M783">
            <v>1</v>
          </cell>
          <cell r="O783">
            <v>4</v>
          </cell>
          <cell r="P783">
            <v>4</v>
          </cell>
          <cell r="Q783">
            <v>3</v>
          </cell>
          <cell r="R783" t="str">
            <v>forfait</v>
          </cell>
          <cell r="T783">
            <v>26286.708029999998</v>
          </cell>
          <cell r="U783">
            <v>1</v>
          </cell>
          <cell r="V783" t="str">
            <v>Etudiants Complément bourses étranger</v>
          </cell>
          <cell r="W783">
            <v>0</v>
          </cell>
          <cell r="X783">
            <v>0</v>
          </cell>
          <cell r="Y783">
            <v>0</v>
          </cell>
          <cell r="Z783">
            <v>4822668</v>
          </cell>
          <cell r="AA783">
            <v>5465620</v>
          </cell>
          <cell r="AB783">
            <v>6886690</v>
          </cell>
          <cell r="AC783">
            <v>6886690</v>
          </cell>
          <cell r="AD783">
            <v>0</v>
          </cell>
          <cell r="AE783">
            <v>0</v>
          </cell>
        </row>
        <row r="784">
          <cell r="A784">
            <v>1</v>
          </cell>
          <cell r="B784" t="str">
            <v>20</v>
          </cell>
          <cell r="C784">
            <v>75110400600</v>
          </cell>
          <cell r="D784">
            <v>4</v>
          </cell>
          <cell r="E784" t="str">
            <v>43</v>
          </cell>
          <cell r="F784">
            <v>11</v>
          </cell>
          <cell r="G784">
            <v>23</v>
          </cell>
          <cell r="H784">
            <v>20</v>
          </cell>
          <cell r="I784">
            <v>1</v>
          </cell>
          <cell r="J784">
            <v>75</v>
          </cell>
          <cell r="K784">
            <v>110</v>
          </cell>
          <cell r="L784">
            <v>4</v>
          </cell>
          <cell r="M784" t="str">
            <v>00</v>
          </cell>
          <cell r="N784">
            <v>6</v>
          </cell>
          <cell r="O784">
            <v>4</v>
          </cell>
          <cell r="P784">
            <v>4</v>
          </cell>
          <cell r="Q784">
            <v>3</v>
          </cell>
          <cell r="R784">
            <v>11</v>
          </cell>
          <cell r="T784">
            <v>0</v>
          </cell>
          <cell r="U784">
            <v>1</v>
          </cell>
          <cell r="V784" t="str">
            <v>Etudiants Complément bourses étranger</v>
          </cell>
          <cell r="W784" t="str">
            <v xml:space="preserve"> Etranger</v>
          </cell>
          <cell r="X784" t="str">
            <v>Bourses titre courant</v>
          </cell>
          <cell r="Y784" t="str">
            <v>P4</v>
          </cell>
          <cell r="Z784">
            <v>3202628</v>
          </cell>
          <cell r="AA784">
            <v>4301870</v>
          </cell>
          <cell r="AB784">
            <v>5420360</v>
          </cell>
          <cell r="AC784">
            <v>5420360</v>
          </cell>
          <cell r="AD784">
            <v>0</v>
          </cell>
          <cell r="AE784">
            <v>26286.708029999998</v>
          </cell>
        </row>
        <row r="785">
          <cell r="A785">
            <v>1</v>
          </cell>
          <cell r="B785" t="str">
            <v>20</v>
          </cell>
          <cell r="C785">
            <v>75110400600</v>
          </cell>
          <cell r="D785">
            <v>4</v>
          </cell>
          <cell r="E785" t="str">
            <v>43</v>
          </cell>
          <cell r="F785">
            <v>15</v>
          </cell>
          <cell r="G785">
            <v>23</v>
          </cell>
          <cell r="H785">
            <v>20</v>
          </cell>
          <cell r="I785">
            <v>1</v>
          </cell>
          <cell r="J785">
            <v>75</v>
          </cell>
          <cell r="K785">
            <v>110</v>
          </cell>
          <cell r="L785">
            <v>4</v>
          </cell>
          <cell r="M785" t="str">
            <v>00</v>
          </cell>
          <cell r="N785">
            <v>6</v>
          </cell>
          <cell r="O785">
            <v>4</v>
          </cell>
          <cell r="P785">
            <v>4</v>
          </cell>
          <cell r="Q785">
            <v>3</v>
          </cell>
          <cell r="R785">
            <v>15</v>
          </cell>
          <cell r="T785">
            <v>0</v>
          </cell>
          <cell r="U785">
            <v>1</v>
          </cell>
          <cell r="V785" t="str">
            <v>Etudiants Complément bourses étranger</v>
          </cell>
          <cell r="W785" t="str">
            <v xml:space="preserve"> Etranger</v>
          </cell>
          <cell r="X785" t="str">
            <v>Bourses arriérés</v>
          </cell>
          <cell r="Y785" t="str">
            <v>P4</v>
          </cell>
          <cell r="Z785">
            <v>1620040</v>
          </cell>
          <cell r="AA785">
            <v>1163750</v>
          </cell>
          <cell r="AB785">
            <v>1466330</v>
          </cell>
          <cell r="AC785">
            <v>1466330</v>
          </cell>
          <cell r="AD785">
            <v>0</v>
          </cell>
          <cell r="AE785">
            <v>26286.708029999998</v>
          </cell>
        </row>
        <row r="786">
          <cell r="A786">
            <v>1</v>
          </cell>
          <cell r="B786" t="str">
            <v>ST/ETFP</v>
          </cell>
          <cell r="C786" t="str">
            <v>A2A</v>
          </cell>
          <cell r="D786" t="str">
            <v>A2AA</v>
          </cell>
          <cell r="E786" t="str">
            <v>ENI LAB</v>
          </cell>
          <cell r="G786">
            <v>23</v>
          </cell>
          <cell r="H786">
            <v>20</v>
          </cell>
          <cell r="I786">
            <v>1</v>
          </cell>
          <cell r="J786">
            <v>75</v>
          </cell>
          <cell r="K786">
            <v>120</v>
          </cell>
          <cell r="L786">
            <v>4</v>
          </cell>
          <cell r="M786">
            <v>1</v>
          </cell>
          <cell r="O786">
            <v>4</v>
          </cell>
          <cell r="P786">
            <v>4</v>
          </cell>
          <cell r="Q786">
            <v>3</v>
          </cell>
          <cell r="R786" t="str">
            <v>forfait</v>
          </cell>
          <cell r="T786">
            <v>26286.708029999998</v>
          </cell>
          <cell r="U786">
            <v>1</v>
          </cell>
          <cell r="V786" t="str">
            <v>Etudiants (nvelles) Bourses étranger</v>
          </cell>
          <cell r="W786">
            <v>0</v>
          </cell>
          <cell r="X786">
            <v>0</v>
          </cell>
          <cell r="Y786">
            <v>0</v>
          </cell>
          <cell r="Z786">
            <v>732000</v>
          </cell>
          <cell r="AA786">
            <v>777790</v>
          </cell>
          <cell r="AB786">
            <v>2429020</v>
          </cell>
          <cell r="AC786">
            <v>2429020</v>
          </cell>
          <cell r="AD786">
            <v>0</v>
          </cell>
          <cell r="AE786">
            <v>0</v>
          </cell>
        </row>
        <row r="787">
          <cell r="A787">
            <v>1</v>
          </cell>
          <cell r="B787" t="str">
            <v>20</v>
          </cell>
          <cell r="C787">
            <v>75120400600</v>
          </cell>
          <cell r="D787">
            <v>4</v>
          </cell>
          <cell r="E787" t="str">
            <v>43</v>
          </cell>
          <cell r="F787">
            <v>10</v>
          </cell>
          <cell r="G787">
            <v>23</v>
          </cell>
          <cell r="H787">
            <v>20</v>
          </cell>
          <cell r="I787">
            <v>1</v>
          </cell>
          <cell r="J787">
            <v>75</v>
          </cell>
          <cell r="K787">
            <v>120</v>
          </cell>
          <cell r="L787">
            <v>4</v>
          </cell>
          <cell r="M787" t="str">
            <v>00</v>
          </cell>
          <cell r="N787">
            <v>6</v>
          </cell>
          <cell r="O787">
            <v>4</v>
          </cell>
          <cell r="P787">
            <v>4</v>
          </cell>
          <cell r="Q787">
            <v>3</v>
          </cell>
          <cell r="R787">
            <v>10</v>
          </cell>
          <cell r="T787">
            <v>0</v>
          </cell>
          <cell r="U787">
            <v>1</v>
          </cell>
          <cell r="V787" t="str">
            <v>Etudiants (nvelles) Bourses étranger</v>
          </cell>
          <cell r="W787" t="str">
            <v xml:space="preserve"> Etranger</v>
          </cell>
          <cell r="X787" t="str">
            <v>Bourses</v>
          </cell>
          <cell r="Y787" t="str">
            <v>P4</v>
          </cell>
          <cell r="Z787">
            <v>732000</v>
          </cell>
          <cell r="AA787">
            <v>777790</v>
          </cell>
          <cell r="AB787">
            <v>2429020</v>
          </cell>
          <cell r="AC787">
            <v>2429020</v>
          </cell>
          <cell r="AD787">
            <v>0</v>
          </cell>
          <cell r="AE787">
            <v>26286.708029999998</v>
          </cell>
        </row>
        <row r="788">
          <cell r="A788">
            <v>1</v>
          </cell>
          <cell r="B788" t="str">
            <v>ST/ETFP</v>
          </cell>
          <cell r="C788" t="str">
            <v>A2A</v>
          </cell>
          <cell r="D788" t="str">
            <v>A2AA</v>
          </cell>
          <cell r="E788" t="str">
            <v>ENI FAR</v>
          </cell>
          <cell r="G788">
            <v>23</v>
          </cell>
          <cell r="H788">
            <v>20</v>
          </cell>
          <cell r="I788">
            <v>1</v>
          </cell>
          <cell r="J788">
            <v>75</v>
          </cell>
          <cell r="K788">
            <v>130</v>
          </cell>
          <cell r="L788">
            <v>4</v>
          </cell>
          <cell r="M788">
            <v>1</v>
          </cell>
          <cell r="O788">
            <v>4</v>
          </cell>
          <cell r="P788">
            <v>4</v>
          </cell>
          <cell r="Q788">
            <v>3</v>
          </cell>
          <cell r="R788" t="str">
            <v>forfait</v>
          </cell>
          <cell r="T788">
            <v>26286.708029999998</v>
          </cell>
          <cell r="U788">
            <v>1</v>
          </cell>
          <cell r="V788" t="str">
            <v>Etudiants (Sécurité sociale)</v>
          </cell>
          <cell r="W788">
            <v>0</v>
          </cell>
          <cell r="X788">
            <v>0</v>
          </cell>
          <cell r="Y788">
            <v>0</v>
          </cell>
          <cell r="Z788">
            <v>1285415</v>
          </cell>
          <cell r="AA788">
            <v>2818070</v>
          </cell>
          <cell r="AB788">
            <v>3764970</v>
          </cell>
          <cell r="AC788">
            <v>3764970</v>
          </cell>
          <cell r="AD788">
            <v>0</v>
          </cell>
          <cell r="AE788">
            <v>0</v>
          </cell>
        </row>
        <row r="789">
          <cell r="A789">
            <v>1</v>
          </cell>
          <cell r="B789" t="str">
            <v>20</v>
          </cell>
          <cell r="C789">
            <v>75130400600</v>
          </cell>
          <cell r="D789">
            <v>4</v>
          </cell>
          <cell r="E789" t="str">
            <v>43</v>
          </cell>
          <cell r="F789">
            <v>10</v>
          </cell>
          <cell r="G789">
            <v>23</v>
          </cell>
          <cell r="H789">
            <v>20</v>
          </cell>
          <cell r="I789">
            <v>1</v>
          </cell>
          <cell r="J789">
            <v>75</v>
          </cell>
          <cell r="K789">
            <v>130</v>
          </cell>
          <cell r="L789">
            <v>4</v>
          </cell>
          <cell r="M789" t="str">
            <v>00</v>
          </cell>
          <cell r="N789">
            <v>6</v>
          </cell>
          <cell r="O789">
            <v>4</v>
          </cell>
          <cell r="P789">
            <v>4</v>
          </cell>
          <cell r="Q789">
            <v>3</v>
          </cell>
          <cell r="R789">
            <v>10</v>
          </cell>
          <cell r="T789">
            <v>0</v>
          </cell>
          <cell r="U789">
            <v>1</v>
          </cell>
          <cell r="V789" t="str">
            <v>Etudiants (Sécurité sociale</v>
          </cell>
          <cell r="W789" t="str">
            <v xml:space="preserve"> Etranger</v>
          </cell>
          <cell r="X789" t="str">
            <v>Bourses.</v>
          </cell>
          <cell r="Y789" t="str">
            <v>P4</v>
          </cell>
          <cell r="Z789">
            <v>1285415</v>
          </cell>
          <cell r="AA789">
            <v>2818070</v>
          </cell>
          <cell r="AB789">
            <v>3764970</v>
          </cell>
          <cell r="AC789">
            <v>3764970</v>
          </cell>
          <cell r="AD789">
            <v>0</v>
          </cell>
          <cell r="AE789">
            <v>26286.708029999998</v>
          </cell>
        </row>
        <row r="790">
          <cell r="A790">
            <v>1</v>
          </cell>
          <cell r="B790" t="str">
            <v>ST/ETFP</v>
          </cell>
          <cell r="C790" t="str">
            <v>A2C</v>
          </cell>
          <cell r="D790" t="str">
            <v>A2CC</v>
          </cell>
          <cell r="E790" t="str">
            <v>SNIEM</v>
          </cell>
          <cell r="G790">
            <v>25</v>
          </cell>
          <cell r="H790">
            <v>20</v>
          </cell>
          <cell r="I790">
            <v>1</v>
          </cell>
          <cell r="J790">
            <v>75</v>
          </cell>
          <cell r="K790">
            <v>140</v>
          </cell>
          <cell r="L790">
            <v>4</v>
          </cell>
          <cell r="M790">
            <v>1</v>
          </cell>
          <cell r="O790">
            <v>4</v>
          </cell>
          <cell r="P790">
            <v>4</v>
          </cell>
          <cell r="Q790">
            <v>3</v>
          </cell>
          <cell r="R790">
            <v>0.08</v>
          </cell>
          <cell r="T790">
            <v>228811.44923999999</v>
          </cell>
          <cell r="U790">
            <v>1</v>
          </cell>
          <cell r="V790" t="str">
            <v>Primes Vacances</v>
          </cell>
          <cell r="W790">
            <v>0</v>
          </cell>
          <cell r="X790">
            <v>0</v>
          </cell>
          <cell r="Y790">
            <v>0</v>
          </cell>
          <cell r="Z790">
            <v>1566000</v>
          </cell>
          <cell r="AA790">
            <v>2561990</v>
          </cell>
          <cell r="AB790">
            <v>5143310</v>
          </cell>
          <cell r="AC790">
            <v>5143310</v>
          </cell>
          <cell r="AD790">
            <v>0</v>
          </cell>
          <cell r="AE790">
            <v>0</v>
          </cell>
        </row>
        <row r="791">
          <cell r="A791">
            <v>1</v>
          </cell>
          <cell r="B791" t="str">
            <v>20</v>
          </cell>
          <cell r="C791">
            <v>75140400600</v>
          </cell>
          <cell r="D791">
            <v>4</v>
          </cell>
          <cell r="E791" t="str">
            <v>43</v>
          </cell>
          <cell r="F791">
            <v>10</v>
          </cell>
          <cell r="G791">
            <v>22</v>
          </cell>
          <cell r="H791">
            <v>20</v>
          </cell>
          <cell r="I791">
            <v>1</v>
          </cell>
          <cell r="J791">
            <v>75</v>
          </cell>
          <cell r="K791">
            <v>140</v>
          </cell>
          <cell r="L791">
            <v>4</v>
          </cell>
          <cell r="M791" t="str">
            <v>00</v>
          </cell>
          <cell r="N791">
            <v>6</v>
          </cell>
          <cell r="O791">
            <v>4</v>
          </cell>
          <cell r="P791">
            <v>4</v>
          </cell>
          <cell r="Q791">
            <v>3</v>
          </cell>
          <cell r="R791">
            <v>10</v>
          </cell>
          <cell r="T791">
            <v>0</v>
          </cell>
          <cell r="U791">
            <v>0.8</v>
          </cell>
          <cell r="V791" t="str">
            <v>Primes Vacances</v>
          </cell>
          <cell r="W791" t="str">
            <v xml:space="preserve"> Etranger</v>
          </cell>
          <cell r="X791" t="str">
            <v>Bourses.</v>
          </cell>
          <cell r="Y791" t="str">
            <v>P4</v>
          </cell>
          <cell r="Z791">
            <v>1566000</v>
          </cell>
          <cell r="AA791">
            <v>2561990</v>
          </cell>
          <cell r="AB791">
            <v>5143310</v>
          </cell>
          <cell r="AC791">
            <v>5143310</v>
          </cell>
          <cell r="AD791">
            <v>0</v>
          </cell>
          <cell r="AE791">
            <v>340803.14228761394</v>
          </cell>
        </row>
        <row r="792">
          <cell r="A792">
            <v>1</v>
          </cell>
          <cell r="B792" t="str">
            <v>ST/ETFP</v>
          </cell>
          <cell r="C792" t="str">
            <v>A2A</v>
          </cell>
          <cell r="D792" t="str">
            <v>A2AA</v>
          </cell>
          <cell r="E792" t="str">
            <v>ENI DUB</v>
          </cell>
          <cell r="G792">
            <v>22</v>
          </cell>
          <cell r="H792">
            <v>20</v>
          </cell>
          <cell r="I792">
            <v>2</v>
          </cell>
          <cell r="K792" t="str">
            <v>IDA</v>
          </cell>
          <cell r="L792" t="str">
            <v>AON</v>
          </cell>
          <cell r="M792">
            <v>1</v>
          </cell>
          <cell r="O792">
            <v>5</v>
          </cell>
          <cell r="Q792">
            <v>1</v>
          </cell>
          <cell r="R792" t="str">
            <v>lot</v>
          </cell>
          <cell r="T792">
            <v>27042.14523018508</v>
          </cell>
          <cell r="U792">
            <v>0.8</v>
          </cell>
          <cell r="V792" t="str">
            <v>T5. INVESTISSEMENT/ DEP.EN CAPITAL DU BND</v>
          </cell>
          <cell r="W792">
            <v>0</v>
          </cell>
          <cell r="X792">
            <v>0</v>
          </cell>
          <cell r="Y792">
            <v>0</v>
          </cell>
          <cell r="Z792">
            <v>26227986</v>
          </cell>
          <cell r="AA792">
            <v>26561300</v>
          </cell>
          <cell r="AB792">
            <v>38819600</v>
          </cell>
          <cell r="AC792">
            <v>38819600</v>
          </cell>
          <cell r="AD792">
            <v>0</v>
          </cell>
          <cell r="AE792">
            <v>0</v>
          </cell>
        </row>
        <row r="793">
          <cell r="A793">
            <v>1</v>
          </cell>
          <cell r="B793" t="str">
            <v>ST/ETFP</v>
          </cell>
          <cell r="C793" t="str">
            <v>A2A</v>
          </cell>
          <cell r="D793" t="str">
            <v>A2AA</v>
          </cell>
          <cell r="E793" t="str">
            <v>ENI CKY</v>
          </cell>
          <cell r="G793">
            <v>22</v>
          </cell>
          <cell r="H793">
            <v>20</v>
          </cell>
          <cell r="I793">
            <v>2</v>
          </cell>
          <cell r="K793" t="str">
            <v>IDA</v>
          </cell>
          <cell r="L793">
            <v>9</v>
          </cell>
          <cell r="M793">
            <v>1</v>
          </cell>
          <cell r="N793">
            <v>1</v>
          </cell>
          <cell r="O793">
            <v>5</v>
          </cell>
          <cell r="Q793">
            <v>1</v>
          </cell>
          <cell r="R793" t="str">
            <v>lot</v>
          </cell>
          <cell r="T793">
            <v>426003.9278595174</v>
          </cell>
          <cell r="U793">
            <v>0.8</v>
          </cell>
          <cell r="V793" t="str">
            <v>Ressources propres</v>
          </cell>
          <cell r="W793">
            <v>0</v>
          </cell>
          <cell r="X793">
            <v>0</v>
          </cell>
          <cell r="Y793">
            <v>0</v>
          </cell>
          <cell r="Z793">
            <v>10977849</v>
          </cell>
          <cell r="AA793">
            <v>13882500</v>
          </cell>
          <cell r="AB793">
            <v>19435500</v>
          </cell>
          <cell r="AC793">
            <v>19435500</v>
          </cell>
          <cell r="AD793">
            <v>0</v>
          </cell>
          <cell r="AE793">
            <v>340803.14228761394</v>
          </cell>
        </row>
        <row r="794">
          <cell r="A794">
            <v>1</v>
          </cell>
          <cell r="B794" t="str">
            <v>ST/ETFP</v>
          </cell>
          <cell r="C794" t="str">
            <v>A2A</v>
          </cell>
          <cell r="D794" t="str">
            <v>A2AA</v>
          </cell>
          <cell r="E794" t="str">
            <v>ENI KIN</v>
          </cell>
          <cell r="G794">
            <v>22</v>
          </cell>
          <cell r="H794">
            <v>20</v>
          </cell>
          <cell r="I794">
            <v>2</v>
          </cell>
          <cell r="K794" t="str">
            <v>IDA</v>
          </cell>
          <cell r="L794">
            <v>9</v>
          </cell>
          <cell r="M794">
            <v>1</v>
          </cell>
          <cell r="N794">
            <v>2</v>
          </cell>
          <cell r="O794">
            <v>5</v>
          </cell>
          <cell r="Q794">
            <v>1</v>
          </cell>
          <cell r="R794" t="str">
            <v>lot</v>
          </cell>
          <cell r="T794">
            <v>426003.9278595174</v>
          </cell>
          <cell r="U794">
            <v>0.8</v>
          </cell>
          <cell r="V794" t="str">
            <v>Contributions à FINEX</v>
          </cell>
          <cell r="W794">
            <v>0</v>
          </cell>
          <cell r="X794">
            <v>0</v>
          </cell>
          <cell r="Y794">
            <v>0</v>
          </cell>
          <cell r="Z794">
            <v>4979901</v>
          </cell>
          <cell r="AA794">
            <v>5782800</v>
          </cell>
          <cell r="AB794">
            <v>8095900</v>
          </cell>
          <cell r="AC794">
            <v>8095900</v>
          </cell>
          <cell r="AD794">
            <v>0</v>
          </cell>
          <cell r="AE794">
            <v>340803.14228761394</v>
          </cell>
        </row>
        <row r="795">
          <cell r="A795">
            <v>1</v>
          </cell>
          <cell r="B795" t="str">
            <v>ST/ETFP</v>
          </cell>
          <cell r="C795" t="str">
            <v>A2A</v>
          </cell>
          <cell r="D795" t="str">
            <v>A2AA</v>
          </cell>
          <cell r="E795" t="str">
            <v>ENI LAB</v>
          </cell>
          <cell r="G795">
            <v>22</v>
          </cell>
          <cell r="H795">
            <v>20</v>
          </cell>
          <cell r="I795">
            <v>2</v>
          </cell>
          <cell r="K795" t="str">
            <v>IDA</v>
          </cell>
          <cell r="L795">
            <v>9</v>
          </cell>
          <cell r="M795">
            <v>1</v>
          </cell>
          <cell r="N795">
            <v>3</v>
          </cell>
          <cell r="O795">
            <v>5</v>
          </cell>
          <cell r="Q795">
            <v>1</v>
          </cell>
          <cell r="R795" t="str">
            <v>lot</v>
          </cell>
          <cell r="T795">
            <v>265912.82359620294</v>
          </cell>
          <cell r="U795">
            <v>0.8</v>
          </cell>
          <cell r="V795" t="str">
            <v>Fonds de contrepartie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212730.25887696235</v>
          </cell>
        </row>
        <row r="796">
          <cell r="A796">
            <v>1</v>
          </cell>
          <cell r="B796" t="str">
            <v>ST/ETFP</v>
          </cell>
          <cell r="C796" t="str">
            <v>A2A</v>
          </cell>
          <cell r="D796" t="str">
            <v>A2AA</v>
          </cell>
          <cell r="E796" t="str">
            <v>ENI KAN</v>
          </cell>
          <cell r="G796">
            <v>22</v>
          </cell>
          <cell r="H796">
            <v>20</v>
          </cell>
          <cell r="I796">
            <v>2</v>
          </cell>
          <cell r="K796" t="str">
            <v>IDA</v>
          </cell>
          <cell r="L796">
            <v>9</v>
          </cell>
          <cell r="M796">
            <v>1</v>
          </cell>
          <cell r="N796">
            <v>8</v>
          </cell>
          <cell r="O796">
            <v>5</v>
          </cell>
          <cell r="Q796">
            <v>1</v>
          </cell>
          <cell r="R796" t="str">
            <v>lot</v>
          </cell>
          <cell r="T796">
            <v>265912.82359620294</v>
          </cell>
          <cell r="U796">
            <v>0.8</v>
          </cell>
          <cell r="V796" t="str">
            <v>Initiative PPTE</v>
          </cell>
          <cell r="W796">
            <v>0</v>
          </cell>
          <cell r="X796">
            <v>0</v>
          </cell>
          <cell r="Y796">
            <v>0</v>
          </cell>
          <cell r="Z796">
            <v>10270236</v>
          </cell>
          <cell r="AA796">
            <v>6896000</v>
          </cell>
          <cell r="AB796">
            <v>11288200</v>
          </cell>
          <cell r="AC796">
            <v>11288200</v>
          </cell>
          <cell r="AD796">
            <v>0</v>
          </cell>
          <cell r="AE796">
            <v>212730.25887696235</v>
          </cell>
        </row>
        <row r="797">
          <cell r="A797">
            <v>1</v>
          </cell>
          <cell r="B797" t="str">
            <v>ST/ETFP</v>
          </cell>
          <cell r="C797" t="str">
            <v>A2A</v>
          </cell>
          <cell r="D797" t="str">
            <v>A2AA</v>
          </cell>
          <cell r="E797" t="str">
            <v>ENI FAR</v>
          </cell>
          <cell r="G797">
            <v>22</v>
          </cell>
          <cell r="H797">
            <v>20</v>
          </cell>
          <cell r="I797">
            <v>2</v>
          </cell>
          <cell r="K797" t="str">
            <v>IDA</v>
          </cell>
          <cell r="L797">
            <v>9</v>
          </cell>
          <cell r="M797">
            <v>1</v>
          </cell>
          <cell r="O797">
            <v>5</v>
          </cell>
          <cell r="P797">
            <v>2</v>
          </cell>
          <cell r="Q797">
            <v>1</v>
          </cell>
          <cell r="R797" t="str">
            <v>lot</v>
          </cell>
          <cell r="T797">
            <v>317833.74243815866</v>
          </cell>
          <cell r="U797">
            <v>0.8</v>
          </cell>
          <cell r="V797" t="str">
            <v>Personnel / Traitements &amp; salaires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254266.99395052693</v>
          </cell>
        </row>
        <row r="798">
          <cell r="A798">
            <v>1</v>
          </cell>
          <cell r="B798" t="str">
            <v>ST/ETFP</v>
          </cell>
          <cell r="C798" t="str">
            <v>A2A</v>
          </cell>
          <cell r="D798" t="str">
            <v>A2AA</v>
          </cell>
          <cell r="E798" t="str">
            <v>ENI NZE</v>
          </cell>
          <cell r="G798">
            <v>22</v>
          </cell>
          <cell r="H798">
            <v>20</v>
          </cell>
          <cell r="I798">
            <v>2</v>
          </cell>
          <cell r="K798" t="str">
            <v>IDA</v>
          </cell>
          <cell r="L798">
            <v>9</v>
          </cell>
          <cell r="M798">
            <v>1</v>
          </cell>
          <cell r="O798">
            <v>5</v>
          </cell>
          <cell r="P798">
            <v>3</v>
          </cell>
          <cell r="Q798">
            <v>1</v>
          </cell>
          <cell r="R798" t="str">
            <v>lot</v>
          </cell>
          <cell r="T798">
            <v>705439.42857142969</v>
          </cell>
          <cell r="U798">
            <v>0.8</v>
          </cell>
          <cell r="V798" t="str">
            <v>Fonctionnement / Biens &amp; services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564351.5428571438</v>
          </cell>
        </row>
        <row r="799">
          <cell r="A799">
            <v>1</v>
          </cell>
          <cell r="B799" t="str">
            <v>ST/ETFP</v>
          </cell>
          <cell r="C799" t="str">
            <v>B2A</v>
          </cell>
          <cell r="D799" t="str">
            <v>B2AA</v>
          </cell>
          <cell r="E799" t="str">
            <v>DNETFP</v>
          </cell>
          <cell r="G799">
            <v>25</v>
          </cell>
          <cell r="H799">
            <v>20</v>
          </cell>
          <cell r="I799">
            <v>2</v>
          </cell>
          <cell r="K799" t="str">
            <v>IDA</v>
          </cell>
          <cell r="L799">
            <v>9</v>
          </cell>
          <cell r="M799">
            <v>1</v>
          </cell>
          <cell r="O799">
            <v>5</v>
          </cell>
          <cell r="P799">
            <v>5</v>
          </cell>
          <cell r="Q799">
            <v>1</v>
          </cell>
          <cell r="R799" t="str">
            <v>forfait</v>
          </cell>
          <cell r="T799">
            <v>759704</v>
          </cell>
          <cell r="U799">
            <v>1</v>
          </cell>
          <cell r="V799" t="str">
            <v>Investissement et/ou non ventilé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759704</v>
          </cell>
        </row>
        <row r="800">
          <cell r="A800">
            <v>1</v>
          </cell>
          <cell r="B800" t="str">
            <v>ST/ETFP</v>
          </cell>
          <cell r="C800" t="str">
            <v>B2B</v>
          </cell>
          <cell r="D800" t="str">
            <v>B2BB</v>
          </cell>
          <cell r="E800" t="str">
            <v>DNFPPP</v>
          </cell>
          <cell r="G800">
            <v>15</v>
          </cell>
          <cell r="H800">
            <v>20</v>
          </cell>
          <cell r="I800">
            <v>2</v>
          </cell>
          <cell r="J800" t="str">
            <v>42</v>
          </cell>
          <cell r="K800" t="str">
            <v>008</v>
          </cell>
          <cell r="L800" t="str">
            <v>AUT</v>
          </cell>
          <cell r="M800">
            <v>240</v>
          </cell>
          <cell r="O800">
            <v>5</v>
          </cell>
          <cell r="Q800">
            <v>240</v>
          </cell>
          <cell r="R800" t="str">
            <v>pxj</v>
          </cell>
          <cell r="T800">
            <v>113.9556</v>
          </cell>
          <cell r="U800">
            <v>0.9</v>
          </cell>
          <cell r="V800" t="str">
            <v>Réhabilit. et Equip. des Universités</v>
          </cell>
          <cell r="W800">
            <v>0</v>
          </cell>
          <cell r="X800">
            <v>0</v>
          </cell>
          <cell r="Y800">
            <v>0</v>
          </cell>
          <cell r="Z800">
            <v>27349.344000000001</v>
          </cell>
          <cell r="AA800">
            <v>24614.409600000003</v>
          </cell>
          <cell r="AB800">
            <v>0</v>
          </cell>
          <cell r="AC800">
            <v>0</v>
          </cell>
          <cell r="AD800">
            <v>0</v>
          </cell>
          <cell r="AE800">
            <v>24614.409600000003</v>
          </cell>
        </row>
        <row r="801">
          <cell r="A801">
            <v>1</v>
          </cell>
          <cell r="B801" t="str">
            <v>20</v>
          </cell>
          <cell r="C801">
            <v>42008900100</v>
          </cell>
          <cell r="D801">
            <v>5</v>
          </cell>
          <cell r="E801">
            <v>51</v>
          </cell>
          <cell r="F801" t="str">
            <v>11</v>
          </cell>
          <cell r="G801">
            <v>25</v>
          </cell>
          <cell r="H801" t="str">
            <v>20</v>
          </cell>
          <cell r="I801">
            <v>2</v>
          </cell>
          <cell r="J801" t="str">
            <v>42</v>
          </cell>
          <cell r="K801" t="str">
            <v>008</v>
          </cell>
          <cell r="L801" t="str">
            <v>9</v>
          </cell>
          <cell r="M801" t="str">
            <v>00</v>
          </cell>
          <cell r="N801" t="str">
            <v>1</v>
          </cell>
          <cell r="O801">
            <v>5</v>
          </cell>
          <cell r="P801" t="str">
            <v>5</v>
          </cell>
          <cell r="Q801" t="str">
            <v>1</v>
          </cell>
          <cell r="R801" t="str">
            <v>11</v>
          </cell>
          <cell r="T801">
            <v>1200</v>
          </cell>
          <cell r="U801">
            <v>1</v>
          </cell>
          <cell r="V801" t="str">
            <v>Réh. Equip.-Ens.N.V.- -Ress.propres BND</v>
          </cell>
          <cell r="W801">
            <v>0</v>
          </cell>
          <cell r="X801" t="str">
            <v>Matériels et mobiliers de bureau</v>
          </cell>
          <cell r="Y801">
            <v>0</v>
          </cell>
          <cell r="Z801">
            <v>18000</v>
          </cell>
          <cell r="AA801">
            <v>18000</v>
          </cell>
          <cell r="AB801">
            <v>0</v>
          </cell>
          <cell r="AC801">
            <v>0</v>
          </cell>
          <cell r="AD801">
            <v>0</v>
          </cell>
          <cell r="AE801">
            <v>18000</v>
          </cell>
        </row>
        <row r="802">
          <cell r="A802">
            <v>1</v>
          </cell>
          <cell r="B802" t="str">
            <v>20</v>
          </cell>
          <cell r="C802">
            <v>42008900100</v>
          </cell>
          <cell r="D802">
            <v>5</v>
          </cell>
          <cell r="E802">
            <v>51</v>
          </cell>
          <cell r="F802" t="str">
            <v>12</v>
          </cell>
          <cell r="G802">
            <v>25</v>
          </cell>
          <cell r="H802" t="str">
            <v>20</v>
          </cell>
          <cell r="I802">
            <v>2</v>
          </cell>
          <cell r="J802" t="str">
            <v>42</v>
          </cell>
          <cell r="K802" t="str">
            <v>008</v>
          </cell>
          <cell r="L802" t="str">
            <v>9</v>
          </cell>
          <cell r="M802" t="str">
            <v>00</v>
          </cell>
          <cell r="N802" t="str">
            <v>1</v>
          </cell>
          <cell r="O802">
            <v>5</v>
          </cell>
          <cell r="P802" t="str">
            <v>5</v>
          </cell>
          <cell r="Q802" t="str">
            <v>1</v>
          </cell>
          <cell r="R802" t="str">
            <v>12</v>
          </cell>
          <cell r="T802">
            <v>7000</v>
          </cell>
          <cell r="U802">
            <v>1</v>
          </cell>
          <cell r="V802" t="str">
            <v>Réh. Equip.-Ens.N.V.- -Ress.propres BND</v>
          </cell>
          <cell r="W802">
            <v>0</v>
          </cell>
          <cell r="X802" t="str">
            <v>Matériels et mobiliers de logement</v>
          </cell>
          <cell r="Y802">
            <v>0</v>
          </cell>
          <cell r="Z802">
            <v>21000</v>
          </cell>
          <cell r="AA802">
            <v>21000</v>
          </cell>
          <cell r="AB802">
            <v>0</v>
          </cell>
          <cell r="AC802">
            <v>0</v>
          </cell>
          <cell r="AD802">
            <v>0</v>
          </cell>
          <cell r="AE802">
            <v>21000</v>
          </cell>
        </row>
        <row r="803">
          <cell r="A803">
            <v>1</v>
          </cell>
          <cell r="B803" t="str">
            <v>20</v>
          </cell>
          <cell r="C803">
            <v>42008900100</v>
          </cell>
          <cell r="D803">
            <v>5</v>
          </cell>
          <cell r="E803">
            <v>51</v>
          </cell>
          <cell r="F803" t="str">
            <v>13</v>
          </cell>
          <cell r="G803">
            <v>25</v>
          </cell>
          <cell r="H803" t="str">
            <v>20</v>
          </cell>
          <cell r="I803">
            <v>2</v>
          </cell>
          <cell r="J803" t="str">
            <v>42</v>
          </cell>
          <cell r="K803" t="str">
            <v>008</v>
          </cell>
          <cell r="L803" t="str">
            <v>9</v>
          </cell>
          <cell r="M803" t="str">
            <v>00</v>
          </cell>
          <cell r="N803" t="str">
            <v>1</v>
          </cell>
          <cell r="O803">
            <v>5</v>
          </cell>
          <cell r="P803" t="str">
            <v>5</v>
          </cell>
          <cell r="Q803" t="str">
            <v>1</v>
          </cell>
          <cell r="R803" t="str">
            <v>13</v>
          </cell>
          <cell r="T803">
            <v>2500</v>
          </cell>
          <cell r="U803">
            <v>1</v>
          </cell>
          <cell r="V803" t="str">
            <v>Réh. Equip.-Ens.N.V.- -Ress.propres BND</v>
          </cell>
          <cell r="W803">
            <v>0</v>
          </cell>
          <cell r="X803" t="str">
            <v>Matériels et mobiliers scolaires</v>
          </cell>
          <cell r="Y803">
            <v>0</v>
          </cell>
          <cell r="Z803">
            <v>20000</v>
          </cell>
          <cell r="AA803">
            <v>20000</v>
          </cell>
          <cell r="AB803">
            <v>0</v>
          </cell>
          <cell r="AC803">
            <v>0</v>
          </cell>
          <cell r="AD803">
            <v>0</v>
          </cell>
          <cell r="AE803">
            <v>20000</v>
          </cell>
        </row>
        <row r="804">
          <cell r="A804">
            <v>1</v>
          </cell>
          <cell r="B804" t="str">
            <v>20</v>
          </cell>
          <cell r="C804">
            <v>42008900100</v>
          </cell>
          <cell r="D804">
            <v>5</v>
          </cell>
          <cell r="E804">
            <v>51</v>
          </cell>
          <cell r="F804" t="str">
            <v>14</v>
          </cell>
          <cell r="G804">
            <v>25</v>
          </cell>
          <cell r="H804" t="str">
            <v>20</v>
          </cell>
          <cell r="I804">
            <v>2</v>
          </cell>
          <cell r="J804" t="str">
            <v>42</v>
          </cell>
          <cell r="K804" t="str">
            <v>008</v>
          </cell>
          <cell r="L804" t="str">
            <v>9</v>
          </cell>
          <cell r="M804" t="str">
            <v>00</v>
          </cell>
          <cell r="N804" t="str">
            <v>1</v>
          </cell>
          <cell r="O804">
            <v>5</v>
          </cell>
          <cell r="P804" t="str">
            <v>5</v>
          </cell>
          <cell r="Q804" t="str">
            <v>1</v>
          </cell>
          <cell r="R804" t="str">
            <v>14</v>
          </cell>
          <cell r="T804">
            <v>1000</v>
          </cell>
          <cell r="U804">
            <v>1</v>
          </cell>
          <cell r="V804" t="str">
            <v>Réh. Equip.-Ens.N.V.- -Ress.propres BND</v>
          </cell>
          <cell r="W804">
            <v>0</v>
          </cell>
          <cell r="X804" t="str">
            <v>Matériels et mobiliers sanitaires</v>
          </cell>
          <cell r="Y804">
            <v>0</v>
          </cell>
          <cell r="Z804">
            <v>8000</v>
          </cell>
          <cell r="AA804">
            <v>8000</v>
          </cell>
          <cell r="AB804">
            <v>0</v>
          </cell>
          <cell r="AC804">
            <v>0</v>
          </cell>
          <cell r="AD804">
            <v>0</v>
          </cell>
          <cell r="AE804">
            <v>8000</v>
          </cell>
        </row>
        <row r="805">
          <cell r="A805">
            <v>1</v>
          </cell>
          <cell r="B805" t="str">
            <v>20</v>
          </cell>
          <cell r="C805">
            <v>42008900100</v>
          </cell>
          <cell r="D805">
            <v>5</v>
          </cell>
          <cell r="E805">
            <v>51</v>
          </cell>
          <cell r="F805" t="str">
            <v>20</v>
          </cell>
          <cell r="G805">
            <v>25</v>
          </cell>
          <cell r="H805" t="str">
            <v>20</v>
          </cell>
          <cell r="I805">
            <v>2</v>
          </cell>
          <cell r="J805" t="str">
            <v>42</v>
          </cell>
          <cell r="K805" t="str">
            <v>008</v>
          </cell>
          <cell r="L805" t="str">
            <v>9</v>
          </cell>
          <cell r="M805" t="str">
            <v>00</v>
          </cell>
          <cell r="N805" t="str">
            <v>1</v>
          </cell>
          <cell r="O805">
            <v>5</v>
          </cell>
          <cell r="P805" t="str">
            <v>5</v>
          </cell>
          <cell r="Q805" t="str">
            <v>1</v>
          </cell>
          <cell r="R805" t="str">
            <v>20</v>
          </cell>
          <cell r="T805">
            <v>5</v>
          </cell>
          <cell r="U805">
            <v>1</v>
          </cell>
          <cell r="V805" t="str">
            <v>Réh. Equip.-Ens.N.V.- -Ress.propres BND</v>
          </cell>
          <cell r="W805">
            <v>0</v>
          </cell>
          <cell r="X805" t="str">
            <v>Matériels informatiques</v>
          </cell>
          <cell r="Y805">
            <v>0</v>
          </cell>
          <cell r="Z805">
            <v>30000</v>
          </cell>
          <cell r="AA805">
            <v>30000</v>
          </cell>
          <cell r="AB805">
            <v>0</v>
          </cell>
          <cell r="AC805">
            <v>0</v>
          </cell>
          <cell r="AD805">
            <v>0</v>
          </cell>
          <cell r="AE805">
            <v>30000</v>
          </cell>
        </row>
        <row r="806">
          <cell r="A806">
            <v>1</v>
          </cell>
          <cell r="B806" t="str">
            <v>20</v>
          </cell>
          <cell r="C806">
            <v>42008900100</v>
          </cell>
          <cell r="D806">
            <v>5</v>
          </cell>
          <cell r="E806">
            <v>52</v>
          </cell>
          <cell r="F806" t="str">
            <v>32</v>
          </cell>
          <cell r="G806">
            <v>25</v>
          </cell>
          <cell r="H806" t="str">
            <v>20</v>
          </cell>
          <cell r="I806">
            <v>2</v>
          </cell>
          <cell r="J806" t="str">
            <v>42</v>
          </cell>
          <cell r="K806" t="str">
            <v>008</v>
          </cell>
          <cell r="L806" t="str">
            <v>9</v>
          </cell>
          <cell r="M806" t="str">
            <v>00</v>
          </cell>
          <cell r="N806" t="str">
            <v>1</v>
          </cell>
          <cell r="O806">
            <v>5</v>
          </cell>
          <cell r="P806" t="str">
            <v>5</v>
          </cell>
          <cell r="Q806" t="str">
            <v>2</v>
          </cell>
          <cell r="R806" t="str">
            <v>32</v>
          </cell>
          <cell r="T806">
            <v>3</v>
          </cell>
          <cell r="U806">
            <v>1</v>
          </cell>
          <cell r="V806" t="str">
            <v>Réh. Equip.-Ens.N.V.- -Ress.propres BND</v>
          </cell>
          <cell r="W806">
            <v>0</v>
          </cell>
          <cell r="X806" t="str">
            <v>Point d'eau</v>
          </cell>
          <cell r="Y806">
            <v>0</v>
          </cell>
          <cell r="Z806">
            <v>6000</v>
          </cell>
          <cell r="AA806">
            <v>6000</v>
          </cell>
          <cell r="AB806">
            <v>0</v>
          </cell>
          <cell r="AC806">
            <v>0</v>
          </cell>
          <cell r="AD806">
            <v>0</v>
          </cell>
          <cell r="AE806">
            <v>6000</v>
          </cell>
        </row>
        <row r="807">
          <cell r="A807">
            <v>1</v>
          </cell>
          <cell r="B807" t="str">
            <v>20</v>
          </cell>
          <cell r="C807">
            <v>42008900100</v>
          </cell>
          <cell r="D807">
            <v>5</v>
          </cell>
          <cell r="E807">
            <v>52</v>
          </cell>
          <cell r="F807" t="str">
            <v>90</v>
          </cell>
          <cell r="G807">
            <v>15</v>
          </cell>
          <cell r="H807" t="str">
            <v>20</v>
          </cell>
          <cell r="I807">
            <v>2</v>
          </cell>
          <cell r="J807" t="str">
            <v>42</v>
          </cell>
          <cell r="K807" t="str">
            <v>008</v>
          </cell>
          <cell r="L807" t="str">
            <v>9</v>
          </cell>
          <cell r="M807" t="str">
            <v>00</v>
          </cell>
          <cell r="N807" t="str">
            <v>1</v>
          </cell>
          <cell r="O807">
            <v>5</v>
          </cell>
          <cell r="P807" t="str">
            <v>5</v>
          </cell>
          <cell r="Q807" t="str">
            <v>2</v>
          </cell>
          <cell r="R807" t="str">
            <v>90</v>
          </cell>
          <cell r="T807">
            <v>113.9556</v>
          </cell>
          <cell r="U807">
            <v>0.9</v>
          </cell>
          <cell r="V807" t="str">
            <v>Réh. Equip.-Ens.N.V.- -Ress.propres BND</v>
          </cell>
          <cell r="W807">
            <v>0</v>
          </cell>
          <cell r="X807" t="str">
            <v>Autres aménagements</v>
          </cell>
          <cell r="Y807">
            <v>0</v>
          </cell>
          <cell r="Z807">
            <v>5469.8688000000002</v>
          </cell>
          <cell r="AA807">
            <v>4922.8819200000007</v>
          </cell>
          <cell r="AB807">
            <v>0</v>
          </cell>
          <cell r="AC807">
            <v>0</v>
          </cell>
          <cell r="AD807">
            <v>0</v>
          </cell>
          <cell r="AE807">
            <v>4922.8819200000007</v>
          </cell>
        </row>
        <row r="808">
          <cell r="A808">
            <v>1</v>
          </cell>
          <cell r="B808" t="str">
            <v>20</v>
          </cell>
          <cell r="C808">
            <v>42008300100</v>
          </cell>
          <cell r="D808">
            <v>5</v>
          </cell>
          <cell r="E808">
            <v>53</v>
          </cell>
          <cell r="F808" t="str">
            <v>10</v>
          </cell>
          <cell r="G808">
            <v>25</v>
          </cell>
          <cell r="H808" t="str">
            <v>20</v>
          </cell>
          <cell r="I808">
            <v>2</v>
          </cell>
          <cell r="J808" t="str">
            <v>42</v>
          </cell>
          <cell r="K808" t="str">
            <v>008</v>
          </cell>
          <cell r="L808" t="str">
            <v>3</v>
          </cell>
          <cell r="M808" t="str">
            <v>00</v>
          </cell>
          <cell r="N808" t="str">
            <v>1</v>
          </cell>
          <cell r="O808">
            <v>5</v>
          </cell>
          <cell r="P808" t="str">
            <v>5</v>
          </cell>
          <cell r="Q808" t="str">
            <v>3</v>
          </cell>
          <cell r="R808" t="str">
            <v>10</v>
          </cell>
          <cell r="T808">
            <v>3.7985199999999999</v>
          </cell>
          <cell r="U808">
            <v>1</v>
          </cell>
          <cell r="V808" t="str">
            <v>Réh. Equip.---Ress.propres BND</v>
          </cell>
          <cell r="W808">
            <v>0</v>
          </cell>
          <cell r="X808" t="str">
            <v>Bâtiments scolaires</v>
          </cell>
          <cell r="Y808">
            <v>0</v>
          </cell>
          <cell r="Z808">
            <v>4375.8950399999994</v>
          </cell>
          <cell r="AA808">
            <v>4375.8950399999994</v>
          </cell>
          <cell r="AB808">
            <v>0</v>
          </cell>
          <cell r="AC808">
            <v>0</v>
          </cell>
          <cell r="AD808">
            <v>0</v>
          </cell>
          <cell r="AE808">
            <v>4375.8950399999994</v>
          </cell>
        </row>
        <row r="809">
          <cell r="A809">
            <v>1</v>
          </cell>
          <cell r="B809" t="str">
            <v>20</v>
          </cell>
          <cell r="C809">
            <v>42008900100</v>
          </cell>
          <cell r="D809">
            <v>5</v>
          </cell>
          <cell r="E809">
            <v>53</v>
          </cell>
          <cell r="F809" t="str">
            <v>10</v>
          </cell>
          <cell r="G809">
            <v>25</v>
          </cell>
          <cell r="H809" t="str">
            <v>20</v>
          </cell>
          <cell r="I809">
            <v>2</v>
          </cell>
          <cell r="J809" t="str">
            <v>42</v>
          </cell>
          <cell r="K809" t="str">
            <v>008</v>
          </cell>
          <cell r="L809" t="str">
            <v>9</v>
          </cell>
          <cell r="M809" t="str">
            <v>00</v>
          </cell>
          <cell r="N809" t="str">
            <v>1</v>
          </cell>
          <cell r="O809">
            <v>5</v>
          </cell>
          <cell r="P809" t="str">
            <v>5</v>
          </cell>
          <cell r="Q809" t="str">
            <v>3</v>
          </cell>
          <cell r="R809" t="str">
            <v>10</v>
          </cell>
          <cell r="T809">
            <v>3.7985199999999999</v>
          </cell>
          <cell r="U809">
            <v>1</v>
          </cell>
          <cell r="V809" t="str">
            <v>Réh. Equip.-Ens.N.V.- -Ress.propres BND</v>
          </cell>
          <cell r="W809">
            <v>0</v>
          </cell>
          <cell r="X809" t="str">
            <v>Bâtiments scolaires</v>
          </cell>
          <cell r="Y809">
            <v>0</v>
          </cell>
          <cell r="Z809">
            <v>4375.8950399999994</v>
          </cell>
          <cell r="AA809">
            <v>4375.8950399999994</v>
          </cell>
          <cell r="AB809">
            <v>0</v>
          </cell>
          <cell r="AC809">
            <v>0</v>
          </cell>
          <cell r="AD809">
            <v>0</v>
          </cell>
          <cell r="AE809">
            <v>4375.8950399999994</v>
          </cell>
        </row>
        <row r="810">
          <cell r="A810">
            <v>1</v>
          </cell>
          <cell r="B810" t="str">
            <v>20</v>
          </cell>
          <cell r="C810">
            <v>42008900100</v>
          </cell>
          <cell r="D810">
            <v>5</v>
          </cell>
          <cell r="E810">
            <v>54</v>
          </cell>
          <cell r="F810" t="str">
            <v>11</v>
          </cell>
          <cell r="G810">
            <v>25</v>
          </cell>
          <cell r="H810" t="str">
            <v>20</v>
          </cell>
          <cell r="I810">
            <v>2</v>
          </cell>
          <cell r="J810" t="str">
            <v>42</v>
          </cell>
          <cell r="K810" t="str">
            <v>008</v>
          </cell>
          <cell r="L810" t="str">
            <v>9</v>
          </cell>
          <cell r="M810" t="str">
            <v>00</v>
          </cell>
          <cell r="N810" t="str">
            <v>1</v>
          </cell>
          <cell r="O810">
            <v>5</v>
          </cell>
          <cell r="P810" t="str">
            <v>5</v>
          </cell>
          <cell r="Q810" t="str">
            <v>4</v>
          </cell>
          <cell r="R810" t="str">
            <v>11</v>
          </cell>
          <cell r="T810">
            <v>3.7985199999999999</v>
          </cell>
          <cell r="U810">
            <v>1</v>
          </cell>
          <cell r="V810" t="str">
            <v>Réh. Equip.-Ens.N.V.- -Ress.propres BND</v>
          </cell>
          <cell r="W810">
            <v>0</v>
          </cell>
          <cell r="X810" t="str">
            <v>Etudes</v>
          </cell>
          <cell r="Y810">
            <v>0</v>
          </cell>
          <cell r="Z810">
            <v>4375.8950399999994</v>
          </cell>
          <cell r="AA810">
            <v>4375.8950399999994</v>
          </cell>
          <cell r="AB810">
            <v>0</v>
          </cell>
          <cell r="AC810">
            <v>0</v>
          </cell>
          <cell r="AD810">
            <v>0</v>
          </cell>
          <cell r="AE810">
            <v>4375.8950399999994</v>
          </cell>
        </row>
        <row r="811">
          <cell r="A811">
            <v>1</v>
          </cell>
          <cell r="B811" t="str">
            <v>20</v>
          </cell>
          <cell r="C811">
            <v>42008900100</v>
          </cell>
          <cell r="D811">
            <v>5</v>
          </cell>
          <cell r="E811">
            <v>54</v>
          </cell>
          <cell r="F811" t="str">
            <v>13</v>
          </cell>
          <cell r="G811">
            <v>25</v>
          </cell>
          <cell r="H811" t="str">
            <v>20</v>
          </cell>
          <cell r="I811">
            <v>2</v>
          </cell>
          <cell r="J811" t="str">
            <v>42</v>
          </cell>
          <cell r="K811" t="str">
            <v>008</v>
          </cell>
          <cell r="L811" t="str">
            <v>9</v>
          </cell>
          <cell r="M811" t="str">
            <v>00</v>
          </cell>
          <cell r="N811" t="str">
            <v>1</v>
          </cell>
          <cell r="O811">
            <v>5</v>
          </cell>
          <cell r="P811" t="str">
            <v>5</v>
          </cell>
          <cell r="Q811" t="str">
            <v>4</v>
          </cell>
          <cell r="R811" t="str">
            <v>13</v>
          </cell>
          <cell r="T811">
            <v>3.7985199999999999</v>
          </cell>
          <cell r="U811">
            <v>1</v>
          </cell>
          <cell r="V811" t="str">
            <v>Réh. Equip.-Ens.N.V.- -Ress.propres BND</v>
          </cell>
          <cell r="W811">
            <v>0</v>
          </cell>
          <cell r="X811" t="str">
            <v>Supervision contrôle des travaux</v>
          </cell>
          <cell r="Y811">
            <v>0</v>
          </cell>
          <cell r="Z811">
            <v>4375.8950399999994</v>
          </cell>
          <cell r="AA811">
            <v>4375.8950399999994</v>
          </cell>
          <cell r="AB811">
            <v>0</v>
          </cell>
          <cell r="AC811">
            <v>0</v>
          </cell>
          <cell r="AD811">
            <v>0</v>
          </cell>
          <cell r="AE811">
            <v>4375.8950399999994</v>
          </cell>
        </row>
        <row r="812">
          <cell r="A812">
            <v>1</v>
          </cell>
          <cell r="B812" t="str">
            <v>ST/ETFP</v>
          </cell>
          <cell r="C812" t="str">
            <v>B2B</v>
          </cell>
          <cell r="D812" t="str">
            <v>B2BB</v>
          </cell>
          <cell r="E812" t="str">
            <v>ENI KAN</v>
          </cell>
          <cell r="G812">
            <v>25</v>
          </cell>
          <cell r="H812">
            <v>20</v>
          </cell>
          <cell r="I812">
            <v>2</v>
          </cell>
          <cell r="J812" t="str">
            <v>42</v>
          </cell>
          <cell r="K812" t="str">
            <v>026</v>
          </cell>
          <cell r="L812" t="str">
            <v>AUT</v>
          </cell>
          <cell r="M812">
            <v>1152</v>
          </cell>
          <cell r="O812">
            <v>5</v>
          </cell>
          <cell r="Q812">
            <v>1152</v>
          </cell>
          <cell r="R812" t="str">
            <v>litres</v>
          </cell>
          <cell r="T812">
            <v>3.7985199999999999</v>
          </cell>
          <cell r="U812">
            <v>1</v>
          </cell>
          <cell r="V812" t="str">
            <v>Ecole Santé de Kindia</v>
          </cell>
          <cell r="W812">
            <v>0</v>
          </cell>
          <cell r="X812">
            <v>0</v>
          </cell>
          <cell r="Y812">
            <v>0</v>
          </cell>
          <cell r="Z812">
            <v>4375.8950399999994</v>
          </cell>
          <cell r="AA812">
            <v>4375.8950399999994</v>
          </cell>
          <cell r="AB812">
            <v>0</v>
          </cell>
          <cell r="AC812">
            <v>0</v>
          </cell>
          <cell r="AD812">
            <v>0</v>
          </cell>
          <cell r="AE812">
            <v>4375.8950399999994</v>
          </cell>
        </row>
        <row r="813">
          <cell r="A813">
            <v>1</v>
          </cell>
          <cell r="B813" t="str">
            <v>20</v>
          </cell>
          <cell r="C813">
            <v>42026300200</v>
          </cell>
          <cell r="D813">
            <v>5</v>
          </cell>
          <cell r="E813">
            <v>33</v>
          </cell>
          <cell r="F813" t="str">
            <v>21</v>
          </cell>
          <cell r="G813">
            <v>25</v>
          </cell>
          <cell r="H813" t="str">
            <v>20</v>
          </cell>
          <cell r="I813">
            <v>2</v>
          </cell>
          <cell r="J813" t="str">
            <v>42</v>
          </cell>
          <cell r="K813" t="str">
            <v>026</v>
          </cell>
          <cell r="L813" t="str">
            <v>3</v>
          </cell>
          <cell r="M813" t="str">
            <v>00</v>
          </cell>
          <cell r="N813" t="str">
            <v>2</v>
          </cell>
          <cell r="O813">
            <v>5</v>
          </cell>
          <cell r="P813" t="str">
            <v>3</v>
          </cell>
          <cell r="Q813" t="str">
            <v>3</v>
          </cell>
          <cell r="R813" t="str">
            <v>21</v>
          </cell>
          <cell r="T813">
            <v>3.7985199999999999</v>
          </cell>
          <cell r="U813">
            <v>1</v>
          </cell>
          <cell r="V813" t="str">
            <v>Ecoles S. Kdia---Contrib.natio.BND</v>
          </cell>
          <cell r="W813">
            <v>0</v>
          </cell>
          <cell r="X813" t="str">
            <v>Frais de réunions, séminaires, conférences</v>
          </cell>
          <cell r="Y813">
            <v>0</v>
          </cell>
          <cell r="Z813">
            <v>4375.8950399999994</v>
          </cell>
          <cell r="AA813">
            <v>4375.8950399999994</v>
          </cell>
          <cell r="AB813">
            <v>0</v>
          </cell>
          <cell r="AC813">
            <v>0</v>
          </cell>
          <cell r="AD813">
            <v>0</v>
          </cell>
          <cell r="AE813">
            <v>4375.8950399999994</v>
          </cell>
        </row>
        <row r="814">
          <cell r="A814">
            <v>1</v>
          </cell>
          <cell r="B814" t="str">
            <v>20</v>
          </cell>
          <cell r="C814">
            <v>42026900200</v>
          </cell>
          <cell r="D814">
            <v>5</v>
          </cell>
          <cell r="E814">
            <v>33</v>
          </cell>
          <cell r="F814" t="str">
            <v>21</v>
          </cell>
          <cell r="G814">
            <v>25</v>
          </cell>
          <cell r="H814" t="str">
            <v>20</v>
          </cell>
          <cell r="I814">
            <v>2</v>
          </cell>
          <cell r="J814" t="str">
            <v>42</v>
          </cell>
          <cell r="K814" t="str">
            <v>026</v>
          </cell>
          <cell r="L814" t="str">
            <v>9</v>
          </cell>
          <cell r="M814" t="str">
            <v>00</v>
          </cell>
          <cell r="N814" t="str">
            <v>2</v>
          </cell>
          <cell r="O814">
            <v>5</v>
          </cell>
          <cell r="P814" t="str">
            <v>3</v>
          </cell>
          <cell r="Q814" t="str">
            <v>3</v>
          </cell>
          <cell r="R814" t="str">
            <v>21</v>
          </cell>
          <cell r="T814">
            <v>3.7985199999999999</v>
          </cell>
          <cell r="U814">
            <v>1</v>
          </cell>
          <cell r="V814" t="str">
            <v>Ecoles S. Kdia-Ens.N.V.- -Contrib.natio.BND-</v>
          </cell>
          <cell r="W814">
            <v>0</v>
          </cell>
          <cell r="X814" t="str">
            <v>Frais de réunions, séminaires, conférences</v>
          </cell>
          <cell r="Y814">
            <v>0</v>
          </cell>
          <cell r="Z814">
            <v>4375.8950399999994</v>
          </cell>
          <cell r="AA814">
            <v>4375.8950399999994</v>
          </cell>
          <cell r="AB814">
            <v>0</v>
          </cell>
          <cell r="AC814">
            <v>0</v>
          </cell>
          <cell r="AD814">
            <v>0</v>
          </cell>
          <cell r="AE814">
            <v>4375.8950399999994</v>
          </cell>
        </row>
        <row r="815">
          <cell r="A815">
            <v>1</v>
          </cell>
          <cell r="B815" t="str">
            <v>20</v>
          </cell>
          <cell r="C815">
            <v>42026300200</v>
          </cell>
          <cell r="D815">
            <v>5</v>
          </cell>
          <cell r="E815">
            <v>33</v>
          </cell>
          <cell r="F815" t="str">
            <v>22</v>
          </cell>
          <cell r="G815">
            <v>25</v>
          </cell>
          <cell r="H815" t="str">
            <v>20</v>
          </cell>
          <cell r="I815">
            <v>2</v>
          </cell>
          <cell r="J815" t="str">
            <v>42</v>
          </cell>
          <cell r="K815" t="str">
            <v>026</v>
          </cell>
          <cell r="L815" t="str">
            <v>3</v>
          </cell>
          <cell r="M815" t="str">
            <v>00</v>
          </cell>
          <cell r="N815" t="str">
            <v>2</v>
          </cell>
          <cell r="O815">
            <v>5</v>
          </cell>
          <cell r="P815" t="str">
            <v>3</v>
          </cell>
          <cell r="Q815" t="str">
            <v>3</v>
          </cell>
          <cell r="R815" t="str">
            <v>22</v>
          </cell>
          <cell r="T815">
            <v>3.7985199999999999</v>
          </cell>
          <cell r="U815">
            <v>1</v>
          </cell>
          <cell r="V815" t="str">
            <v>Ecoles S. Kdia---Contrib.natio.BND</v>
          </cell>
          <cell r="W815">
            <v>0</v>
          </cell>
          <cell r="X815" t="str">
            <v>Frais de stages et formations</v>
          </cell>
          <cell r="Y815">
            <v>0</v>
          </cell>
          <cell r="Z815">
            <v>4375.8950399999994</v>
          </cell>
          <cell r="AA815">
            <v>4375.8950399999994</v>
          </cell>
          <cell r="AB815">
            <v>0</v>
          </cell>
          <cell r="AC815">
            <v>0</v>
          </cell>
          <cell r="AD815">
            <v>0</v>
          </cell>
          <cell r="AE815">
            <v>4375.8950399999994</v>
          </cell>
        </row>
        <row r="816">
          <cell r="A816">
            <v>1</v>
          </cell>
          <cell r="B816" t="str">
            <v>20</v>
          </cell>
          <cell r="C816">
            <v>42026300200</v>
          </cell>
          <cell r="D816">
            <v>5</v>
          </cell>
          <cell r="E816">
            <v>51</v>
          </cell>
          <cell r="F816" t="str">
            <v>11</v>
          </cell>
          <cell r="G816">
            <v>25</v>
          </cell>
          <cell r="H816" t="str">
            <v>20</v>
          </cell>
          <cell r="I816">
            <v>2</v>
          </cell>
          <cell r="J816" t="str">
            <v>42</v>
          </cell>
          <cell r="K816" t="str">
            <v>026</v>
          </cell>
          <cell r="L816" t="str">
            <v>3</v>
          </cell>
          <cell r="M816" t="str">
            <v>00</v>
          </cell>
          <cell r="N816" t="str">
            <v>2</v>
          </cell>
          <cell r="O816">
            <v>5</v>
          </cell>
          <cell r="P816" t="str">
            <v>5</v>
          </cell>
          <cell r="Q816" t="str">
            <v>1</v>
          </cell>
          <cell r="R816" t="str">
            <v>11</v>
          </cell>
          <cell r="T816">
            <v>75.970399999999998</v>
          </cell>
          <cell r="U816">
            <v>1</v>
          </cell>
          <cell r="V816" t="str">
            <v>Ecoles S. Kdia---Contrib.natio.BND</v>
          </cell>
          <cell r="W816">
            <v>0</v>
          </cell>
          <cell r="X816" t="str">
            <v>Matériels et mobiliers de bureau</v>
          </cell>
          <cell r="Y816">
            <v>0</v>
          </cell>
          <cell r="Z816">
            <v>23740.75</v>
          </cell>
          <cell r="AA816">
            <v>23740.75</v>
          </cell>
          <cell r="AB816">
            <v>0</v>
          </cell>
          <cell r="AC816">
            <v>0</v>
          </cell>
          <cell r="AD816">
            <v>0</v>
          </cell>
          <cell r="AE816">
            <v>23740.75</v>
          </cell>
        </row>
        <row r="817">
          <cell r="A817">
            <v>1</v>
          </cell>
          <cell r="B817" t="str">
            <v>20</v>
          </cell>
          <cell r="C817">
            <v>42026900200</v>
          </cell>
          <cell r="D817">
            <v>5</v>
          </cell>
          <cell r="E817">
            <v>51</v>
          </cell>
          <cell r="F817" t="str">
            <v>11</v>
          </cell>
          <cell r="G817">
            <v>25</v>
          </cell>
          <cell r="H817" t="str">
            <v>20</v>
          </cell>
          <cell r="I817">
            <v>2</v>
          </cell>
          <cell r="J817" t="str">
            <v>42</v>
          </cell>
          <cell r="K817" t="str">
            <v>026</v>
          </cell>
          <cell r="L817" t="str">
            <v>9</v>
          </cell>
          <cell r="M817" t="str">
            <v>00</v>
          </cell>
          <cell r="N817" t="str">
            <v>2</v>
          </cell>
          <cell r="O817">
            <v>5</v>
          </cell>
          <cell r="P817" t="str">
            <v>5</v>
          </cell>
          <cell r="Q817" t="str">
            <v>1</v>
          </cell>
          <cell r="R817" t="str">
            <v>11</v>
          </cell>
          <cell r="T817">
            <v>75.970399999999998</v>
          </cell>
          <cell r="U817">
            <v>1</v>
          </cell>
          <cell r="V817" t="str">
            <v>Ecoles S. Kdia-Ens.N.V.- -Contrib.natio.BND-</v>
          </cell>
          <cell r="W817">
            <v>0</v>
          </cell>
          <cell r="X817" t="str">
            <v>Matériels et mobiliers de bureau</v>
          </cell>
          <cell r="Y817">
            <v>0</v>
          </cell>
          <cell r="Z817">
            <v>23740.75</v>
          </cell>
          <cell r="AA817">
            <v>23740.75</v>
          </cell>
          <cell r="AB817">
            <v>0</v>
          </cell>
          <cell r="AC817">
            <v>0</v>
          </cell>
          <cell r="AD817">
            <v>0</v>
          </cell>
          <cell r="AE817">
            <v>23740.75</v>
          </cell>
        </row>
        <row r="818">
          <cell r="A818">
            <v>1</v>
          </cell>
          <cell r="B818" t="str">
            <v>20</v>
          </cell>
          <cell r="C818">
            <v>42026300200</v>
          </cell>
          <cell r="D818">
            <v>5</v>
          </cell>
          <cell r="E818">
            <v>51</v>
          </cell>
          <cell r="F818" t="str">
            <v>20</v>
          </cell>
          <cell r="G818">
            <v>25</v>
          </cell>
          <cell r="H818" t="str">
            <v>20</v>
          </cell>
          <cell r="I818">
            <v>2</v>
          </cell>
          <cell r="J818" t="str">
            <v>42</v>
          </cell>
          <cell r="K818" t="str">
            <v>026</v>
          </cell>
          <cell r="L818" t="str">
            <v>3</v>
          </cell>
          <cell r="M818" t="str">
            <v>00</v>
          </cell>
          <cell r="N818" t="str">
            <v>2</v>
          </cell>
          <cell r="O818">
            <v>5</v>
          </cell>
          <cell r="P818" t="str">
            <v>5</v>
          </cell>
          <cell r="Q818" t="str">
            <v>1</v>
          </cell>
          <cell r="R818" t="str">
            <v>20</v>
          </cell>
          <cell r="T818">
            <v>75.970399999999998</v>
          </cell>
          <cell r="U818">
            <v>1</v>
          </cell>
          <cell r="V818" t="str">
            <v>Ecoles S. Kdia---Contrib.natio.BND</v>
          </cell>
          <cell r="W818">
            <v>0</v>
          </cell>
          <cell r="X818" t="str">
            <v>Matériels informatiques</v>
          </cell>
          <cell r="Y818">
            <v>0</v>
          </cell>
          <cell r="Z818">
            <v>23740.75</v>
          </cell>
          <cell r="AA818">
            <v>23740.75</v>
          </cell>
          <cell r="AB818">
            <v>0</v>
          </cell>
          <cell r="AC818">
            <v>0</v>
          </cell>
          <cell r="AD818">
            <v>0</v>
          </cell>
          <cell r="AE818">
            <v>23740.75</v>
          </cell>
        </row>
        <row r="819">
          <cell r="A819">
            <v>1</v>
          </cell>
          <cell r="B819" t="str">
            <v>20</v>
          </cell>
          <cell r="C819">
            <v>42026900200</v>
          </cell>
          <cell r="D819">
            <v>5</v>
          </cell>
          <cell r="E819">
            <v>51</v>
          </cell>
          <cell r="F819" t="str">
            <v>20</v>
          </cell>
          <cell r="G819">
            <v>25</v>
          </cell>
          <cell r="H819" t="str">
            <v>20</v>
          </cell>
          <cell r="I819">
            <v>2</v>
          </cell>
          <cell r="J819" t="str">
            <v>42</v>
          </cell>
          <cell r="K819" t="str">
            <v>026</v>
          </cell>
          <cell r="L819" t="str">
            <v>9</v>
          </cell>
          <cell r="M819" t="str">
            <v>00</v>
          </cell>
          <cell r="N819" t="str">
            <v>2</v>
          </cell>
          <cell r="O819">
            <v>5</v>
          </cell>
          <cell r="P819" t="str">
            <v>5</v>
          </cell>
          <cell r="Q819" t="str">
            <v>1</v>
          </cell>
          <cell r="R819" t="str">
            <v>20</v>
          </cell>
          <cell r="T819">
            <v>75.970399999999998</v>
          </cell>
          <cell r="U819">
            <v>1</v>
          </cell>
          <cell r="V819" t="str">
            <v>Ecoles S. Kdia-Ens.N.V.- -Contrib.natio.BND-</v>
          </cell>
          <cell r="W819">
            <v>0</v>
          </cell>
          <cell r="X819" t="str">
            <v>Matériels informatiques</v>
          </cell>
          <cell r="Y819">
            <v>0</v>
          </cell>
          <cell r="Z819">
            <v>23740.75</v>
          </cell>
          <cell r="AA819">
            <v>23740.75</v>
          </cell>
          <cell r="AB819">
            <v>0</v>
          </cell>
          <cell r="AC819">
            <v>0</v>
          </cell>
          <cell r="AD819">
            <v>0</v>
          </cell>
          <cell r="AE819">
            <v>23740.75</v>
          </cell>
        </row>
        <row r="820">
          <cell r="A820">
            <v>1</v>
          </cell>
          <cell r="B820" t="str">
            <v>20</v>
          </cell>
          <cell r="C820">
            <v>42026900200</v>
          </cell>
          <cell r="D820">
            <v>5</v>
          </cell>
          <cell r="E820">
            <v>51</v>
          </cell>
          <cell r="F820" t="str">
            <v>40</v>
          </cell>
          <cell r="G820">
            <v>25</v>
          </cell>
          <cell r="H820" t="str">
            <v>20</v>
          </cell>
          <cell r="I820">
            <v>2</v>
          </cell>
          <cell r="J820" t="str">
            <v>42</v>
          </cell>
          <cell r="K820" t="str">
            <v>026</v>
          </cell>
          <cell r="L820" t="str">
            <v>9</v>
          </cell>
          <cell r="M820" t="str">
            <v>00</v>
          </cell>
          <cell r="N820" t="str">
            <v>2</v>
          </cell>
          <cell r="O820">
            <v>5</v>
          </cell>
          <cell r="P820" t="str">
            <v>5</v>
          </cell>
          <cell r="Q820" t="str">
            <v>1</v>
          </cell>
          <cell r="R820" t="str">
            <v>40</v>
          </cell>
          <cell r="T820">
            <v>75.970399999999998</v>
          </cell>
          <cell r="U820">
            <v>1</v>
          </cell>
          <cell r="V820" t="str">
            <v>Ecoles S. Kdia-Ens.N.V.- -Contrib.natio.BND-</v>
          </cell>
          <cell r="W820">
            <v>0</v>
          </cell>
          <cell r="X820" t="str">
            <v>Matériels techniques</v>
          </cell>
          <cell r="Y820">
            <v>0</v>
          </cell>
          <cell r="Z820">
            <v>23740.75</v>
          </cell>
          <cell r="AA820">
            <v>23740.75</v>
          </cell>
          <cell r="AB820">
            <v>0</v>
          </cell>
          <cell r="AC820">
            <v>0</v>
          </cell>
          <cell r="AD820">
            <v>0</v>
          </cell>
          <cell r="AE820">
            <v>23740.75</v>
          </cell>
        </row>
        <row r="821">
          <cell r="A821">
            <v>1</v>
          </cell>
          <cell r="B821" t="str">
            <v>ST/ETFP</v>
          </cell>
          <cell r="C821" t="str">
            <v>B2B</v>
          </cell>
          <cell r="D821" t="str">
            <v>B2BB</v>
          </cell>
          <cell r="E821" t="str">
            <v>ENI KIN</v>
          </cell>
          <cell r="G821">
            <v>25</v>
          </cell>
          <cell r="H821">
            <v>20</v>
          </cell>
          <cell r="I821">
            <v>2</v>
          </cell>
          <cell r="J821" t="str">
            <v>42</v>
          </cell>
          <cell r="K821" t="str">
            <v>085</v>
          </cell>
          <cell r="L821" t="str">
            <v>AUT</v>
          </cell>
          <cell r="M821">
            <v>312.5</v>
          </cell>
          <cell r="O821">
            <v>5</v>
          </cell>
          <cell r="Q821">
            <v>312.5</v>
          </cell>
          <cell r="R821" t="str">
            <v>él/maître</v>
          </cell>
          <cell r="T821">
            <v>75.970399999999998</v>
          </cell>
          <cell r="U821">
            <v>1</v>
          </cell>
          <cell r="V821" t="str">
            <v>3ème Projet Education</v>
          </cell>
          <cell r="W821">
            <v>0</v>
          </cell>
          <cell r="X821">
            <v>0</v>
          </cell>
          <cell r="Y821">
            <v>0</v>
          </cell>
          <cell r="Z821">
            <v>23740.75</v>
          </cell>
          <cell r="AA821">
            <v>23740.75</v>
          </cell>
          <cell r="AB821">
            <v>0</v>
          </cell>
          <cell r="AC821">
            <v>0</v>
          </cell>
          <cell r="AD821">
            <v>0</v>
          </cell>
          <cell r="AE821">
            <v>23740.75</v>
          </cell>
        </row>
        <row r="822">
          <cell r="A822">
            <v>1</v>
          </cell>
          <cell r="B822" t="str">
            <v>20</v>
          </cell>
          <cell r="C822">
            <v>42085900200</v>
          </cell>
          <cell r="D822">
            <v>5</v>
          </cell>
          <cell r="E822">
            <v>51</v>
          </cell>
          <cell r="F822" t="str">
            <v>13</v>
          </cell>
          <cell r="G822">
            <v>25</v>
          </cell>
          <cell r="H822" t="str">
            <v>20</v>
          </cell>
          <cell r="I822">
            <v>2</v>
          </cell>
          <cell r="J822" t="str">
            <v>42</v>
          </cell>
          <cell r="K822" t="str">
            <v>085</v>
          </cell>
          <cell r="L822" t="str">
            <v>9</v>
          </cell>
          <cell r="M822" t="str">
            <v>00</v>
          </cell>
          <cell r="N822" t="str">
            <v>2</v>
          </cell>
          <cell r="O822">
            <v>5</v>
          </cell>
          <cell r="P822" t="str">
            <v>5</v>
          </cell>
          <cell r="Q822" t="str">
            <v>1</v>
          </cell>
          <cell r="R822" t="str">
            <v>13</v>
          </cell>
          <cell r="T822">
            <v>75.970399999999998</v>
          </cell>
          <cell r="U822">
            <v>1</v>
          </cell>
          <cell r="V822" t="str">
            <v>3ème proj.-Ens.N.V.- -Contrib.natio.BND-</v>
          </cell>
          <cell r="W822">
            <v>0</v>
          </cell>
          <cell r="X822" t="str">
            <v>Matériels et mobiliers scolaires</v>
          </cell>
          <cell r="Y822">
            <v>0</v>
          </cell>
          <cell r="Z822">
            <v>23740.75</v>
          </cell>
          <cell r="AA822">
            <v>23740.75</v>
          </cell>
          <cell r="AB822">
            <v>0</v>
          </cell>
          <cell r="AC822">
            <v>0</v>
          </cell>
          <cell r="AD822">
            <v>0</v>
          </cell>
          <cell r="AE822">
            <v>23740.75</v>
          </cell>
        </row>
        <row r="823">
          <cell r="A823">
            <v>1</v>
          </cell>
          <cell r="B823" t="str">
            <v>20</v>
          </cell>
          <cell r="C823">
            <v>42085300200</v>
          </cell>
          <cell r="D823">
            <v>5</v>
          </cell>
          <cell r="E823">
            <v>53</v>
          </cell>
          <cell r="F823" t="str">
            <v>10</v>
          </cell>
          <cell r="G823">
            <v>25</v>
          </cell>
          <cell r="H823" t="str">
            <v>20</v>
          </cell>
          <cell r="I823">
            <v>2</v>
          </cell>
          <cell r="J823" t="str">
            <v>42</v>
          </cell>
          <cell r="K823" t="str">
            <v>085</v>
          </cell>
          <cell r="L823" t="str">
            <v>3</v>
          </cell>
          <cell r="M823" t="str">
            <v>00</v>
          </cell>
          <cell r="N823" t="str">
            <v>2</v>
          </cell>
          <cell r="O823">
            <v>5</v>
          </cell>
          <cell r="P823" t="str">
            <v>5</v>
          </cell>
          <cell r="Q823" t="str">
            <v>3</v>
          </cell>
          <cell r="R823" t="str">
            <v>10</v>
          </cell>
          <cell r="T823">
            <v>75.970399999999998</v>
          </cell>
          <cell r="U823">
            <v>1</v>
          </cell>
          <cell r="V823" t="str">
            <v>3ème proj.---</v>
          </cell>
          <cell r="W823">
            <v>0</v>
          </cell>
          <cell r="X823" t="str">
            <v>Bâtiments scolaires</v>
          </cell>
          <cell r="Y823">
            <v>0</v>
          </cell>
          <cell r="Z823">
            <v>23740.75</v>
          </cell>
          <cell r="AA823">
            <v>23740.75</v>
          </cell>
          <cell r="AB823">
            <v>0</v>
          </cell>
          <cell r="AC823">
            <v>0</v>
          </cell>
          <cell r="AD823">
            <v>0</v>
          </cell>
          <cell r="AE823">
            <v>23740.75</v>
          </cell>
        </row>
        <row r="824">
          <cell r="A824">
            <v>1</v>
          </cell>
          <cell r="B824" t="str">
            <v>20</v>
          </cell>
          <cell r="C824">
            <v>42085900200</v>
          </cell>
          <cell r="D824">
            <v>5</v>
          </cell>
          <cell r="E824">
            <v>53</v>
          </cell>
          <cell r="F824" t="str">
            <v>10</v>
          </cell>
          <cell r="G824">
            <v>25</v>
          </cell>
          <cell r="H824" t="str">
            <v>20</v>
          </cell>
          <cell r="I824">
            <v>2</v>
          </cell>
          <cell r="J824" t="str">
            <v>42</v>
          </cell>
          <cell r="K824" t="str">
            <v>085</v>
          </cell>
          <cell r="L824" t="str">
            <v>9</v>
          </cell>
          <cell r="M824" t="str">
            <v>00</v>
          </cell>
          <cell r="N824" t="str">
            <v>2</v>
          </cell>
          <cell r="O824">
            <v>5</v>
          </cell>
          <cell r="P824" t="str">
            <v>5</v>
          </cell>
          <cell r="Q824" t="str">
            <v>3</v>
          </cell>
          <cell r="R824" t="str">
            <v>10</v>
          </cell>
          <cell r="T824">
            <v>285</v>
          </cell>
          <cell r="U824">
            <v>1</v>
          </cell>
          <cell r="V824" t="str">
            <v>3ème proj.-Ens.N.V.- -Contrib.natio.BND-</v>
          </cell>
          <cell r="W824">
            <v>0</v>
          </cell>
          <cell r="X824" t="str">
            <v>Bâtiments scolaires</v>
          </cell>
          <cell r="Y824">
            <v>0</v>
          </cell>
          <cell r="Z824">
            <v>16031.25</v>
          </cell>
          <cell r="AA824">
            <v>16031.25</v>
          </cell>
          <cell r="AB824">
            <v>0</v>
          </cell>
          <cell r="AC824">
            <v>0</v>
          </cell>
          <cell r="AD824">
            <v>0</v>
          </cell>
          <cell r="AE824">
            <v>16031.25</v>
          </cell>
        </row>
        <row r="825">
          <cell r="A825">
            <v>1</v>
          </cell>
          <cell r="B825" t="str">
            <v>ST/ETFP</v>
          </cell>
          <cell r="C825" t="str">
            <v>B2B</v>
          </cell>
          <cell r="D825" t="str">
            <v>B2BC</v>
          </cell>
          <cell r="E825" t="str">
            <v>ENI CKY</v>
          </cell>
          <cell r="G825">
            <v>25</v>
          </cell>
          <cell r="H825">
            <v>20</v>
          </cell>
          <cell r="I825">
            <v>2</v>
          </cell>
          <cell r="J825" t="str">
            <v>42</v>
          </cell>
          <cell r="K825" t="str">
            <v>090</v>
          </cell>
          <cell r="L825" t="str">
            <v>AUT</v>
          </cell>
          <cell r="M825">
            <v>56.25</v>
          </cell>
          <cell r="O825">
            <v>5</v>
          </cell>
          <cell r="Q825">
            <v>56.25</v>
          </cell>
          <cell r="R825" t="str">
            <v>pxm</v>
          </cell>
          <cell r="T825">
            <v>285</v>
          </cell>
          <cell r="U825">
            <v>1</v>
          </cell>
          <cell r="V825" t="str">
            <v>Education II (BID)</v>
          </cell>
          <cell r="W825">
            <v>0</v>
          </cell>
          <cell r="X825">
            <v>0</v>
          </cell>
          <cell r="Y825">
            <v>0</v>
          </cell>
          <cell r="Z825">
            <v>16031.25</v>
          </cell>
          <cell r="AA825">
            <v>16031.25</v>
          </cell>
          <cell r="AB825">
            <v>0</v>
          </cell>
          <cell r="AC825">
            <v>0</v>
          </cell>
          <cell r="AD825">
            <v>0</v>
          </cell>
          <cell r="AE825">
            <v>16031.25</v>
          </cell>
        </row>
        <row r="826">
          <cell r="A826">
            <v>1</v>
          </cell>
          <cell r="B826" t="str">
            <v>20</v>
          </cell>
          <cell r="C826">
            <v>42090300200</v>
          </cell>
          <cell r="D826">
            <v>5</v>
          </cell>
          <cell r="E826">
            <v>51</v>
          </cell>
          <cell r="F826" t="str">
            <v>13</v>
          </cell>
          <cell r="G826">
            <v>25</v>
          </cell>
          <cell r="H826" t="str">
            <v>20</v>
          </cell>
          <cell r="I826">
            <v>2</v>
          </cell>
          <cell r="J826" t="str">
            <v>42</v>
          </cell>
          <cell r="K826" t="str">
            <v>090</v>
          </cell>
          <cell r="L826" t="str">
            <v>3</v>
          </cell>
          <cell r="M826" t="str">
            <v>00</v>
          </cell>
          <cell r="N826" t="str">
            <v>2</v>
          </cell>
          <cell r="O826">
            <v>5</v>
          </cell>
          <cell r="P826" t="str">
            <v>5</v>
          </cell>
          <cell r="Q826" t="str">
            <v>1</v>
          </cell>
          <cell r="R826" t="str">
            <v>13</v>
          </cell>
          <cell r="T826">
            <v>285</v>
          </cell>
          <cell r="U826">
            <v>1</v>
          </cell>
          <cell r="V826" t="str">
            <v>Educ. II---Contrib.natio.BND</v>
          </cell>
          <cell r="W826">
            <v>0</v>
          </cell>
          <cell r="X826" t="str">
            <v>Matériels et mobiliers scolaires</v>
          </cell>
          <cell r="Y826">
            <v>0</v>
          </cell>
          <cell r="Z826">
            <v>16031.25</v>
          </cell>
          <cell r="AA826">
            <v>16031.25</v>
          </cell>
          <cell r="AB826">
            <v>0</v>
          </cell>
          <cell r="AC826">
            <v>0</v>
          </cell>
          <cell r="AD826">
            <v>0</v>
          </cell>
          <cell r="AE826">
            <v>16031.25</v>
          </cell>
        </row>
        <row r="827">
          <cell r="A827">
            <v>1</v>
          </cell>
          <cell r="B827" t="str">
            <v>20</v>
          </cell>
          <cell r="C827">
            <v>42090300200</v>
          </cell>
          <cell r="D827">
            <v>5</v>
          </cell>
          <cell r="E827">
            <v>53</v>
          </cell>
          <cell r="F827" t="str">
            <v>10</v>
          </cell>
          <cell r="G827">
            <v>25</v>
          </cell>
          <cell r="H827" t="str">
            <v>20</v>
          </cell>
          <cell r="I827">
            <v>2</v>
          </cell>
          <cell r="J827" t="str">
            <v>42</v>
          </cell>
          <cell r="K827" t="str">
            <v>090</v>
          </cell>
          <cell r="L827" t="str">
            <v>3</v>
          </cell>
          <cell r="M827" t="str">
            <v>00</v>
          </cell>
          <cell r="N827" t="str">
            <v>2</v>
          </cell>
          <cell r="O827">
            <v>5</v>
          </cell>
          <cell r="P827" t="str">
            <v>5</v>
          </cell>
          <cell r="Q827" t="str">
            <v>3</v>
          </cell>
          <cell r="R827" t="str">
            <v>10</v>
          </cell>
          <cell r="T827">
            <v>285</v>
          </cell>
          <cell r="U827">
            <v>1</v>
          </cell>
          <cell r="V827" t="str">
            <v>Educ. II---Contrib.natio.BND</v>
          </cell>
          <cell r="W827">
            <v>0</v>
          </cell>
          <cell r="X827" t="str">
            <v>Bâtiments scolaires</v>
          </cell>
          <cell r="Y827">
            <v>0</v>
          </cell>
          <cell r="Z827">
            <v>16031.25</v>
          </cell>
          <cell r="AA827">
            <v>16031.25</v>
          </cell>
          <cell r="AB827">
            <v>0</v>
          </cell>
          <cell r="AC827">
            <v>0</v>
          </cell>
          <cell r="AD827">
            <v>0</v>
          </cell>
          <cell r="AE827">
            <v>16031.25</v>
          </cell>
        </row>
        <row r="828">
          <cell r="A828">
            <v>1</v>
          </cell>
          <cell r="B828" t="str">
            <v>20</v>
          </cell>
          <cell r="C828">
            <v>42090900200</v>
          </cell>
          <cell r="D828">
            <v>5</v>
          </cell>
          <cell r="E828">
            <v>53</v>
          </cell>
          <cell r="F828" t="str">
            <v>10</v>
          </cell>
          <cell r="G828">
            <v>25</v>
          </cell>
          <cell r="H828" t="str">
            <v>20</v>
          </cell>
          <cell r="I828">
            <v>2</v>
          </cell>
          <cell r="J828" t="str">
            <v>42</v>
          </cell>
          <cell r="K828" t="str">
            <v>090</v>
          </cell>
          <cell r="L828" t="str">
            <v>9</v>
          </cell>
          <cell r="M828" t="str">
            <v>00</v>
          </cell>
          <cell r="N828" t="str">
            <v>2</v>
          </cell>
          <cell r="O828">
            <v>5</v>
          </cell>
          <cell r="P828" t="str">
            <v>5</v>
          </cell>
          <cell r="Q828" t="str">
            <v>3</v>
          </cell>
          <cell r="R828" t="str">
            <v>10</v>
          </cell>
          <cell r="T828">
            <v>285</v>
          </cell>
          <cell r="U828">
            <v>1</v>
          </cell>
          <cell r="V828" t="str">
            <v>Educ. II-Ens.N.V.- -Contrib.natio.BND-</v>
          </cell>
          <cell r="W828">
            <v>0</v>
          </cell>
          <cell r="X828" t="str">
            <v>Bâtiments scolaires</v>
          </cell>
          <cell r="Y828">
            <v>0</v>
          </cell>
          <cell r="Z828">
            <v>16031.25</v>
          </cell>
          <cell r="AA828">
            <v>16031.25</v>
          </cell>
          <cell r="AB828">
            <v>0</v>
          </cell>
          <cell r="AC828">
            <v>0</v>
          </cell>
          <cell r="AD828">
            <v>0</v>
          </cell>
          <cell r="AE828">
            <v>16031.25</v>
          </cell>
        </row>
        <row r="829">
          <cell r="A829">
            <v>1</v>
          </cell>
          <cell r="B829" t="str">
            <v>ST/ETFP</v>
          </cell>
          <cell r="C829" t="str">
            <v>B2B</v>
          </cell>
          <cell r="D829" t="str">
            <v>B2BC</v>
          </cell>
          <cell r="E829" t="str">
            <v>ENI KIN</v>
          </cell>
          <cell r="G829">
            <v>25</v>
          </cell>
          <cell r="H829">
            <v>20</v>
          </cell>
          <cell r="I829">
            <v>2</v>
          </cell>
          <cell r="J829" t="str">
            <v>42</v>
          </cell>
          <cell r="K829" t="str">
            <v>101</v>
          </cell>
          <cell r="L829" t="str">
            <v>AUT</v>
          </cell>
          <cell r="M829">
            <v>56.25</v>
          </cell>
          <cell r="O829">
            <v>5</v>
          </cell>
          <cell r="Q829">
            <v>56.25</v>
          </cell>
          <cell r="R829" t="str">
            <v>pxm</v>
          </cell>
          <cell r="T829">
            <v>285</v>
          </cell>
          <cell r="U829">
            <v>1</v>
          </cell>
          <cell r="V829" t="str">
            <v xml:space="preserve">Rénov. Institutions de Recherche </v>
          </cell>
          <cell r="W829">
            <v>0</v>
          </cell>
          <cell r="X829">
            <v>0</v>
          </cell>
          <cell r="Y829">
            <v>0</v>
          </cell>
          <cell r="Z829">
            <v>16031.25</v>
          </cell>
          <cell r="AA829">
            <v>16031.25</v>
          </cell>
          <cell r="AB829">
            <v>0</v>
          </cell>
          <cell r="AC829">
            <v>0</v>
          </cell>
          <cell r="AD829">
            <v>0</v>
          </cell>
          <cell r="AE829">
            <v>16031.25</v>
          </cell>
        </row>
        <row r="830">
          <cell r="A830">
            <v>1</v>
          </cell>
          <cell r="B830" t="str">
            <v>20</v>
          </cell>
          <cell r="C830">
            <v>42101900100</v>
          </cell>
          <cell r="D830">
            <v>5</v>
          </cell>
          <cell r="E830">
            <v>51</v>
          </cell>
          <cell r="F830" t="str">
            <v>11</v>
          </cell>
          <cell r="G830">
            <v>25</v>
          </cell>
          <cell r="H830" t="str">
            <v>20</v>
          </cell>
          <cell r="I830">
            <v>2</v>
          </cell>
          <cell r="J830" t="str">
            <v>42</v>
          </cell>
          <cell r="K830" t="str">
            <v>101</v>
          </cell>
          <cell r="L830" t="str">
            <v>9</v>
          </cell>
          <cell r="M830" t="str">
            <v>00</v>
          </cell>
          <cell r="N830" t="str">
            <v>1</v>
          </cell>
          <cell r="O830">
            <v>5</v>
          </cell>
          <cell r="P830" t="str">
            <v>5</v>
          </cell>
          <cell r="Q830" t="str">
            <v>1</v>
          </cell>
          <cell r="R830" t="str">
            <v>11</v>
          </cell>
          <cell r="T830">
            <v>285</v>
          </cell>
          <cell r="U830">
            <v>1</v>
          </cell>
          <cell r="V830" t="str">
            <v>Rén. Inst.-Ens.N.V.- -Ress.propres BND</v>
          </cell>
          <cell r="W830">
            <v>0</v>
          </cell>
          <cell r="X830" t="str">
            <v>Matériels et mobiliers de bureau</v>
          </cell>
          <cell r="Y830">
            <v>0</v>
          </cell>
          <cell r="Z830">
            <v>16031.25</v>
          </cell>
          <cell r="AA830">
            <v>16031.25</v>
          </cell>
          <cell r="AB830">
            <v>0</v>
          </cell>
          <cell r="AC830">
            <v>0</v>
          </cell>
          <cell r="AD830">
            <v>0</v>
          </cell>
          <cell r="AE830">
            <v>16031.25</v>
          </cell>
        </row>
        <row r="831">
          <cell r="A831">
            <v>1</v>
          </cell>
          <cell r="B831" t="str">
            <v>20</v>
          </cell>
          <cell r="C831">
            <v>42101900100</v>
          </cell>
          <cell r="D831">
            <v>5</v>
          </cell>
          <cell r="E831">
            <v>51</v>
          </cell>
          <cell r="F831" t="str">
            <v>12</v>
          </cell>
          <cell r="G831">
            <v>25</v>
          </cell>
          <cell r="H831" t="str">
            <v>20</v>
          </cell>
          <cell r="I831">
            <v>2</v>
          </cell>
          <cell r="J831" t="str">
            <v>42</v>
          </cell>
          <cell r="K831" t="str">
            <v>101</v>
          </cell>
          <cell r="L831" t="str">
            <v>9</v>
          </cell>
          <cell r="M831" t="str">
            <v>00</v>
          </cell>
          <cell r="N831" t="str">
            <v>1</v>
          </cell>
          <cell r="O831">
            <v>5</v>
          </cell>
          <cell r="P831" t="str">
            <v>5</v>
          </cell>
          <cell r="Q831" t="str">
            <v>1</v>
          </cell>
          <cell r="R831" t="str">
            <v>12</v>
          </cell>
          <cell r="T831">
            <v>285</v>
          </cell>
          <cell r="U831">
            <v>1</v>
          </cell>
          <cell r="V831" t="str">
            <v>Rén. Inst.-Ens.N.V.- -Ress.propres BND</v>
          </cell>
          <cell r="W831">
            <v>0</v>
          </cell>
          <cell r="X831" t="str">
            <v>Matériels et mobiliers de logement</v>
          </cell>
          <cell r="Y831">
            <v>0</v>
          </cell>
          <cell r="Z831">
            <v>16031.25</v>
          </cell>
          <cell r="AA831">
            <v>16031.25</v>
          </cell>
          <cell r="AB831">
            <v>0</v>
          </cell>
          <cell r="AC831">
            <v>0</v>
          </cell>
          <cell r="AD831">
            <v>0</v>
          </cell>
          <cell r="AE831">
            <v>16031.25</v>
          </cell>
        </row>
        <row r="832">
          <cell r="A832">
            <v>1</v>
          </cell>
          <cell r="B832" t="str">
            <v>20</v>
          </cell>
          <cell r="C832">
            <v>42101900100</v>
          </cell>
          <cell r="D832">
            <v>5</v>
          </cell>
          <cell r="E832">
            <v>51</v>
          </cell>
          <cell r="F832" t="str">
            <v>14</v>
          </cell>
          <cell r="G832">
            <v>25</v>
          </cell>
          <cell r="H832" t="str">
            <v>20</v>
          </cell>
          <cell r="I832">
            <v>2</v>
          </cell>
          <cell r="J832" t="str">
            <v>42</v>
          </cell>
          <cell r="K832" t="str">
            <v>101</v>
          </cell>
          <cell r="L832" t="str">
            <v>9</v>
          </cell>
          <cell r="M832" t="str">
            <v>00</v>
          </cell>
          <cell r="N832" t="str">
            <v>1</v>
          </cell>
          <cell r="O832">
            <v>5</v>
          </cell>
          <cell r="P832" t="str">
            <v>5</v>
          </cell>
          <cell r="Q832" t="str">
            <v>1</v>
          </cell>
          <cell r="R832" t="str">
            <v>14</v>
          </cell>
          <cell r="T832">
            <v>1200</v>
          </cell>
          <cell r="U832">
            <v>1</v>
          </cell>
          <cell r="V832" t="str">
            <v>Rén. Inst.-Ens.N.V.- -Ress.propres BND</v>
          </cell>
          <cell r="W832">
            <v>0</v>
          </cell>
          <cell r="X832" t="str">
            <v>Matériels et mobiliers sanitaires</v>
          </cell>
          <cell r="Y832">
            <v>0</v>
          </cell>
          <cell r="Z832">
            <v>3600</v>
          </cell>
          <cell r="AA832">
            <v>3600</v>
          </cell>
          <cell r="AB832">
            <v>0</v>
          </cell>
          <cell r="AC832">
            <v>0</v>
          </cell>
          <cell r="AD832">
            <v>0</v>
          </cell>
          <cell r="AE832">
            <v>3600</v>
          </cell>
        </row>
        <row r="833">
          <cell r="A833">
            <v>1</v>
          </cell>
          <cell r="B833" t="str">
            <v>20</v>
          </cell>
          <cell r="C833">
            <v>42101900100</v>
          </cell>
          <cell r="D833">
            <v>5</v>
          </cell>
          <cell r="E833">
            <v>51</v>
          </cell>
          <cell r="F833" t="str">
            <v>40</v>
          </cell>
          <cell r="G833">
            <v>25</v>
          </cell>
          <cell r="H833" t="str">
            <v>20</v>
          </cell>
          <cell r="I833">
            <v>2</v>
          </cell>
          <cell r="J833" t="str">
            <v>42</v>
          </cell>
          <cell r="K833" t="str">
            <v>101</v>
          </cell>
          <cell r="L833" t="str">
            <v>9</v>
          </cell>
          <cell r="M833" t="str">
            <v>00</v>
          </cell>
          <cell r="N833" t="str">
            <v>1</v>
          </cell>
          <cell r="O833">
            <v>5</v>
          </cell>
          <cell r="P833" t="str">
            <v>5</v>
          </cell>
          <cell r="Q833" t="str">
            <v>1</v>
          </cell>
          <cell r="R833" t="str">
            <v>40</v>
          </cell>
          <cell r="T833">
            <v>1200</v>
          </cell>
          <cell r="U833">
            <v>1</v>
          </cell>
          <cell r="V833" t="str">
            <v>Rén. Inst.-Ens.N.V.- -Ress.propres BND</v>
          </cell>
          <cell r="W833">
            <v>0</v>
          </cell>
          <cell r="X833" t="str">
            <v>Matériels techniques</v>
          </cell>
          <cell r="Y833">
            <v>0</v>
          </cell>
          <cell r="Z833">
            <v>3600</v>
          </cell>
          <cell r="AA833">
            <v>3600</v>
          </cell>
          <cell r="AB833">
            <v>0</v>
          </cell>
          <cell r="AC833">
            <v>0</v>
          </cell>
          <cell r="AD833">
            <v>0</v>
          </cell>
          <cell r="AE833">
            <v>3600</v>
          </cell>
        </row>
        <row r="834">
          <cell r="A834">
            <v>1</v>
          </cell>
          <cell r="B834" t="str">
            <v>20</v>
          </cell>
          <cell r="C834">
            <v>42101300100</v>
          </cell>
          <cell r="D834">
            <v>5</v>
          </cell>
          <cell r="E834">
            <v>53</v>
          </cell>
          <cell r="F834" t="str">
            <v>10</v>
          </cell>
          <cell r="G834">
            <v>25</v>
          </cell>
          <cell r="H834" t="str">
            <v>20</v>
          </cell>
          <cell r="I834">
            <v>2</v>
          </cell>
          <cell r="J834" t="str">
            <v>42</v>
          </cell>
          <cell r="K834" t="str">
            <v>101</v>
          </cell>
          <cell r="L834" t="str">
            <v>3</v>
          </cell>
          <cell r="M834" t="str">
            <v>00</v>
          </cell>
          <cell r="N834" t="str">
            <v>1</v>
          </cell>
          <cell r="O834">
            <v>5</v>
          </cell>
          <cell r="P834" t="str">
            <v>5</v>
          </cell>
          <cell r="Q834" t="str">
            <v>3</v>
          </cell>
          <cell r="R834" t="str">
            <v>10</v>
          </cell>
          <cell r="T834">
            <v>1200</v>
          </cell>
          <cell r="U834">
            <v>1</v>
          </cell>
          <cell r="V834" t="str">
            <v>Rén. Inst.---Ress.propres BND</v>
          </cell>
          <cell r="W834">
            <v>0</v>
          </cell>
          <cell r="X834" t="str">
            <v>Bâtiments scolaires</v>
          </cell>
          <cell r="Y834">
            <v>0</v>
          </cell>
          <cell r="Z834">
            <v>3600</v>
          </cell>
          <cell r="AA834">
            <v>3600</v>
          </cell>
          <cell r="AB834">
            <v>0</v>
          </cell>
          <cell r="AC834">
            <v>0</v>
          </cell>
          <cell r="AD834">
            <v>0</v>
          </cell>
          <cell r="AE834">
            <v>3600</v>
          </cell>
        </row>
        <row r="835">
          <cell r="A835">
            <v>1</v>
          </cell>
          <cell r="B835" t="str">
            <v>20</v>
          </cell>
          <cell r="C835">
            <v>42101900100</v>
          </cell>
          <cell r="D835">
            <v>5</v>
          </cell>
          <cell r="E835">
            <v>54</v>
          </cell>
          <cell r="F835" t="str">
            <v>11</v>
          </cell>
          <cell r="G835">
            <v>25</v>
          </cell>
          <cell r="H835" t="str">
            <v>20</v>
          </cell>
          <cell r="I835">
            <v>2</v>
          </cell>
          <cell r="J835" t="str">
            <v>42</v>
          </cell>
          <cell r="K835" t="str">
            <v>101</v>
          </cell>
          <cell r="L835" t="str">
            <v>9</v>
          </cell>
          <cell r="M835" t="str">
            <v>00</v>
          </cell>
          <cell r="N835" t="str">
            <v>1</v>
          </cell>
          <cell r="O835">
            <v>5</v>
          </cell>
          <cell r="P835" t="str">
            <v>5</v>
          </cell>
          <cell r="Q835" t="str">
            <v>4</v>
          </cell>
          <cell r="R835" t="str">
            <v>11</v>
          </cell>
          <cell r="T835">
            <v>1200</v>
          </cell>
          <cell r="U835">
            <v>1</v>
          </cell>
          <cell r="V835" t="str">
            <v>Rén. Inst.-Ens.N.V.- -Ress.propres BND</v>
          </cell>
          <cell r="W835">
            <v>0</v>
          </cell>
          <cell r="X835" t="str">
            <v>Etudes</v>
          </cell>
          <cell r="Y835">
            <v>0</v>
          </cell>
          <cell r="Z835">
            <v>3600</v>
          </cell>
          <cell r="AA835">
            <v>3600</v>
          </cell>
          <cell r="AB835">
            <v>0</v>
          </cell>
          <cell r="AC835">
            <v>0</v>
          </cell>
          <cell r="AD835">
            <v>0</v>
          </cell>
          <cell r="AE835">
            <v>3600</v>
          </cell>
        </row>
        <row r="836">
          <cell r="A836">
            <v>1</v>
          </cell>
          <cell r="B836" t="str">
            <v>20</v>
          </cell>
          <cell r="C836">
            <v>42101900100</v>
          </cell>
          <cell r="D836">
            <v>5</v>
          </cell>
          <cell r="E836">
            <v>54</v>
          </cell>
          <cell r="F836" t="str">
            <v>13</v>
          </cell>
          <cell r="G836">
            <v>25</v>
          </cell>
          <cell r="H836" t="str">
            <v>20</v>
          </cell>
          <cell r="I836">
            <v>2</v>
          </cell>
          <cell r="J836" t="str">
            <v>42</v>
          </cell>
          <cell r="K836" t="str">
            <v>101</v>
          </cell>
          <cell r="L836" t="str">
            <v>9</v>
          </cell>
          <cell r="M836" t="str">
            <v>00</v>
          </cell>
          <cell r="N836" t="str">
            <v>1</v>
          </cell>
          <cell r="O836">
            <v>5</v>
          </cell>
          <cell r="P836" t="str">
            <v>5</v>
          </cell>
          <cell r="Q836" t="str">
            <v>4</v>
          </cell>
          <cell r="R836" t="str">
            <v>13</v>
          </cell>
          <cell r="T836">
            <v>1200</v>
          </cell>
          <cell r="U836">
            <v>1</v>
          </cell>
          <cell r="V836" t="str">
            <v>Rén. Inst.-Ens.N.V.- -Ress.propres BND</v>
          </cell>
          <cell r="W836">
            <v>0</v>
          </cell>
          <cell r="X836" t="str">
            <v>Supervision contrôle des travaux</v>
          </cell>
          <cell r="Y836">
            <v>0</v>
          </cell>
          <cell r="Z836">
            <v>3600</v>
          </cell>
          <cell r="AA836">
            <v>3600</v>
          </cell>
          <cell r="AB836">
            <v>0</v>
          </cell>
          <cell r="AC836">
            <v>0</v>
          </cell>
          <cell r="AD836">
            <v>0</v>
          </cell>
          <cell r="AE836">
            <v>3600</v>
          </cell>
        </row>
        <row r="837">
          <cell r="A837">
            <v>1</v>
          </cell>
          <cell r="B837" t="str">
            <v>ST/ETFP</v>
          </cell>
          <cell r="C837" t="str">
            <v>B2B</v>
          </cell>
          <cell r="D837" t="str">
            <v>B2BC</v>
          </cell>
          <cell r="E837" t="str">
            <v>ENI KIN</v>
          </cell>
          <cell r="G837">
            <v>25</v>
          </cell>
          <cell r="H837">
            <v>20</v>
          </cell>
          <cell r="I837">
            <v>2</v>
          </cell>
          <cell r="J837" t="str">
            <v>42</v>
          </cell>
          <cell r="K837" t="str">
            <v>102</v>
          </cell>
          <cell r="L837" t="str">
            <v>AUT</v>
          </cell>
          <cell r="M837">
            <v>3</v>
          </cell>
          <cell r="O837">
            <v>5</v>
          </cell>
          <cell r="Q837">
            <v>3</v>
          </cell>
          <cell r="R837" t="str">
            <v>classe</v>
          </cell>
          <cell r="T837">
            <v>1200</v>
          </cell>
          <cell r="U837">
            <v>1</v>
          </cell>
          <cell r="V837" t="str">
            <v>Rénovation/Equipement CNPG Donka</v>
          </cell>
          <cell r="W837">
            <v>0</v>
          </cell>
          <cell r="X837">
            <v>0</v>
          </cell>
          <cell r="Y837">
            <v>0</v>
          </cell>
          <cell r="Z837">
            <v>3600</v>
          </cell>
          <cell r="AA837">
            <v>3600</v>
          </cell>
          <cell r="AB837">
            <v>0</v>
          </cell>
          <cell r="AC837">
            <v>0</v>
          </cell>
          <cell r="AD837">
            <v>0</v>
          </cell>
          <cell r="AE837">
            <v>3600</v>
          </cell>
        </row>
        <row r="838">
          <cell r="A838">
            <v>1</v>
          </cell>
          <cell r="B838" t="str">
            <v>20</v>
          </cell>
          <cell r="C838">
            <v>42102900100</v>
          </cell>
          <cell r="D838">
            <v>5</v>
          </cell>
          <cell r="E838">
            <v>51</v>
          </cell>
          <cell r="F838" t="str">
            <v>20</v>
          </cell>
          <cell r="G838">
            <v>25</v>
          </cell>
          <cell r="H838" t="str">
            <v>20</v>
          </cell>
          <cell r="I838">
            <v>2</v>
          </cell>
          <cell r="J838" t="str">
            <v>42</v>
          </cell>
          <cell r="K838" t="str">
            <v>102</v>
          </cell>
          <cell r="L838" t="str">
            <v>9</v>
          </cell>
          <cell r="M838" t="str">
            <v>00</v>
          </cell>
          <cell r="N838" t="str">
            <v>1</v>
          </cell>
          <cell r="O838">
            <v>5</v>
          </cell>
          <cell r="P838" t="str">
            <v>5</v>
          </cell>
          <cell r="Q838" t="str">
            <v>1</v>
          </cell>
          <cell r="R838" t="str">
            <v>20</v>
          </cell>
          <cell r="T838">
            <v>1200</v>
          </cell>
          <cell r="U838">
            <v>1</v>
          </cell>
          <cell r="V838" t="str">
            <v>Rén.CNPG D.-Ens.N.V.- -Ress.propres BND-</v>
          </cell>
          <cell r="W838">
            <v>0</v>
          </cell>
          <cell r="X838" t="str">
            <v>Matériels informatiques</v>
          </cell>
          <cell r="Y838">
            <v>0</v>
          </cell>
          <cell r="Z838">
            <v>3600</v>
          </cell>
          <cell r="AA838">
            <v>3600</v>
          </cell>
          <cell r="AB838">
            <v>0</v>
          </cell>
          <cell r="AC838">
            <v>0</v>
          </cell>
          <cell r="AD838">
            <v>0</v>
          </cell>
          <cell r="AE838">
            <v>3600</v>
          </cell>
        </row>
        <row r="839">
          <cell r="A839">
            <v>1</v>
          </cell>
          <cell r="B839" t="str">
            <v>20</v>
          </cell>
          <cell r="C839">
            <v>42102900100</v>
          </cell>
          <cell r="D839">
            <v>5</v>
          </cell>
          <cell r="E839">
            <v>51</v>
          </cell>
          <cell r="F839" t="str">
            <v>40</v>
          </cell>
          <cell r="G839">
            <v>25</v>
          </cell>
          <cell r="H839" t="str">
            <v>20</v>
          </cell>
          <cell r="I839">
            <v>2</v>
          </cell>
          <cell r="J839" t="str">
            <v>42</v>
          </cell>
          <cell r="K839" t="str">
            <v>102</v>
          </cell>
          <cell r="L839" t="str">
            <v>9</v>
          </cell>
          <cell r="M839" t="str">
            <v>00</v>
          </cell>
          <cell r="N839" t="str">
            <v>1</v>
          </cell>
          <cell r="O839">
            <v>5</v>
          </cell>
          <cell r="P839" t="str">
            <v>5</v>
          </cell>
          <cell r="Q839" t="str">
            <v>1</v>
          </cell>
          <cell r="R839" t="str">
            <v>40</v>
          </cell>
          <cell r="T839">
            <v>1200</v>
          </cell>
          <cell r="U839">
            <v>1</v>
          </cell>
          <cell r="V839" t="str">
            <v>Rén.CNPG D.-Ens.N.V.- -Ress.propres BND-</v>
          </cell>
          <cell r="W839">
            <v>0</v>
          </cell>
          <cell r="X839" t="str">
            <v>Matériels techniques</v>
          </cell>
          <cell r="Y839">
            <v>0</v>
          </cell>
          <cell r="Z839">
            <v>3600</v>
          </cell>
          <cell r="AA839">
            <v>3600</v>
          </cell>
          <cell r="AB839">
            <v>0</v>
          </cell>
          <cell r="AC839">
            <v>0</v>
          </cell>
          <cell r="AD839">
            <v>0</v>
          </cell>
          <cell r="AE839">
            <v>3600</v>
          </cell>
        </row>
        <row r="840">
          <cell r="A840">
            <v>1</v>
          </cell>
          <cell r="B840" t="str">
            <v>20</v>
          </cell>
          <cell r="C840">
            <v>42102900100</v>
          </cell>
          <cell r="D840">
            <v>5</v>
          </cell>
          <cell r="E840">
            <v>51</v>
          </cell>
          <cell r="F840" t="str">
            <v>51</v>
          </cell>
          <cell r="G840">
            <v>25</v>
          </cell>
          <cell r="H840" t="str">
            <v>20</v>
          </cell>
          <cell r="I840">
            <v>2</v>
          </cell>
          <cell r="J840" t="str">
            <v>42</v>
          </cell>
          <cell r="K840" t="str">
            <v>102</v>
          </cell>
          <cell r="L840" t="str">
            <v>9</v>
          </cell>
          <cell r="M840" t="str">
            <v>00</v>
          </cell>
          <cell r="N840" t="str">
            <v>1</v>
          </cell>
          <cell r="O840">
            <v>5</v>
          </cell>
          <cell r="P840" t="str">
            <v>5</v>
          </cell>
          <cell r="Q840" t="str">
            <v>1</v>
          </cell>
          <cell r="R840" t="str">
            <v>51</v>
          </cell>
          <cell r="T840">
            <v>80</v>
          </cell>
          <cell r="U840">
            <v>1</v>
          </cell>
          <cell r="V840" t="str">
            <v>Rén.CNPG D.-Ens.N.V.- -Ress.propres BND-</v>
          </cell>
          <cell r="W840">
            <v>0</v>
          </cell>
          <cell r="X840" t="str">
            <v>Véhicules et engins</v>
          </cell>
          <cell r="Y840">
            <v>0</v>
          </cell>
          <cell r="Z840">
            <v>3000</v>
          </cell>
          <cell r="AA840">
            <v>3000</v>
          </cell>
          <cell r="AB840">
            <v>0</v>
          </cell>
          <cell r="AC840">
            <v>0</v>
          </cell>
          <cell r="AD840">
            <v>0</v>
          </cell>
          <cell r="AE840">
            <v>3000</v>
          </cell>
        </row>
        <row r="841">
          <cell r="A841">
            <v>1</v>
          </cell>
          <cell r="B841" t="str">
            <v>ST/ETFP</v>
          </cell>
          <cell r="C841" t="str">
            <v>B2B</v>
          </cell>
          <cell r="D841" t="str">
            <v>B2BC</v>
          </cell>
          <cell r="E841" t="str">
            <v>ENI CKY</v>
          </cell>
          <cell r="G841">
            <v>25</v>
          </cell>
          <cell r="H841">
            <v>20</v>
          </cell>
          <cell r="I841">
            <v>2</v>
          </cell>
          <cell r="J841" t="str">
            <v>42</v>
          </cell>
          <cell r="K841" t="str">
            <v>106</v>
          </cell>
          <cell r="L841" t="str">
            <v>AUT</v>
          </cell>
          <cell r="M841">
            <v>37.5</v>
          </cell>
          <cell r="O841">
            <v>5</v>
          </cell>
          <cell r="Q841">
            <v>37.5</v>
          </cell>
          <cell r="R841" t="str">
            <v>u</v>
          </cell>
          <cell r="T841">
            <v>80</v>
          </cell>
          <cell r="U841">
            <v>1</v>
          </cell>
          <cell r="V841" t="str">
            <v>AMORE /ETFP</v>
          </cell>
          <cell r="W841">
            <v>0</v>
          </cell>
          <cell r="X841">
            <v>0</v>
          </cell>
          <cell r="Y841">
            <v>0</v>
          </cell>
          <cell r="Z841">
            <v>3000</v>
          </cell>
          <cell r="AA841">
            <v>3000</v>
          </cell>
          <cell r="AB841">
            <v>0</v>
          </cell>
          <cell r="AC841">
            <v>0</v>
          </cell>
          <cell r="AD841">
            <v>0</v>
          </cell>
          <cell r="AE841">
            <v>3000</v>
          </cell>
        </row>
        <row r="842">
          <cell r="A842">
            <v>1</v>
          </cell>
          <cell r="B842" t="str">
            <v>20</v>
          </cell>
          <cell r="C842">
            <v>42106900200</v>
          </cell>
          <cell r="D842">
            <v>5</v>
          </cell>
          <cell r="E842">
            <v>26</v>
          </cell>
          <cell r="F842" t="str">
            <v>30</v>
          </cell>
          <cell r="G842">
            <v>25</v>
          </cell>
          <cell r="H842" t="str">
            <v>20</v>
          </cell>
          <cell r="I842">
            <v>2</v>
          </cell>
          <cell r="J842" t="str">
            <v>42</v>
          </cell>
          <cell r="K842" t="str">
            <v>106</v>
          </cell>
          <cell r="L842" t="str">
            <v>9</v>
          </cell>
          <cell r="M842" t="str">
            <v>00</v>
          </cell>
          <cell r="N842" t="str">
            <v>2</v>
          </cell>
          <cell r="O842">
            <v>5</v>
          </cell>
          <cell r="P842" t="str">
            <v>2</v>
          </cell>
          <cell r="Q842" t="str">
            <v>6</v>
          </cell>
          <cell r="R842" t="str">
            <v>30</v>
          </cell>
          <cell r="T842">
            <v>80</v>
          </cell>
          <cell r="U842">
            <v>1</v>
          </cell>
          <cell r="V842" t="str">
            <v>AMORE-ETFP-Ens.N.V.- -Contrib.natio.BND</v>
          </cell>
          <cell r="W842">
            <v>0</v>
          </cell>
          <cell r="X842" t="str">
            <v>Indemnités diverses projets</v>
          </cell>
          <cell r="Y842">
            <v>0</v>
          </cell>
          <cell r="Z842">
            <v>3000</v>
          </cell>
          <cell r="AA842">
            <v>3000</v>
          </cell>
          <cell r="AB842">
            <v>0</v>
          </cell>
          <cell r="AC842">
            <v>0</v>
          </cell>
          <cell r="AD842">
            <v>0</v>
          </cell>
          <cell r="AE842">
            <v>3000</v>
          </cell>
        </row>
        <row r="843">
          <cell r="A843">
            <v>1</v>
          </cell>
          <cell r="B843" t="str">
            <v>20</v>
          </cell>
          <cell r="C843">
            <v>42106900200</v>
          </cell>
          <cell r="D843">
            <v>5</v>
          </cell>
          <cell r="E843">
            <v>31</v>
          </cell>
          <cell r="F843" t="str">
            <v>21</v>
          </cell>
          <cell r="G843">
            <v>25</v>
          </cell>
          <cell r="H843" t="str">
            <v>20</v>
          </cell>
          <cell r="I843">
            <v>2</v>
          </cell>
          <cell r="J843" t="str">
            <v>42</v>
          </cell>
          <cell r="K843" t="str">
            <v>106</v>
          </cell>
          <cell r="L843" t="str">
            <v>9</v>
          </cell>
          <cell r="M843" t="str">
            <v>00</v>
          </cell>
          <cell r="N843" t="str">
            <v>2</v>
          </cell>
          <cell r="O843">
            <v>5</v>
          </cell>
          <cell r="P843" t="str">
            <v>3</v>
          </cell>
          <cell r="Q843" t="str">
            <v>1</v>
          </cell>
          <cell r="R843" t="str">
            <v>21</v>
          </cell>
          <cell r="T843">
            <v>80</v>
          </cell>
          <cell r="U843">
            <v>1</v>
          </cell>
          <cell r="V843" t="str">
            <v>AMORE-ETFP-Ens.N.V.- -Contrib.natio.BND</v>
          </cell>
          <cell r="W843">
            <v>0</v>
          </cell>
          <cell r="X843" t="str">
            <v>Fournitures et petits matériels de bureaux</v>
          </cell>
          <cell r="Y843">
            <v>0</v>
          </cell>
          <cell r="Z843">
            <v>3000</v>
          </cell>
          <cell r="AA843">
            <v>3000</v>
          </cell>
          <cell r="AB843">
            <v>0</v>
          </cell>
          <cell r="AC843">
            <v>0</v>
          </cell>
          <cell r="AD843">
            <v>0</v>
          </cell>
          <cell r="AE843">
            <v>3000</v>
          </cell>
        </row>
        <row r="844">
          <cell r="A844">
            <v>1</v>
          </cell>
          <cell r="B844" t="str">
            <v>20</v>
          </cell>
          <cell r="C844">
            <v>42106900200</v>
          </cell>
          <cell r="D844">
            <v>5</v>
          </cell>
          <cell r="E844">
            <v>31</v>
          </cell>
          <cell r="F844" t="str">
            <v>31</v>
          </cell>
          <cell r="G844">
            <v>25</v>
          </cell>
          <cell r="H844" t="str">
            <v>20</v>
          </cell>
          <cell r="I844">
            <v>2</v>
          </cell>
          <cell r="J844" t="str">
            <v>42</v>
          </cell>
          <cell r="K844" t="str">
            <v>106</v>
          </cell>
          <cell r="L844" t="str">
            <v>9</v>
          </cell>
          <cell r="M844" t="str">
            <v>00</v>
          </cell>
          <cell r="N844" t="str">
            <v>2</v>
          </cell>
          <cell r="O844">
            <v>5</v>
          </cell>
          <cell r="P844" t="str">
            <v>3</v>
          </cell>
          <cell r="Q844" t="str">
            <v>1</v>
          </cell>
          <cell r="R844" t="str">
            <v>31</v>
          </cell>
          <cell r="T844">
            <v>80</v>
          </cell>
          <cell r="U844">
            <v>1</v>
          </cell>
          <cell r="V844" t="str">
            <v>AMORE-ETFP-Ens.N.V.- -Contrib.natio.BND</v>
          </cell>
          <cell r="W844">
            <v>0</v>
          </cell>
          <cell r="X844" t="str">
            <v>Carburants et lubrifiants</v>
          </cell>
          <cell r="Y844">
            <v>0</v>
          </cell>
          <cell r="Z844">
            <v>3000</v>
          </cell>
          <cell r="AA844">
            <v>3000</v>
          </cell>
          <cell r="AB844">
            <v>0</v>
          </cell>
          <cell r="AC844">
            <v>0</v>
          </cell>
          <cell r="AD844">
            <v>0</v>
          </cell>
          <cell r="AE844">
            <v>3000</v>
          </cell>
        </row>
        <row r="845">
          <cell r="A845">
            <v>1</v>
          </cell>
          <cell r="B845" t="str">
            <v>20</v>
          </cell>
          <cell r="C845">
            <v>42106900200</v>
          </cell>
          <cell r="D845">
            <v>5</v>
          </cell>
          <cell r="E845">
            <v>31</v>
          </cell>
          <cell r="F845" t="str">
            <v>41</v>
          </cell>
          <cell r="G845">
            <v>25</v>
          </cell>
          <cell r="H845" t="str">
            <v>20</v>
          </cell>
          <cell r="I845">
            <v>2</v>
          </cell>
          <cell r="J845" t="str">
            <v>42</v>
          </cell>
          <cell r="K845" t="str">
            <v>106</v>
          </cell>
          <cell r="L845" t="str">
            <v>9</v>
          </cell>
          <cell r="M845" t="str">
            <v>00</v>
          </cell>
          <cell r="N845" t="str">
            <v>2</v>
          </cell>
          <cell r="O845">
            <v>5</v>
          </cell>
          <cell r="P845" t="str">
            <v>3</v>
          </cell>
          <cell r="Q845" t="str">
            <v>1</v>
          </cell>
          <cell r="R845" t="str">
            <v>41</v>
          </cell>
          <cell r="T845">
            <v>80</v>
          </cell>
          <cell r="U845">
            <v>1</v>
          </cell>
          <cell r="V845" t="str">
            <v>AMORE-ETFP-Ens.N.V.- -Contrib.natio.BND</v>
          </cell>
          <cell r="W845">
            <v>0</v>
          </cell>
          <cell r="X845" t="str">
            <v>Petit outillage et fournitures d'atéliers</v>
          </cell>
          <cell r="Y845">
            <v>0</v>
          </cell>
          <cell r="Z845">
            <v>3000</v>
          </cell>
          <cell r="AA845">
            <v>3000</v>
          </cell>
          <cell r="AB845">
            <v>0</v>
          </cell>
          <cell r="AC845">
            <v>0</v>
          </cell>
          <cell r="AD845">
            <v>0</v>
          </cell>
          <cell r="AE845">
            <v>3000</v>
          </cell>
        </row>
        <row r="846">
          <cell r="A846">
            <v>1</v>
          </cell>
          <cell r="B846" t="str">
            <v>20</v>
          </cell>
          <cell r="C846">
            <v>42106900200</v>
          </cell>
          <cell r="D846">
            <v>5</v>
          </cell>
          <cell r="E846">
            <v>33</v>
          </cell>
          <cell r="F846" t="str">
            <v>21</v>
          </cell>
          <cell r="G846">
            <v>25</v>
          </cell>
          <cell r="H846" t="str">
            <v>20</v>
          </cell>
          <cell r="I846">
            <v>2</v>
          </cell>
          <cell r="J846" t="str">
            <v>42</v>
          </cell>
          <cell r="K846" t="str">
            <v>106</v>
          </cell>
          <cell r="L846" t="str">
            <v>9</v>
          </cell>
          <cell r="M846" t="str">
            <v>00</v>
          </cell>
          <cell r="N846" t="str">
            <v>2</v>
          </cell>
          <cell r="O846">
            <v>5</v>
          </cell>
          <cell r="P846" t="str">
            <v>3</v>
          </cell>
          <cell r="Q846" t="str">
            <v>3</v>
          </cell>
          <cell r="R846" t="str">
            <v>21</v>
          </cell>
          <cell r="T846">
            <v>80</v>
          </cell>
          <cell r="U846">
            <v>1</v>
          </cell>
          <cell r="V846" t="str">
            <v>AMORE-ETFP-Ens.N.V.- -Contrib.natio.BND</v>
          </cell>
          <cell r="W846">
            <v>0</v>
          </cell>
          <cell r="X846" t="str">
            <v>Frais de réunions, séminaires, conférences</v>
          </cell>
          <cell r="Y846">
            <v>0</v>
          </cell>
          <cell r="Z846">
            <v>3000</v>
          </cell>
          <cell r="AA846">
            <v>3000</v>
          </cell>
          <cell r="AB846">
            <v>0</v>
          </cell>
          <cell r="AC846">
            <v>0</v>
          </cell>
          <cell r="AD846">
            <v>0</v>
          </cell>
          <cell r="AE846">
            <v>3000</v>
          </cell>
        </row>
        <row r="847">
          <cell r="A847">
            <v>1</v>
          </cell>
          <cell r="B847" t="str">
            <v>20</v>
          </cell>
          <cell r="C847">
            <v>42106900200</v>
          </cell>
          <cell r="D847">
            <v>5</v>
          </cell>
          <cell r="E847">
            <v>33</v>
          </cell>
          <cell r="F847" t="str">
            <v>81</v>
          </cell>
          <cell r="G847">
            <v>25</v>
          </cell>
          <cell r="H847" t="str">
            <v>20</v>
          </cell>
          <cell r="I847">
            <v>2</v>
          </cell>
          <cell r="J847" t="str">
            <v>42</v>
          </cell>
          <cell r="K847" t="str">
            <v>106</v>
          </cell>
          <cell r="L847" t="str">
            <v>9</v>
          </cell>
          <cell r="M847" t="str">
            <v>00</v>
          </cell>
          <cell r="N847" t="str">
            <v>2</v>
          </cell>
          <cell r="O847">
            <v>5</v>
          </cell>
          <cell r="P847" t="str">
            <v>3</v>
          </cell>
          <cell r="Q847" t="str">
            <v>3</v>
          </cell>
          <cell r="R847" t="str">
            <v>81</v>
          </cell>
          <cell r="T847">
            <v>80</v>
          </cell>
          <cell r="U847">
            <v>1</v>
          </cell>
          <cell r="V847" t="str">
            <v>AMORE-ETFP-Ens.N.V.- -Contrib.natio.BND</v>
          </cell>
          <cell r="W847">
            <v>0</v>
          </cell>
          <cell r="X847" t="str">
            <v>Assurances</v>
          </cell>
          <cell r="Y847">
            <v>0</v>
          </cell>
          <cell r="Z847">
            <v>3000</v>
          </cell>
          <cell r="AA847">
            <v>3000</v>
          </cell>
          <cell r="AB847">
            <v>0</v>
          </cell>
          <cell r="AC847">
            <v>0</v>
          </cell>
          <cell r="AD847">
            <v>0</v>
          </cell>
          <cell r="AE847">
            <v>3000</v>
          </cell>
        </row>
        <row r="848">
          <cell r="A848">
            <v>1</v>
          </cell>
          <cell r="B848" t="str">
            <v>20</v>
          </cell>
          <cell r="C848">
            <v>42106900200</v>
          </cell>
          <cell r="D848">
            <v>5</v>
          </cell>
          <cell r="E848">
            <v>35</v>
          </cell>
          <cell r="F848" t="str">
            <v>21</v>
          </cell>
          <cell r="G848">
            <v>25</v>
          </cell>
          <cell r="H848" t="str">
            <v>20</v>
          </cell>
          <cell r="I848">
            <v>2</v>
          </cell>
          <cell r="J848" t="str">
            <v>42</v>
          </cell>
          <cell r="K848" t="str">
            <v>106</v>
          </cell>
          <cell r="L848" t="str">
            <v>9</v>
          </cell>
          <cell r="M848" t="str">
            <v>00</v>
          </cell>
          <cell r="N848" t="str">
            <v>2</v>
          </cell>
          <cell r="O848">
            <v>5</v>
          </cell>
          <cell r="P848" t="str">
            <v>3</v>
          </cell>
          <cell r="Q848" t="str">
            <v>5</v>
          </cell>
          <cell r="R848" t="str">
            <v>21</v>
          </cell>
          <cell r="T848">
            <v>3.7985199999999999</v>
          </cell>
          <cell r="U848">
            <v>1</v>
          </cell>
          <cell r="V848" t="str">
            <v>AMORE-ETFP-Ens.N.V.- -Contrib.natio.BND</v>
          </cell>
          <cell r="W848">
            <v>0</v>
          </cell>
          <cell r="X848" t="str">
            <v>Indemnité de mission à l'intérieur</v>
          </cell>
          <cell r="Y848">
            <v>0</v>
          </cell>
          <cell r="Z848">
            <v>16523.561999999998</v>
          </cell>
          <cell r="AA848">
            <v>16523.561999999998</v>
          </cell>
          <cell r="AB848">
            <v>0</v>
          </cell>
          <cell r="AC848">
            <v>0</v>
          </cell>
          <cell r="AD848">
            <v>0</v>
          </cell>
          <cell r="AE848">
            <v>16523.561999999998</v>
          </cell>
        </row>
        <row r="849">
          <cell r="A849">
            <v>1</v>
          </cell>
          <cell r="B849" t="str">
            <v>20</v>
          </cell>
          <cell r="C849">
            <v>42106900200</v>
          </cell>
          <cell r="D849">
            <v>5</v>
          </cell>
          <cell r="E849">
            <v>36</v>
          </cell>
          <cell r="F849" t="str">
            <v>11</v>
          </cell>
          <cell r="G849">
            <v>25</v>
          </cell>
          <cell r="H849" t="str">
            <v>20</v>
          </cell>
          <cell r="I849">
            <v>2</v>
          </cell>
          <cell r="J849" t="str">
            <v>42</v>
          </cell>
          <cell r="K849" t="str">
            <v>106</v>
          </cell>
          <cell r="L849" t="str">
            <v>9</v>
          </cell>
          <cell r="M849" t="str">
            <v>00</v>
          </cell>
          <cell r="N849" t="str">
            <v>2</v>
          </cell>
          <cell r="O849">
            <v>5</v>
          </cell>
          <cell r="P849" t="str">
            <v>3</v>
          </cell>
          <cell r="Q849" t="str">
            <v>6</v>
          </cell>
          <cell r="R849" t="str">
            <v>11</v>
          </cell>
          <cell r="T849">
            <v>3.7985199999999999</v>
          </cell>
          <cell r="U849">
            <v>1</v>
          </cell>
          <cell r="V849" t="str">
            <v>AMORE-ETFP-Ens.N.V.- -Contrib.natio.BND</v>
          </cell>
          <cell r="W849">
            <v>0</v>
          </cell>
          <cell r="X849" t="str">
            <v>Cérémonies et réceptions</v>
          </cell>
          <cell r="Y849">
            <v>0</v>
          </cell>
          <cell r="Z849">
            <v>16523.561999999998</v>
          </cell>
          <cell r="AA849">
            <v>16523.561999999998</v>
          </cell>
          <cell r="AB849">
            <v>0</v>
          </cell>
          <cell r="AC849">
            <v>0</v>
          </cell>
          <cell r="AD849">
            <v>0</v>
          </cell>
          <cell r="AE849">
            <v>16523.561999999998</v>
          </cell>
        </row>
        <row r="850">
          <cell r="A850">
            <v>1</v>
          </cell>
          <cell r="B850" t="str">
            <v>20</v>
          </cell>
          <cell r="C850">
            <v>42106900200</v>
          </cell>
          <cell r="D850">
            <v>5</v>
          </cell>
          <cell r="E850">
            <v>37</v>
          </cell>
          <cell r="F850" t="str">
            <v>12</v>
          </cell>
          <cell r="G850">
            <v>25</v>
          </cell>
          <cell r="H850" t="str">
            <v>20</v>
          </cell>
          <cell r="I850">
            <v>2</v>
          </cell>
          <cell r="J850" t="str">
            <v>42</v>
          </cell>
          <cell r="K850" t="str">
            <v>106</v>
          </cell>
          <cell r="L850" t="str">
            <v>9</v>
          </cell>
          <cell r="M850" t="str">
            <v>00</v>
          </cell>
          <cell r="N850" t="str">
            <v>2</v>
          </cell>
          <cell r="O850">
            <v>5</v>
          </cell>
          <cell r="P850" t="str">
            <v>3</v>
          </cell>
          <cell r="Q850" t="str">
            <v>7</v>
          </cell>
          <cell r="R850" t="str">
            <v>12</v>
          </cell>
          <cell r="T850">
            <v>3.7985199999999999</v>
          </cell>
          <cell r="U850">
            <v>1</v>
          </cell>
          <cell r="V850" t="str">
            <v>AMORE-ETFP-Ens.N.V.- -Contrib.natio.BND</v>
          </cell>
          <cell r="W850">
            <v>0</v>
          </cell>
          <cell r="X850" t="str">
            <v>Entretien réparation matériels informatiques</v>
          </cell>
          <cell r="Y850">
            <v>0</v>
          </cell>
          <cell r="Z850">
            <v>16523.561999999998</v>
          </cell>
          <cell r="AA850">
            <v>16523.561999999998</v>
          </cell>
          <cell r="AB850">
            <v>0</v>
          </cell>
          <cell r="AC850">
            <v>0</v>
          </cell>
          <cell r="AD850">
            <v>0</v>
          </cell>
          <cell r="AE850">
            <v>16523.561999999998</v>
          </cell>
        </row>
        <row r="851">
          <cell r="A851">
            <v>1</v>
          </cell>
          <cell r="B851" t="str">
            <v>20</v>
          </cell>
          <cell r="C851">
            <v>42106900200</v>
          </cell>
          <cell r="D851">
            <v>5</v>
          </cell>
          <cell r="E851">
            <v>37</v>
          </cell>
          <cell r="F851" t="str">
            <v>20</v>
          </cell>
          <cell r="G851">
            <v>25</v>
          </cell>
          <cell r="H851" t="str">
            <v>20</v>
          </cell>
          <cell r="I851">
            <v>2</v>
          </cell>
          <cell r="J851" t="str">
            <v>42</v>
          </cell>
          <cell r="K851" t="str">
            <v>106</v>
          </cell>
          <cell r="L851" t="str">
            <v>9</v>
          </cell>
          <cell r="M851" t="str">
            <v>00</v>
          </cell>
          <cell r="N851" t="str">
            <v>2</v>
          </cell>
          <cell r="O851">
            <v>5</v>
          </cell>
          <cell r="P851" t="str">
            <v>3</v>
          </cell>
          <cell r="Q851" t="str">
            <v>7</v>
          </cell>
          <cell r="R851" t="str">
            <v>20</v>
          </cell>
          <cell r="T851">
            <v>3.7985199999999999</v>
          </cell>
          <cell r="U851">
            <v>1</v>
          </cell>
          <cell r="V851" t="str">
            <v>AMORE-ETFP-Ens.N.V.- -Contrib.natio.BND</v>
          </cell>
          <cell r="W851">
            <v>0</v>
          </cell>
          <cell r="X851" t="str">
            <v>Entretien réparation matériels roulant</v>
          </cell>
          <cell r="Y851">
            <v>0</v>
          </cell>
          <cell r="Z851">
            <v>16523.561999999998</v>
          </cell>
          <cell r="AA851">
            <v>16523.561999999998</v>
          </cell>
          <cell r="AB851">
            <v>0</v>
          </cell>
          <cell r="AC851">
            <v>0</v>
          </cell>
          <cell r="AD851">
            <v>0</v>
          </cell>
          <cell r="AE851">
            <v>16523.561999999998</v>
          </cell>
        </row>
        <row r="852">
          <cell r="A852">
            <v>1</v>
          </cell>
          <cell r="B852" t="str">
            <v>20</v>
          </cell>
          <cell r="C852">
            <v>42106900200</v>
          </cell>
          <cell r="D852">
            <v>5</v>
          </cell>
          <cell r="E852">
            <v>51</v>
          </cell>
          <cell r="F852" t="str">
            <v>20</v>
          </cell>
          <cell r="G852">
            <v>25</v>
          </cell>
          <cell r="H852" t="str">
            <v>20</v>
          </cell>
          <cell r="I852">
            <v>2</v>
          </cell>
          <cell r="J852" t="str">
            <v>42</v>
          </cell>
          <cell r="K852" t="str">
            <v>106</v>
          </cell>
          <cell r="L852" t="str">
            <v>9</v>
          </cell>
          <cell r="M852" t="str">
            <v>00</v>
          </cell>
          <cell r="N852" t="str">
            <v>2</v>
          </cell>
          <cell r="O852">
            <v>5</v>
          </cell>
          <cell r="P852" t="str">
            <v>5</v>
          </cell>
          <cell r="Q852" t="str">
            <v>1</v>
          </cell>
          <cell r="R852" t="str">
            <v>20</v>
          </cell>
          <cell r="T852">
            <v>3.7985199999999999</v>
          </cell>
          <cell r="U852">
            <v>1</v>
          </cell>
          <cell r="V852" t="str">
            <v>AMORE-ETFP-Ens.N.V.- -Contrib.natio.BND</v>
          </cell>
          <cell r="W852">
            <v>0</v>
          </cell>
          <cell r="X852" t="str">
            <v>Matériels informatiques</v>
          </cell>
          <cell r="Y852">
            <v>0</v>
          </cell>
          <cell r="Z852">
            <v>16523.561999999998</v>
          </cell>
          <cell r="AA852">
            <v>16523.561999999998</v>
          </cell>
          <cell r="AB852">
            <v>0</v>
          </cell>
          <cell r="AC852">
            <v>0</v>
          </cell>
          <cell r="AD852">
            <v>0</v>
          </cell>
          <cell r="AE852">
            <v>16523.561999999998</v>
          </cell>
        </row>
        <row r="853">
          <cell r="A853">
            <v>1</v>
          </cell>
          <cell r="B853" t="str">
            <v>20</v>
          </cell>
          <cell r="C853">
            <v>42106900200</v>
          </cell>
          <cell r="D853">
            <v>5</v>
          </cell>
          <cell r="E853">
            <v>59</v>
          </cell>
          <cell r="F853" t="str">
            <v>90</v>
          </cell>
          <cell r="G853">
            <v>25</v>
          </cell>
          <cell r="H853" t="str">
            <v>20</v>
          </cell>
          <cell r="I853">
            <v>2</v>
          </cell>
          <cell r="J853" t="str">
            <v>42</v>
          </cell>
          <cell r="K853" t="str">
            <v>106</v>
          </cell>
          <cell r="L853" t="str">
            <v>9</v>
          </cell>
          <cell r="M853" t="str">
            <v>00</v>
          </cell>
          <cell r="N853" t="str">
            <v>2</v>
          </cell>
          <cell r="O853">
            <v>5</v>
          </cell>
          <cell r="P853" t="str">
            <v>5</v>
          </cell>
          <cell r="Q853" t="str">
            <v>9</v>
          </cell>
          <cell r="R853" t="str">
            <v>90</v>
          </cell>
          <cell r="T853">
            <v>3.7985199999999999</v>
          </cell>
          <cell r="U853">
            <v>1</v>
          </cell>
          <cell r="V853" t="str">
            <v>AMORE-ETFP-Ens.N.V.- -Contrib.natio.BND</v>
          </cell>
          <cell r="W853">
            <v>0</v>
          </cell>
          <cell r="X853" t="str">
            <v>Acquisitions &amp; rénovations d'immobilisations non ventillé</v>
          </cell>
          <cell r="Y853">
            <v>0</v>
          </cell>
          <cell r="Z853">
            <v>16523.561999999998</v>
          </cell>
          <cell r="AA853">
            <v>16523.561999999998</v>
          </cell>
          <cell r="AB853">
            <v>0</v>
          </cell>
          <cell r="AC853">
            <v>0</v>
          </cell>
          <cell r="AD853">
            <v>0</v>
          </cell>
          <cell r="AE853">
            <v>16523.561999999998</v>
          </cell>
        </row>
        <row r="854">
          <cell r="A854">
            <v>1</v>
          </cell>
          <cell r="B854" t="str">
            <v>ST/ETFP</v>
          </cell>
          <cell r="C854" t="str">
            <v>B2B</v>
          </cell>
          <cell r="D854" t="str">
            <v>B2BC</v>
          </cell>
          <cell r="E854" t="str">
            <v>ENI LAB</v>
          </cell>
          <cell r="G854">
            <v>25</v>
          </cell>
          <cell r="H854">
            <v>20</v>
          </cell>
          <cell r="I854">
            <v>2</v>
          </cell>
          <cell r="J854" t="str">
            <v>42</v>
          </cell>
          <cell r="K854" t="str">
            <v>108</v>
          </cell>
          <cell r="L854" t="str">
            <v>COT</v>
          </cell>
          <cell r="M854">
            <v>4350</v>
          </cell>
          <cell r="O854">
            <v>5</v>
          </cell>
          <cell r="Q854">
            <v>4350</v>
          </cell>
          <cell r="R854" t="str">
            <v>litres</v>
          </cell>
          <cell r="T854">
            <v>3.7985199999999999</v>
          </cell>
          <cell r="U854">
            <v>1</v>
          </cell>
          <cell r="V854" t="str">
            <v>Rénov./Const° /Equip. Sallesclasses Elémentaires</v>
          </cell>
          <cell r="W854">
            <v>0</v>
          </cell>
          <cell r="X854">
            <v>0</v>
          </cell>
          <cell r="Y854">
            <v>0</v>
          </cell>
          <cell r="Z854">
            <v>16523.561999999998</v>
          </cell>
          <cell r="AA854">
            <v>16523.561999999998</v>
          </cell>
          <cell r="AB854">
            <v>0</v>
          </cell>
          <cell r="AC854">
            <v>0</v>
          </cell>
          <cell r="AD854">
            <v>0</v>
          </cell>
          <cell r="AE854">
            <v>16523.561999999998</v>
          </cell>
        </row>
        <row r="855">
          <cell r="A855">
            <v>1</v>
          </cell>
          <cell r="B855" t="str">
            <v>20</v>
          </cell>
          <cell r="C855">
            <v>42108300800</v>
          </cell>
          <cell r="D855">
            <v>5</v>
          </cell>
          <cell r="E855">
            <v>51</v>
          </cell>
          <cell r="F855" t="str">
            <v>13</v>
          </cell>
          <cell r="G855">
            <v>25</v>
          </cell>
          <cell r="H855" t="str">
            <v>20</v>
          </cell>
          <cell r="I855">
            <v>2</v>
          </cell>
          <cell r="J855" t="str">
            <v>42</v>
          </cell>
          <cell r="K855" t="str">
            <v>108</v>
          </cell>
          <cell r="L855" t="str">
            <v>3</v>
          </cell>
          <cell r="M855" t="str">
            <v>00</v>
          </cell>
          <cell r="N855" t="str">
            <v>8</v>
          </cell>
          <cell r="O855">
            <v>5</v>
          </cell>
          <cell r="P855" t="str">
            <v>5</v>
          </cell>
          <cell r="Q855" t="str">
            <v>1</v>
          </cell>
          <cell r="R855" t="str">
            <v>13</v>
          </cell>
          <cell r="T855">
            <v>3.7985199999999999</v>
          </cell>
          <cell r="U855">
            <v>1</v>
          </cell>
          <cell r="V855" t="str">
            <v>Réh.Eq. Salles---</v>
          </cell>
          <cell r="W855">
            <v>0</v>
          </cell>
          <cell r="X855" t="str">
            <v>Matériels et mobiliers scolaires</v>
          </cell>
          <cell r="Y855">
            <v>0</v>
          </cell>
          <cell r="Z855">
            <v>16523.561999999998</v>
          </cell>
          <cell r="AA855">
            <v>16523.561999999998</v>
          </cell>
          <cell r="AB855">
            <v>0</v>
          </cell>
          <cell r="AC855">
            <v>0</v>
          </cell>
          <cell r="AD855">
            <v>0</v>
          </cell>
          <cell r="AE855">
            <v>16523.561999999998</v>
          </cell>
        </row>
        <row r="856">
          <cell r="A856">
            <v>1</v>
          </cell>
          <cell r="B856" t="str">
            <v>20</v>
          </cell>
          <cell r="C856">
            <v>42108900800</v>
          </cell>
          <cell r="D856">
            <v>5</v>
          </cell>
          <cell r="E856">
            <v>51</v>
          </cell>
          <cell r="F856" t="str">
            <v>13</v>
          </cell>
          <cell r="G856">
            <v>15</v>
          </cell>
          <cell r="H856" t="str">
            <v>20</v>
          </cell>
          <cell r="I856">
            <v>2</v>
          </cell>
          <cell r="J856" t="str">
            <v>42</v>
          </cell>
          <cell r="K856" t="str">
            <v>108</v>
          </cell>
          <cell r="L856" t="str">
            <v>9</v>
          </cell>
          <cell r="M856" t="str">
            <v>00</v>
          </cell>
          <cell r="N856" t="str">
            <v>8</v>
          </cell>
          <cell r="O856">
            <v>5</v>
          </cell>
          <cell r="P856" t="str">
            <v>5</v>
          </cell>
          <cell r="Q856" t="str">
            <v>1</v>
          </cell>
          <cell r="R856" t="str">
            <v>13</v>
          </cell>
          <cell r="T856">
            <v>75.970399999999998</v>
          </cell>
          <cell r="U856">
            <v>0.9</v>
          </cell>
          <cell r="V856" t="str">
            <v>Réha Salle Clas-Ens.N.V.---Proj.rem.init.PPTE</v>
          </cell>
          <cell r="W856">
            <v>0</v>
          </cell>
          <cell r="X856" t="str">
            <v>Matériels et mobiliers scolaires</v>
          </cell>
          <cell r="Y856">
            <v>0</v>
          </cell>
          <cell r="Z856">
            <v>1068.33375</v>
          </cell>
          <cell r="AA856">
            <v>961.50037500000008</v>
          </cell>
          <cell r="AB856">
            <v>0</v>
          </cell>
          <cell r="AC856">
            <v>0</v>
          </cell>
          <cell r="AD856">
            <v>0</v>
          </cell>
          <cell r="AE856">
            <v>961.50037500000008</v>
          </cell>
        </row>
        <row r="857">
          <cell r="A857">
            <v>1</v>
          </cell>
          <cell r="B857" t="str">
            <v>20</v>
          </cell>
          <cell r="C857">
            <v>42108200800</v>
          </cell>
          <cell r="D857">
            <v>5</v>
          </cell>
          <cell r="E857">
            <v>53</v>
          </cell>
          <cell r="F857" t="str">
            <v>10</v>
          </cell>
          <cell r="G857">
            <v>15</v>
          </cell>
          <cell r="H857" t="str">
            <v>20</v>
          </cell>
          <cell r="I857">
            <v>2</v>
          </cell>
          <cell r="J857" t="str">
            <v>42</v>
          </cell>
          <cell r="K857" t="str">
            <v>108</v>
          </cell>
          <cell r="L857" t="str">
            <v>2</v>
          </cell>
          <cell r="M857" t="str">
            <v>00</v>
          </cell>
          <cell r="N857" t="str">
            <v>8</v>
          </cell>
          <cell r="O857">
            <v>5</v>
          </cell>
          <cell r="P857" t="str">
            <v>5</v>
          </cell>
          <cell r="Q857" t="str">
            <v>3</v>
          </cell>
          <cell r="R857" t="str">
            <v>10</v>
          </cell>
          <cell r="T857">
            <v>75.970399999999998</v>
          </cell>
          <cell r="U857">
            <v>0.9</v>
          </cell>
          <cell r="V857" t="str">
            <v>Réh.Eq. Salles---Proj.rem.init.PPTE</v>
          </cell>
          <cell r="W857">
            <v>0</v>
          </cell>
          <cell r="X857" t="str">
            <v>Bâtiments scolaires</v>
          </cell>
          <cell r="Y857">
            <v>0</v>
          </cell>
          <cell r="Z857">
            <v>1068.33375</v>
          </cell>
          <cell r="AA857">
            <v>961.50037500000008</v>
          </cell>
          <cell r="AB857">
            <v>0</v>
          </cell>
          <cell r="AC857">
            <v>0</v>
          </cell>
          <cell r="AD857">
            <v>0</v>
          </cell>
          <cell r="AE857">
            <v>961.50037500000008</v>
          </cell>
        </row>
        <row r="858">
          <cell r="A858">
            <v>1</v>
          </cell>
          <cell r="B858" t="str">
            <v>20</v>
          </cell>
          <cell r="C858">
            <v>42108300800</v>
          </cell>
          <cell r="D858">
            <v>5</v>
          </cell>
          <cell r="E858">
            <v>53</v>
          </cell>
          <cell r="F858" t="str">
            <v>10</v>
          </cell>
          <cell r="G858">
            <v>15</v>
          </cell>
          <cell r="H858" t="str">
            <v>20</v>
          </cell>
          <cell r="I858">
            <v>2</v>
          </cell>
          <cell r="J858" t="str">
            <v>42</v>
          </cell>
          <cell r="K858" t="str">
            <v>108</v>
          </cell>
          <cell r="L858" t="str">
            <v>3</v>
          </cell>
          <cell r="M858" t="str">
            <v>00</v>
          </cell>
          <cell r="N858" t="str">
            <v>8</v>
          </cell>
          <cell r="O858">
            <v>5</v>
          </cell>
          <cell r="P858" t="str">
            <v>5</v>
          </cell>
          <cell r="Q858" t="str">
            <v>3</v>
          </cell>
          <cell r="R858" t="str">
            <v>10</v>
          </cell>
          <cell r="T858">
            <v>75.970399999999998</v>
          </cell>
          <cell r="U858">
            <v>0.9</v>
          </cell>
          <cell r="V858" t="str">
            <v>Réh.Eq. Salles---</v>
          </cell>
          <cell r="W858">
            <v>0</v>
          </cell>
          <cell r="X858" t="str">
            <v>Bâtiments scolaires</v>
          </cell>
          <cell r="Y858">
            <v>0</v>
          </cell>
          <cell r="Z858">
            <v>1068.33375</v>
          </cell>
          <cell r="AA858">
            <v>961.50037500000008</v>
          </cell>
          <cell r="AB858">
            <v>0</v>
          </cell>
          <cell r="AC858">
            <v>0</v>
          </cell>
          <cell r="AD858">
            <v>0</v>
          </cell>
          <cell r="AE858">
            <v>961.50037500000008</v>
          </cell>
        </row>
        <row r="859">
          <cell r="A859">
            <v>1</v>
          </cell>
          <cell r="B859" t="str">
            <v>20</v>
          </cell>
          <cell r="C859">
            <v>42108900800</v>
          </cell>
          <cell r="D859">
            <v>5</v>
          </cell>
          <cell r="E859">
            <v>53</v>
          </cell>
          <cell r="F859" t="str">
            <v>10</v>
          </cell>
          <cell r="G859">
            <v>15</v>
          </cell>
          <cell r="H859" t="str">
            <v>20</v>
          </cell>
          <cell r="I859">
            <v>2</v>
          </cell>
          <cell r="J859" t="str">
            <v>42</v>
          </cell>
          <cell r="K859" t="str">
            <v>108</v>
          </cell>
          <cell r="L859" t="str">
            <v>9</v>
          </cell>
          <cell r="M859" t="str">
            <v>00</v>
          </cell>
          <cell r="N859" t="str">
            <v>8</v>
          </cell>
          <cell r="O859">
            <v>5</v>
          </cell>
          <cell r="P859" t="str">
            <v>5</v>
          </cell>
          <cell r="Q859" t="str">
            <v>3</v>
          </cell>
          <cell r="R859" t="str">
            <v>10</v>
          </cell>
          <cell r="T859">
            <v>75.970399999999998</v>
          </cell>
          <cell r="U859">
            <v>0.9</v>
          </cell>
          <cell r="V859" t="str">
            <v>Réha Salle Clas-Ens.N.V.---Proj.rem.init.PPTE</v>
          </cell>
          <cell r="W859">
            <v>0</v>
          </cell>
          <cell r="X859" t="str">
            <v>Bâtiments scolaires</v>
          </cell>
          <cell r="Y859">
            <v>0</v>
          </cell>
          <cell r="Z859">
            <v>1068.33375</v>
          </cell>
          <cell r="AA859">
            <v>961.50037500000008</v>
          </cell>
          <cell r="AB859">
            <v>0</v>
          </cell>
          <cell r="AC859">
            <v>0</v>
          </cell>
          <cell r="AD859">
            <v>0</v>
          </cell>
          <cell r="AE859">
            <v>961.50037500000008</v>
          </cell>
        </row>
        <row r="860">
          <cell r="A860">
            <v>1</v>
          </cell>
          <cell r="B860" t="str">
            <v>ST/ETFP</v>
          </cell>
          <cell r="C860" t="str">
            <v>B2B</v>
          </cell>
          <cell r="D860" t="str">
            <v>B2BC</v>
          </cell>
          <cell r="E860" t="str">
            <v>ENI KAN</v>
          </cell>
          <cell r="G860">
            <v>15</v>
          </cell>
          <cell r="H860">
            <v>20</v>
          </cell>
          <cell r="I860">
            <v>2</v>
          </cell>
          <cell r="J860" t="str">
            <v>42</v>
          </cell>
          <cell r="K860" t="str">
            <v>113</v>
          </cell>
          <cell r="L860" t="str">
            <v>AUT</v>
          </cell>
          <cell r="M860">
            <v>14.0625</v>
          </cell>
          <cell r="O860">
            <v>5</v>
          </cell>
          <cell r="Q860">
            <v>14.0625</v>
          </cell>
          <cell r="R860" t="str">
            <v>pxj</v>
          </cell>
          <cell r="T860">
            <v>75.970399999999998</v>
          </cell>
          <cell r="U860">
            <v>0.9</v>
          </cell>
          <cell r="V860" t="str">
            <v>Education Pour Tous (Eneign. PréUnivers.)</v>
          </cell>
          <cell r="W860">
            <v>0</v>
          </cell>
          <cell r="X860">
            <v>0</v>
          </cell>
          <cell r="Y860">
            <v>0</v>
          </cell>
          <cell r="Z860">
            <v>1068.33375</v>
          </cell>
          <cell r="AA860">
            <v>961.50037500000008</v>
          </cell>
          <cell r="AB860">
            <v>0</v>
          </cell>
          <cell r="AC860">
            <v>0</v>
          </cell>
          <cell r="AD860">
            <v>0</v>
          </cell>
          <cell r="AE860">
            <v>961.50037500000008</v>
          </cell>
        </row>
        <row r="861">
          <cell r="A861">
            <v>1</v>
          </cell>
          <cell r="B861" t="str">
            <v>20</v>
          </cell>
          <cell r="C861">
            <v>42113900200</v>
          </cell>
          <cell r="D861">
            <v>5</v>
          </cell>
          <cell r="E861">
            <v>26</v>
          </cell>
          <cell r="F861" t="str">
            <v>10</v>
          </cell>
          <cell r="G861">
            <v>15</v>
          </cell>
          <cell r="H861" t="str">
            <v>20</v>
          </cell>
          <cell r="I861">
            <v>2</v>
          </cell>
          <cell r="J861" t="str">
            <v>42</v>
          </cell>
          <cell r="K861" t="str">
            <v>113</v>
          </cell>
          <cell r="L861" t="str">
            <v>9</v>
          </cell>
          <cell r="M861" t="str">
            <v>00</v>
          </cell>
          <cell r="N861" t="str">
            <v>2</v>
          </cell>
          <cell r="O861">
            <v>5</v>
          </cell>
          <cell r="P861" t="str">
            <v>2</v>
          </cell>
          <cell r="Q861" t="str">
            <v>6</v>
          </cell>
          <cell r="R861" t="str">
            <v>10</v>
          </cell>
          <cell r="T861">
            <v>75.970399999999998</v>
          </cell>
          <cell r="U861">
            <v>0.9</v>
          </cell>
          <cell r="V861" t="str">
            <v>Educ.P Tous(E.P-Ens.N.V.- -Contrib.natio.BND-</v>
          </cell>
          <cell r="W861">
            <v>0</v>
          </cell>
          <cell r="X861" t="str">
            <v>Salaires projets</v>
          </cell>
          <cell r="Y861">
            <v>0</v>
          </cell>
          <cell r="Z861">
            <v>1068.33375</v>
          </cell>
          <cell r="AA861">
            <v>961.50037500000008</v>
          </cell>
          <cell r="AB861">
            <v>0</v>
          </cell>
          <cell r="AC861">
            <v>0</v>
          </cell>
          <cell r="AD861">
            <v>0</v>
          </cell>
          <cell r="AE861">
            <v>961.50037500000008</v>
          </cell>
        </row>
        <row r="862">
          <cell r="A862">
            <v>1</v>
          </cell>
          <cell r="B862" t="str">
            <v>20</v>
          </cell>
          <cell r="C862">
            <v>42113900200</v>
          </cell>
          <cell r="D862">
            <v>5</v>
          </cell>
          <cell r="E862">
            <v>26</v>
          </cell>
          <cell r="F862" t="str">
            <v>20</v>
          </cell>
          <cell r="G862">
            <v>15</v>
          </cell>
          <cell r="H862" t="str">
            <v>20</v>
          </cell>
          <cell r="I862">
            <v>2</v>
          </cell>
          <cell r="J862" t="str">
            <v>42</v>
          </cell>
          <cell r="K862" t="str">
            <v>113</v>
          </cell>
          <cell r="L862" t="str">
            <v>9</v>
          </cell>
          <cell r="M862" t="str">
            <v>00</v>
          </cell>
          <cell r="N862" t="str">
            <v>2</v>
          </cell>
          <cell r="O862">
            <v>5</v>
          </cell>
          <cell r="P862" t="str">
            <v>2</v>
          </cell>
          <cell r="Q862" t="str">
            <v>6</v>
          </cell>
          <cell r="R862" t="str">
            <v>20</v>
          </cell>
          <cell r="T862">
            <v>75.970399999999998</v>
          </cell>
          <cell r="U862">
            <v>0.9</v>
          </cell>
          <cell r="V862" t="str">
            <v>Educ.P Tous(E.P-Ens.N.V.- -Contrib.natio.BND-</v>
          </cell>
          <cell r="W862">
            <v>0</v>
          </cell>
          <cell r="X862" t="str">
            <v>Primes diverses projets</v>
          </cell>
          <cell r="Y862">
            <v>0</v>
          </cell>
          <cell r="Z862">
            <v>1068.33375</v>
          </cell>
          <cell r="AA862">
            <v>961.50037500000008</v>
          </cell>
          <cell r="AB862">
            <v>0</v>
          </cell>
          <cell r="AC862">
            <v>0</v>
          </cell>
          <cell r="AD862">
            <v>0</v>
          </cell>
          <cell r="AE862">
            <v>961.50037500000008</v>
          </cell>
        </row>
        <row r="863">
          <cell r="A863">
            <v>1</v>
          </cell>
          <cell r="B863" t="str">
            <v>20</v>
          </cell>
          <cell r="C863">
            <v>42113900200</v>
          </cell>
          <cell r="D863">
            <v>5</v>
          </cell>
          <cell r="E863">
            <v>31</v>
          </cell>
          <cell r="F863" t="str">
            <v>12</v>
          </cell>
          <cell r="G863">
            <v>15</v>
          </cell>
          <cell r="H863" t="str">
            <v>20</v>
          </cell>
          <cell r="I863">
            <v>2</v>
          </cell>
          <cell r="J863" t="str">
            <v>42</v>
          </cell>
          <cell r="K863" t="str">
            <v>113</v>
          </cell>
          <cell r="L863" t="str">
            <v>9</v>
          </cell>
          <cell r="M863" t="str">
            <v>00</v>
          </cell>
          <cell r="N863" t="str">
            <v>2</v>
          </cell>
          <cell r="O863">
            <v>5</v>
          </cell>
          <cell r="P863" t="str">
            <v>3</v>
          </cell>
          <cell r="Q863" t="str">
            <v>1</v>
          </cell>
          <cell r="R863" t="str">
            <v>12</v>
          </cell>
          <cell r="T863">
            <v>75.970399999999998</v>
          </cell>
          <cell r="U863">
            <v>0.9</v>
          </cell>
          <cell r="V863" t="str">
            <v>Educ.P Tous(E.P-Ens.N.V.- -Contrib.natio.BND-</v>
          </cell>
          <cell r="W863">
            <v>0</v>
          </cell>
          <cell r="X863" t="str">
            <v>Documentation</v>
          </cell>
          <cell r="Y863">
            <v>0</v>
          </cell>
          <cell r="Z863">
            <v>1068.33375</v>
          </cell>
          <cell r="AA863">
            <v>961.50037500000008</v>
          </cell>
          <cell r="AB863">
            <v>0</v>
          </cell>
          <cell r="AC863">
            <v>0</v>
          </cell>
          <cell r="AD863">
            <v>0</v>
          </cell>
          <cell r="AE863">
            <v>961.50037500000008</v>
          </cell>
        </row>
        <row r="864">
          <cell r="A864">
            <v>1</v>
          </cell>
          <cell r="B864" t="str">
            <v>20</v>
          </cell>
          <cell r="C864">
            <v>42113900200</v>
          </cell>
          <cell r="D864">
            <v>5</v>
          </cell>
          <cell r="E864">
            <v>31</v>
          </cell>
          <cell r="F864" t="str">
            <v>21</v>
          </cell>
          <cell r="G864">
            <v>25</v>
          </cell>
          <cell r="H864" t="str">
            <v>20</v>
          </cell>
          <cell r="I864">
            <v>2</v>
          </cell>
          <cell r="J864" t="str">
            <v>42</v>
          </cell>
          <cell r="K864" t="str">
            <v>113</v>
          </cell>
          <cell r="L864" t="str">
            <v>9</v>
          </cell>
          <cell r="M864" t="str">
            <v>00</v>
          </cell>
          <cell r="N864" t="str">
            <v>2</v>
          </cell>
          <cell r="O864">
            <v>5</v>
          </cell>
          <cell r="P864" t="str">
            <v>3</v>
          </cell>
          <cell r="Q864" t="str">
            <v>1</v>
          </cell>
          <cell r="R864" t="str">
            <v>21</v>
          </cell>
          <cell r="T864">
            <v>7211.2387280493595</v>
          </cell>
          <cell r="U864">
            <v>1</v>
          </cell>
          <cell r="V864" t="str">
            <v>Educ.P Tous(E.P-Ens.N.V.- -Contrib.natio.BND-</v>
          </cell>
          <cell r="W864">
            <v>0</v>
          </cell>
          <cell r="X864" t="str">
            <v>Fournitures et petits matériels de bureaux</v>
          </cell>
          <cell r="Y864">
            <v>0</v>
          </cell>
          <cell r="Z864">
            <v>28844.954912197438</v>
          </cell>
          <cell r="AA864">
            <v>28844.954912197438</v>
          </cell>
          <cell r="AB864">
            <v>0</v>
          </cell>
          <cell r="AC864">
            <v>0</v>
          </cell>
          <cell r="AD864">
            <v>0</v>
          </cell>
          <cell r="AE864">
            <v>28844.954912197438</v>
          </cell>
        </row>
        <row r="865">
          <cell r="A865">
            <v>1</v>
          </cell>
          <cell r="B865" t="str">
            <v>20</v>
          </cell>
          <cell r="C865">
            <v>42113900200</v>
          </cell>
          <cell r="D865">
            <v>5</v>
          </cell>
          <cell r="E865">
            <v>31</v>
          </cell>
          <cell r="F865" t="str">
            <v>22</v>
          </cell>
          <cell r="G865">
            <v>23</v>
          </cell>
          <cell r="H865" t="str">
            <v>20</v>
          </cell>
          <cell r="I865">
            <v>2</v>
          </cell>
          <cell r="J865" t="str">
            <v>42</v>
          </cell>
          <cell r="K865" t="str">
            <v>113</v>
          </cell>
          <cell r="L865" t="str">
            <v>9</v>
          </cell>
          <cell r="M865" t="str">
            <v>00</v>
          </cell>
          <cell r="N865" t="str">
            <v>2</v>
          </cell>
          <cell r="O865">
            <v>5</v>
          </cell>
          <cell r="P865" t="str">
            <v>3</v>
          </cell>
          <cell r="Q865" t="str">
            <v>1</v>
          </cell>
          <cell r="R865" t="str">
            <v>22</v>
          </cell>
          <cell r="T865">
            <v>56977.799999999996</v>
          </cell>
          <cell r="U865">
            <v>0.8</v>
          </cell>
          <cell r="V865" t="str">
            <v>Educ.P Tous(E.P-Ens.N.V.- -Contrib.natio.BND-</v>
          </cell>
          <cell r="W865">
            <v>0</v>
          </cell>
          <cell r="X865" t="str">
            <v>Fournitures informatiques</v>
          </cell>
          <cell r="Y865">
            <v>0</v>
          </cell>
          <cell r="Z865">
            <v>56977.799999999996</v>
          </cell>
          <cell r="AA865">
            <v>45582.239999999998</v>
          </cell>
          <cell r="AB865">
            <v>0</v>
          </cell>
          <cell r="AC865">
            <v>0</v>
          </cell>
          <cell r="AD865">
            <v>0</v>
          </cell>
          <cell r="AE865">
            <v>45582.239999999998</v>
          </cell>
        </row>
        <row r="866">
          <cell r="A866">
            <v>1</v>
          </cell>
          <cell r="B866" t="str">
            <v>20</v>
          </cell>
          <cell r="C866">
            <v>42113900200</v>
          </cell>
          <cell r="D866">
            <v>5</v>
          </cell>
          <cell r="E866">
            <v>31</v>
          </cell>
          <cell r="F866" t="str">
            <v>31</v>
          </cell>
          <cell r="G866">
            <v>25</v>
          </cell>
          <cell r="H866" t="str">
            <v>20</v>
          </cell>
          <cell r="I866">
            <v>2</v>
          </cell>
          <cell r="J866" t="str">
            <v>42</v>
          </cell>
          <cell r="K866" t="str">
            <v>113</v>
          </cell>
          <cell r="L866" t="str">
            <v>9</v>
          </cell>
          <cell r="M866" t="str">
            <v>00</v>
          </cell>
          <cell r="N866" t="str">
            <v>2</v>
          </cell>
          <cell r="O866">
            <v>5</v>
          </cell>
          <cell r="P866" t="str">
            <v>3</v>
          </cell>
          <cell r="Q866" t="str">
            <v>1</v>
          </cell>
          <cell r="R866" t="str">
            <v>31</v>
          </cell>
          <cell r="T866">
            <v>189926</v>
          </cell>
          <cell r="U866">
            <v>1</v>
          </cell>
          <cell r="V866" t="str">
            <v>Educ.P Tous(E.P-Ens.N.V.- -Contrib.natio.BND-</v>
          </cell>
          <cell r="W866">
            <v>0</v>
          </cell>
          <cell r="X866" t="str">
            <v>Carburants et lubrifiants</v>
          </cell>
          <cell r="Y866">
            <v>0</v>
          </cell>
          <cell r="Z866">
            <v>189926</v>
          </cell>
          <cell r="AA866">
            <v>189926</v>
          </cell>
          <cell r="AB866">
            <v>0</v>
          </cell>
          <cell r="AC866">
            <v>0</v>
          </cell>
          <cell r="AD866">
            <v>0</v>
          </cell>
          <cell r="AE866">
            <v>189926</v>
          </cell>
        </row>
        <row r="867">
          <cell r="A867">
            <v>1</v>
          </cell>
          <cell r="B867" t="str">
            <v>20</v>
          </cell>
          <cell r="C867">
            <v>42113900200</v>
          </cell>
          <cell r="D867">
            <v>5</v>
          </cell>
          <cell r="E867">
            <v>32</v>
          </cell>
          <cell r="F867" t="str">
            <v>31</v>
          </cell>
          <cell r="G867">
            <v>23</v>
          </cell>
          <cell r="H867" t="str">
            <v>20</v>
          </cell>
          <cell r="I867">
            <v>2</v>
          </cell>
          <cell r="J867" t="str">
            <v>42</v>
          </cell>
          <cell r="K867" t="str">
            <v>113</v>
          </cell>
          <cell r="L867" t="str">
            <v>9</v>
          </cell>
          <cell r="M867" t="str">
            <v>00</v>
          </cell>
          <cell r="N867" t="str">
            <v>2</v>
          </cell>
          <cell r="O867">
            <v>5</v>
          </cell>
          <cell r="P867" t="str">
            <v>3</v>
          </cell>
          <cell r="Q867" t="str">
            <v>2</v>
          </cell>
          <cell r="R867" t="str">
            <v>31</v>
          </cell>
          <cell r="T867">
            <v>9.0140484100616991</v>
          </cell>
          <cell r="U867">
            <v>0.8</v>
          </cell>
          <cell r="V867" t="str">
            <v>Educ.P Tous(E.P-Ens.N.V.- -Contrib.natio.BND-</v>
          </cell>
          <cell r="W867">
            <v>0</v>
          </cell>
          <cell r="X867" t="str">
            <v>Fournitures scolaires</v>
          </cell>
          <cell r="Y867">
            <v>0</v>
          </cell>
          <cell r="Z867">
            <v>41464.622686283816</v>
          </cell>
          <cell r="AA867">
            <v>33171.698149027055</v>
          </cell>
          <cell r="AB867">
            <v>0</v>
          </cell>
          <cell r="AC867">
            <v>0</v>
          </cell>
          <cell r="AD867">
            <v>0</v>
          </cell>
          <cell r="AE867">
            <v>33171.698149027055</v>
          </cell>
        </row>
        <row r="868">
          <cell r="A868">
            <v>1</v>
          </cell>
          <cell r="B868" t="str">
            <v>20</v>
          </cell>
          <cell r="C868">
            <v>42113900200</v>
          </cell>
          <cell r="D868">
            <v>5</v>
          </cell>
          <cell r="E868">
            <v>32</v>
          </cell>
          <cell r="F868" t="str">
            <v>41</v>
          </cell>
          <cell r="G868">
            <v>23</v>
          </cell>
          <cell r="H868" t="str">
            <v>20</v>
          </cell>
          <cell r="I868">
            <v>2</v>
          </cell>
          <cell r="J868" t="str">
            <v>42</v>
          </cell>
          <cell r="K868" t="str">
            <v>113</v>
          </cell>
          <cell r="L868" t="str">
            <v>9</v>
          </cell>
          <cell r="M868" t="str">
            <v>00</v>
          </cell>
          <cell r="N868" t="str">
            <v>2</v>
          </cell>
          <cell r="O868">
            <v>5</v>
          </cell>
          <cell r="P868" t="str">
            <v>3</v>
          </cell>
          <cell r="Q868" t="str">
            <v>2</v>
          </cell>
          <cell r="R868" t="str">
            <v>41</v>
          </cell>
          <cell r="T868">
            <v>37985.199999999997</v>
          </cell>
          <cell r="U868">
            <v>0.8</v>
          </cell>
          <cell r="V868" t="str">
            <v>Educ.P Tous(E.P-Ens.N.V.- -Contrib.natio.BND-</v>
          </cell>
          <cell r="W868">
            <v>0</v>
          </cell>
          <cell r="X868" t="str">
            <v>Produits pharmaceutiques</v>
          </cell>
          <cell r="Y868">
            <v>0</v>
          </cell>
          <cell r="Z868">
            <v>37985.199999999997</v>
          </cell>
          <cell r="AA868">
            <v>30388.16</v>
          </cell>
          <cell r="AB868">
            <v>0</v>
          </cell>
          <cell r="AC868">
            <v>0</v>
          </cell>
          <cell r="AD868">
            <v>0</v>
          </cell>
          <cell r="AE868">
            <v>30388.16</v>
          </cell>
        </row>
        <row r="869">
          <cell r="A869">
            <v>1</v>
          </cell>
          <cell r="B869" t="str">
            <v>20</v>
          </cell>
          <cell r="C869">
            <v>42113900200</v>
          </cell>
          <cell r="D869">
            <v>5</v>
          </cell>
          <cell r="E869">
            <v>33</v>
          </cell>
          <cell r="F869" t="str">
            <v>11</v>
          </cell>
          <cell r="G869">
            <v>25</v>
          </cell>
          <cell r="H869" t="str">
            <v>20</v>
          </cell>
          <cell r="I869">
            <v>2</v>
          </cell>
          <cell r="J869" t="str">
            <v>42</v>
          </cell>
          <cell r="K869" t="str">
            <v>113</v>
          </cell>
          <cell r="L869" t="str">
            <v>9</v>
          </cell>
          <cell r="M869" t="str">
            <v>00</v>
          </cell>
          <cell r="N869" t="str">
            <v>2</v>
          </cell>
          <cell r="O869">
            <v>5</v>
          </cell>
          <cell r="P869" t="str">
            <v>3</v>
          </cell>
          <cell r="Q869" t="str">
            <v>3</v>
          </cell>
          <cell r="R869" t="str">
            <v>11</v>
          </cell>
          <cell r="T869">
            <v>151940.79999999999</v>
          </cell>
          <cell r="U869">
            <v>1</v>
          </cell>
          <cell r="V869" t="str">
            <v>Educ.P Tous(E.P-Ens.N.V.- -Contrib.natio.BND-</v>
          </cell>
          <cell r="W869">
            <v>0</v>
          </cell>
          <cell r="X869" t="str">
            <v>Loyers</v>
          </cell>
          <cell r="Y869">
            <v>0</v>
          </cell>
          <cell r="Z869">
            <v>151940.79999999999</v>
          </cell>
          <cell r="AA869">
            <v>151940.79999999999</v>
          </cell>
          <cell r="AB869">
            <v>0</v>
          </cell>
          <cell r="AC869">
            <v>0</v>
          </cell>
          <cell r="AD869">
            <v>0</v>
          </cell>
          <cell r="AE869">
            <v>151940.79999999999</v>
          </cell>
        </row>
        <row r="870">
          <cell r="A870">
            <v>1</v>
          </cell>
          <cell r="B870" t="str">
            <v>20</v>
          </cell>
          <cell r="C870">
            <v>42113900200</v>
          </cell>
          <cell r="D870">
            <v>5</v>
          </cell>
          <cell r="E870">
            <v>33</v>
          </cell>
          <cell r="F870" t="str">
            <v>22</v>
          </cell>
          <cell r="G870">
            <v>15</v>
          </cell>
          <cell r="H870" t="str">
            <v>20</v>
          </cell>
          <cell r="I870">
            <v>2</v>
          </cell>
          <cell r="J870" t="str">
            <v>42</v>
          </cell>
          <cell r="K870" t="str">
            <v>113</v>
          </cell>
          <cell r="L870" t="str">
            <v>9</v>
          </cell>
          <cell r="M870" t="str">
            <v>00</v>
          </cell>
          <cell r="N870" t="str">
            <v>2</v>
          </cell>
          <cell r="O870">
            <v>5</v>
          </cell>
          <cell r="P870" t="str">
            <v>3</v>
          </cell>
          <cell r="Q870" t="str">
            <v>3</v>
          </cell>
          <cell r="R870" t="str">
            <v>22</v>
          </cell>
          <cell r="T870">
            <v>37985.199999999997</v>
          </cell>
          <cell r="U870">
            <v>0.9</v>
          </cell>
          <cell r="V870" t="str">
            <v>Educ.P Tous(E.P-Ens.N.V.- -Contrib.natio.BND-</v>
          </cell>
          <cell r="W870">
            <v>0</v>
          </cell>
          <cell r="X870" t="str">
            <v>Frais de stages et formations</v>
          </cell>
          <cell r="Y870">
            <v>0</v>
          </cell>
          <cell r="Z870">
            <v>37985.199999999997</v>
          </cell>
          <cell r="AA870">
            <v>34186.68</v>
          </cell>
          <cell r="AB870">
            <v>0</v>
          </cell>
          <cell r="AC870">
            <v>0</v>
          </cell>
          <cell r="AD870">
            <v>0</v>
          </cell>
          <cell r="AE870">
            <v>34186.68</v>
          </cell>
        </row>
        <row r="871">
          <cell r="A871">
            <v>1</v>
          </cell>
          <cell r="B871" t="str">
            <v>20</v>
          </cell>
          <cell r="C871">
            <v>42113900200</v>
          </cell>
          <cell r="D871">
            <v>5</v>
          </cell>
          <cell r="E871">
            <v>33</v>
          </cell>
          <cell r="F871" t="str">
            <v>81</v>
          </cell>
          <cell r="G871">
            <v>15</v>
          </cell>
          <cell r="H871" t="str">
            <v>20</v>
          </cell>
          <cell r="I871">
            <v>2</v>
          </cell>
          <cell r="J871" t="str">
            <v>42</v>
          </cell>
          <cell r="K871" t="str">
            <v>113</v>
          </cell>
          <cell r="L871" t="str">
            <v>9</v>
          </cell>
          <cell r="M871" t="str">
            <v>00</v>
          </cell>
          <cell r="N871" t="str">
            <v>2</v>
          </cell>
          <cell r="O871">
            <v>5</v>
          </cell>
          <cell r="P871" t="str">
            <v>3</v>
          </cell>
          <cell r="Q871" t="str">
            <v>3</v>
          </cell>
          <cell r="R871" t="str">
            <v>81</v>
          </cell>
          <cell r="T871">
            <v>2.7042145230185097</v>
          </cell>
          <cell r="U871">
            <v>0.9</v>
          </cell>
          <cell r="V871" t="str">
            <v>Educ.P Tous(E.P-Ens.N.V.- -Contrib.natio.BND-</v>
          </cell>
          <cell r="W871">
            <v>0</v>
          </cell>
          <cell r="X871" t="str">
            <v>Assurances</v>
          </cell>
          <cell r="Y871">
            <v>0</v>
          </cell>
          <cell r="Z871">
            <v>540.84290460370198</v>
          </cell>
          <cell r="AA871">
            <v>486.75861414333178</v>
          </cell>
          <cell r="AB871">
            <v>0</v>
          </cell>
          <cell r="AC871">
            <v>0</v>
          </cell>
          <cell r="AD871">
            <v>0</v>
          </cell>
          <cell r="AE871">
            <v>486.75861414333178</v>
          </cell>
        </row>
        <row r="872">
          <cell r="A872">
            <v>1</v>
          </cell>
          <cell r="B872" t="str">
            <v>20</v>
          </cell>
          <cell r="C872">
            <v>42113900200</v>
          </cell>
          <cell r="D872">
            <v>5</v>
          </cell>
          <cell r="E872">
            <v>34</v>
          </cell>
          <cell r="F872" t="str">
            <v>10</v>
          </cell>
          <cell r="G872">
            <v>25</v>
          </cell>
          <cell r="H872" t="str">
            <v>20</v>
          </cell>
          <cell r="I872">
            <v>2</v>
          </cell>
          <cell r="J872" t="str">
            <v>42</v>
          </cell>
          <cell r="K872" t="str">
            <v>113</v>
          </cell>
          <cell r="L872" t="str">
            <v>9</v>
          </cell>
          <cell r="M872" t="str">
            <v>00</v>
          </cell>
          <cell r="N872" t="str">
            <v>2</v>
          </cell>
          <cell r="O872">
            <v>5</v>
          </cell>
          <cell r="P872" t="str">
            <v>3</v>
          </cell>
          <cell r="Q872" t="str">
            <v>4</v>
          </cell>
          <cell r="R872" t="str">
            <v>10</v>
          </cell>
          <cell r="T872">
            <v>113.9556</v>
          </cell>
          <cell r="U872">
            <v>1</v>
          </cell>
          <cell r="V872" t="str">
            <v>Educ.P Tous(E.P-Ens.N.V.- -Contrib.natio.BND-</v>
          </cell>
          <cell r="W872">
            <v>0</v>
          </cell>
          <cell r="X872" t="str">
            <v>Consommation eau</v>
          </cell>
          <cell r="Y872">
            <v>0</v>
          </cell>
          <cell r="Z872">
            <v>13674.672</v>
          </cell>
          <cell r="AA872">
            <v>13674.672</v>
          </cell>
          <cell r="AB872">
            <v>0</v>
          </cell>
          <cell r="AC872">
            <v>0</v>
          </cell>
          <cell r="AD872">
            <v>0</v>
          </cell>
          <cell r="AE872">
            <v>13674.672</v>
          </cell>
        </row>
        <row r="873">
          <cell r="A873">
            <v>1</v>
          </cell>
          <cell r="B873" t="str">
            <v>20</v>
          </cell>
          <cell r="C873">
            <v>42113900200</v>
          </cell>
          <cell r="D873">
            <v>5</v>
          </cell>
          <cell r="E873">
            <v>34</v>
          </cell>
          <cell r="F873" t="str">
            <v>20</v>
          </cell>
          <cell r="G873">
            <v>25</v>
          </cell>
          <cell r="H873" t="str">
            <v>20</v>
          </cell>
          <cell r="I873">
            <v>2</v>
          </cell>
          <cell r="J873" t="str">
            <v>42</v>
          </cell>
          <cell r="K873" t="str">
            <v>113</v>
          </cell>
          <cell r="L873" t="str">
            <v>9</v>
          </cell>
          <cell r="M873" t="str">
            <v>00</v>
          </cell>
          <cell r="N873" t="str">
            <v>2</v>
          </cell>
          <cell r="O873">
            <v>5</v>
          </cell>
          <cell r="P873" t="str">
            <v>3</v>
          </cell>
          <cell r="Q873" t="str">
            <v>4</v>
          </cell>
          <cell r="R873" t="str">
            <v>20</v>
          </cell>
          <cell r="T873">
            <v>113.9556</v>
          </cell>
          <cell r="U873">
            <v>1</v>
          </cell>
          <cell r="V873" t="str">
            <v>Educ.P Tous(E.P-Ens.N.V.- -Contrib.natio.BND-</v>
          </cell>
          <cell r="W873">
            <v>0</v>
          </cell>
          <cell r="X873" t="str">
            <v>Consommation éléctricité</v>
          </cell>
          <cell r="Y873">
            <v>0</v>
          </cell>
          <cell r="Z873">
            <v>3418.6680000000001</v>
          </cell>
          <cell r="AA873">
            <v>3418.6680000000001</v>
          </cell>
          <cell r="AB873">
            <v>0</v>
          </cell>
          <cell r="AC873">
            <v>0</v>
          </cell>
          <cell r="AD873">
            <v>0</v>
          </cell>
          <cell r="AE873">
            <v>3418.6680000000001</v>
          </cell>
        </row>
        <row r="874">
          <cell r="A874">
            <v>1</v>
          </cell>
          <cell r="B874" t="str">
            <v>20</v>
          </cell>
          <cell r="C874">
            <v>42113900200</v>
          </cell>
          <cell r="D874">
            <v>5</v>
          </cell>
          <cell r="E874">
            <v>34</v>
          </cell>
          <cell r="F874" t="str">
            <v>30</v>
          </cell>
          <cell r="G874">
            <v>15</v>
          </cell>
          <cell r="H874" t="str">
            <v>20</v>
          </cell>
          <cell r="I874">
            <v>2</v>
          </cell>
          <cell r="J874" t="str">
            <v>42</v>
          </cell>
          <cell r="K874" t="str">
            <v>113</v>
          </cell>
          <cell r="L874" t="str">
            <v>9</v>
          </cell>
          <cell r="M874" t="str">
            <v>00</v>
          </cell>
          <cell r="N874" t="str">
            <v>2</v>
          </cell>
          <cell r="O874">
            <v>5</v>
          </cell>
          <cell r="P874" t="str">
            <v>3</v>
          </cell>
          <cell r="Q874" t="str">
            <v>4</v>
          </cell>
          <cell r="R874" t="str">
            <v>30</v>
          </cell>
          <cell r="T874">
            <v>1.8028096820123398</v>
          </cell>
          <cell r="U874">
            <v>0.9</v>
          </cell>
          <cell r="V874" t="str">
            <v>Educ.P Tous(E.P-Ens.N.V.- -Contrib.natio.BND-</v>
          </cell>
          <cell r="W874">
            <v>0</v>
          </cell>
          <cell r="X874" t="str">
            <v>Téléphone et autres frais de télécommunications</v>
          </cell>
          <cell r="Y874">
            <v>0</v>
          </cell>
          <cell r="Z874">
            <v>360.56193640246795</v>
          </cell>
          <cell r="AA874">
            <v>324.50574276222119</v>
          </cell>
          <cell r="AB874">
            <v>0</v>
          </cell>
          <cell r="AC874">
            <v>0</v>
          </cell>
          <cell r="AD874">
            <v>0</v>
          </cell>
          <cell r="AE874">
            <v>324.50574276222119</v>
          </cell>
        </row>
        <row r="875">
          <cell r="A875">
            <v>1</v>
          </cell>
          <cell r="B875" t="str">
            <v>20</v>
          </cell>
          <cell r="C875">
            <v>42113900200</v>
          </cell>
          <cell r="D875">
            <v>5</v>
          </cell>
          <cell r="E875">
            <v>35</v>
          </cell>
          <cell r="F875" t="str">
            <v>21</v>
          </cell>
          <cell r="G875">
            <v>25</v>
          </cell>
          <cell r="H875" t="str">
            <v>20</v>
          </cell>
          <cell r="I875">
            <v>2</v>
          </cell>
          <cell r="J875" t="str">
            <v>42</v>
          </cell>
          <cell r="K875" t="str">
            <v>113</v>
          </cell>
          <cell r="L875" t="str">
            <v>9</v>
          </cell>
          <cell r="M875" t="str">
            <v>00</v>
          </cell>
          <cell r="N875" t="str">
            <v>2</v>
          </cell>
          <cell r="O875">
            <v>5</v>
          </cell>
          <cell r="P875" t="str">
            <v>3</v>
          </cell>
          <cell r="Q875" t="str">
            <v>5</v>
          </cell>
          <cell r="R875" t="str">
            <v>21</v>
          </cell>
          <cell r="T875">
            <v>113.9556</v>
          </cell>
          <cell r="U875">
            <v>1</v>
          </cell>
          <cell r="V875" t="str">
            <v>Educ.P Tous(E.P-Ens.N.V.- -Contrib.natio.BND-</v>
          </cell>
          <cell r="W875">
            <v>0</v>
          </cell>
          <cell r="X875" t="str">
            <v>Indemnité de mission à l'intérieur</v>
          </cell>
          <cell r="Y875">
            <v>0</v>
          </cell>
          <cell r="Z875">
            <v>6837.3360000000002</v>
          </cell>
          <cell r="AA875">
            <v>6837.3360000000002</v>
          </cell>
          <cell r="AB875">
            <v>0</v>
          </cell>
          <cell r="AC875">
            <v>0</v>
          </cell>
          <cell r="AD875">
            <v>0</v>
          </cell>
          <cell r="AE875">
            <v>6837.3360000000002</v>
          </cell>
        </row>
        <row r="876">
          <cell r="A876">
            <v>1</v>
          </cell>
          <cell r="B876" t="str">
            <v>20</v>
          </cell>
          <cell r="C876">
            <v>42113900200</v>
          </cell>
          <cell r="D876">
            <v>5</v>
          </cell>
          <cell r="E876">
            <v>35</v>
          </cell>
          <cell r="F876" t="str">
            <v>31</v>
          </cell>
          <cell r="G876">
            <v>15</v>
          </cell>
          <cell r="H876" t="str">
            <v>20</v>
          </cell>
          <cell r="I876">
            <v>2</v>
          </cell>
          <cell r="J876" t="str">
            <v>42</v>
          </cell>
          <cell r="K876" t="str">
            <v>113</v>
          </cell>
          <cell r="L876" t="str">
            <v>9</v>
          </cell>
          <cell r="M876" t="str">
            <v>00</v>
          </cell>
          <cell r="N876" t="str">
            <v>2</v>
          </cell>
          <cell r="O876">
            <v>5</v>
          </cell>
          <cell r="P876" t="str">
            <v>3</v>
          </cell>
          <cell r="Q876" t="str">
            <v>5</v>
          </cell>
          <cell r="R876" t="str">
            <v>31</v>
          </cell>
          <cell r="T876">
            <v>1.8028096820123398</v>
          </cell>
          <cell r="U876">
            <v>0.9</v>
          </cell>
          <cell r="V876" t="str">
            <v>Educ.P Tous(E.P-Ens.N.V.- -Contrib.natio.BND-</v>
          </cell>
          <cell r="W876">
            <v>0</v>
          </cell>
          <cell r="X876" t="str">
            <v>Indemnités de mission à l'extérieur</v>
          </cell>
          <cell r="Y876">
            <v>0</v>
          </cell>
          <cell r="Z876">
            <v>360.56193640246795</v>
          </cell>
          <cell r="AA876">
            <v>324.50574276222119</v>
          </cell>
          <cell r="AB876">
            <v>0</v>
          </cell>
          <cell r="AC876">
            <v>0</v>
          </cell>
          <cell r="AD876">
            <v>0</v>
          </cell>
          <cell r="AE876">
            <v>324.50574276222119</v>
          </cell>
        </row>
        <row r="877">
          <cell r="A877">
            <v>1</v>
          </cell>
          <cell r="B877" t="str">
            <v>20</v>
          </cell>
          <cell r="C877">
            <v>42113900200</v>
          </cell>
          <cell r="D877">
            <v>5</v>
          </cell>
          <cell r="E877">
            <v>36</v>
          </cell>
          <cell r="F877" t="str">
            <v>11</v>
          </cell>
          <cell r="G877">
            <v>15</v>
          </cell>
          <cell r="H877" t="str">
            <v>20</v>
          </cell>
          <cell r="I877">
            <v>2</v>
          </cell>
          <cell r="J877" t="str">
            <v>42</v>
          </cell>
          <cell r="K877" t="str">
            <v>113</v>
          </cell>
          <cell r="L877" t="str">
            <v>9</v>
          </cell>
          <cell r="M877" t="str">
            <v>00</v>
          </cell>
          <cell r="N877" t="str">
            <v>2</v>
          </cell>
          <cell r="O877">
            <v>5</v>
          </cell>
          <cell r="P877" t="str">
            <v>3</v>
          </cell>
          <cell r="Q877" t="str">
            <v>6</v>
          </cell>
          <cell r="R877" t="str">
            <v>11</v>
          </cell>
          <cell r="T877">
            <v>8736.5959999999995</v>
          </cell>
          <cell r="U877">
            <v>0.9</v>
          </cell>
          <cell r="V877" t="str">
            <v>Educ.P Tous(E.P-Ens.N.V.- -Contrib.natio.BND-</v>
          </cell>
          <cell r="W877">
            <v>0</v>
          </cell>
          <cell r="X877" t="str">
            <v>Cérémonies et réceptions</v>
          </cell>
          <cell r="Y877">
            <v>0</v>
          </cell>
          <cell r="Z877">
            <v>52419.576000000001</v>
          </cell>
          <cell r="AA877">
            <v>47177.618399999999</v>
          </cell>
          <cell r="AB877">
            <v>0</v>
          </cell>
          <cell r="AC877">
            <v>0</v>
          </cell>
          <cell r="AD877">
            <v>0</v>
          </cell>
          <cell r="AE877">
            <v>47177.618399999999</v>
          </cell>
        </row>
        <row r="878">
          <cell r="A878">
            <v>1</v>
          </cell>
          <cell r="B878" t="str">
            <v>20</v>
          </cell>
          <cell r="C878">
            <v>42113900200</v>
          </cell>
          <cell r="D878">
            <v>5</v>
          </cell>
          <cell r="E878">
            <v>37</v>
          </cell>
          <cell r="F878" t="str">
            <v>11</v>
          </cell>
          <cell r="G878">
            <v>15</v>
          </cell>
          <cell r="H878" t="str">
            <v>20</v>
          </cell>
          <cell r="I878">
            <v>2</v>
          </cell>
          <cell r="J878" t="str">
            <v>42</v>
          </cell>
          <cell r="K878" t="str">
            <v>113</v>
          </cell>
          <cell r="L878" t="str">
            <v>9</v>
          </cell>
          <cell r="M878" t="str">
            <v>00</v>
          </cell>
          <cell r="N878" t="str">
            <v>2</v>
          </cell>
          <cell r="O878">
            <v>5</v>
          </cell>
          <cell r="P878" t="str">
            <v>3</v>
          </cell>
          <cell r="Q878" t="str">
            <v>7</v>
          </cell>
          <cell r="R878" t="str">
            <v>11</v>
          </cell>
          <cell r="T878">
            <v>113.9556</v>
          </cell>
          <cell r="U878">
            <v>0.9</v>
          </cell>
          <cell r="V878" t="str">
            <v>Educ.P Tous(E.P-Ens.N.V.- -Contrib.natio.BND-</v>
          </cell>
          <cell r="W878">
            <v>0</v>
          </cell>
          <cell r="X878" t="str">
            <v>Entretien matériels et mobiliers de buraux</v>
          </cell>
          <cell r="Y878">
            <v>0</v>
          </cell>
          <cell r="Z878">
            <v>2848.8900000000003</v>
          </cell>
          <cell r="AA878">
            <v>2564.0010000000002</v>
          </cell>
          <cell r="AB878">
            <v>0</v>
          </cell>
          <cell r="AC878">
            <v>0</v>
          </cell>
          <cell r="AD878">
            <v>0</v>
          </cell>
          <cell r="AE878">
            <v>2564.0010000000002</v>
          </cell>
        </row>
        <row r="879">
          <cell r="A879">
            <v>1</v>
          </cell>
          <cell r="B879" t="str">
            <v>20</v>
          </cell>
          <cell r="C879">
            <v>42113900200</v>
          </cell>
          <cell r="D879">
            <v>5</v>
          </cell>
          <cell r="E879">
            <v>37</v>
          </cell>
          <cell r="F879" t="str">
            <v>12</v>
          </cell>
          <cell r="G879">
            <v>15</v>
          </cell>
          <cell r="H879" t="str">
            <v>20</v>
          </cell>
          <cell r="I879">
            <v>2</v>
          </cell>
          <cell r="J879" t="str">
            <v>42</v>
          </cell>
          <cell r="K879" t="str">
            <v>113</v>
          </cell>
          <cell r="L879" t="str">
            <v>9</v>
          </cell>
          <cell r="M879" t="str">
            <v>00</v>
          </cell>
          <cell r="N879" t="str">
            <v>2</v>
          </cell>
          <cell r="O879">
            <v>5</v>
          </cell>
          <cell r="P879" t="str">
            <v>3</v>
          </cell>
          <cell r="Q879" t="str">
            <v>7</v>
          </cell>
          <cell r="R879" t="str">
            <v>12</v>
          </cell>
          <cell r="T879">
            <v>2279.1120000000001</v>
          </cell>
          <cell r="U879">
            <v>0.9</v>
          </cell>
          <cell r="V879" t="str">
            <v>Educ.P Tous(E.P-Ens.N.V.- -Contrib.natio.BND-</v>
          </cell>
          <cell r="W879">
            <v>0</v>
          </cell>
          <cell r="X879" t="str">
            <v>Entretien réparation matériels informatiques</v>
          </cell>
          <cell r="Y879">
            <v>0</v>
          </cell>
          <cell r="Z879">
            <v>27349.344000000001</v>
          </cell>
          <cell r="AA879">
            <v>24614.409600000003</v>
          </cell>
          <cell r="AB879">
            <v>0</v>
          </cell>
          <cell r="AC879">
            <v>0</v>
          </cell>
          <cell r="AD879">
            <v>0</v>
          </cell>
          <cell r="AE879">
            <v>24614.409600000003</v>
          </cell>
        </row>
        <row r="880">
          <cell r="A880">
            <v>1</v>
          </cell>
          <cell r="B880" t="str">
            <v>20</v>
          </cell>
          <cell r="C880">
            <v>42113900200</v>
          </cell>
          <cell r="D880">
            <v>5</v>
          </cell>
          <cell r="E880">
            <v>37</v>
          </cell>
          <cell r="F880" t="str">
            <v>20</v>
          </cell>
          <cell r="G880">
            <v>23</v>
          </cell>
          <cell r="H880" t="str">
            <v>20</v>
          </cell>
          <cell r="I880">
            <v>2</v>
          </cell>
          <cell r="J880" t="str">
            <v>42</v>
          </cell>
          <cell r="K880" t="str">
            <v>113</v>
          </cell>
          <cell r="L880" t="str">
            <v>9</v>
          </cell>
          <cell r="M880" t="str">
            <v>00</v>
          </cell>
          <cell r="N880" t="str">
            <v>2</v>
          </cell>
          <cell r="O880">
            <v>5</v>
          </cell>
          <cell r="P880" t="str">
            <v>3</v>
          </cell>
          <cell r="Q880" t="str">
            <v>7</v>
          </cell>
          <cell r="R880" t="str">
            <v>20</v>
          </cell>
          <cell r="T880">
            <v>237407.5</v>
          </cell>
          <cell r="U880">
            <v>1</v>
          </cell>
          <cell r="V880" t="str">
            <v>Educ.P Tous(E.P-Ens.N.V.- -Contrib.natio.BND-</v>
          </cell>
          <cell r="W880">
            <v>0</v>
          </cell>
          <cell r="X880" t="str">
            <v>Entretien réparation matériels roulant</v>
          </cell>
          <cell r="Y880">
            <v>0</v>
          </cell>
          <cell r="Z880">
            <v>20179.637500000001</v>
          </cell>
          <cell r="AA880">
            <v>20179.637500000001</v>
          </cell>
          <cell r="AB880">
            <v>0</v>
          </cell>
          <cell r="AC880">
            <v>0</v>
          </cell>
          <cell r="AD880">
            <v>0</v>
          </cell>
          <cell r="AE880">
            <v>20179.637500000001</v>
          </cell>
        </row>
        <row r="881">
          <cell r="A881">
            <v>1</v>
          </cell>
          <cell r="B881" t="str">
            <v>20</v>
          </cell>
          <cell r="C881">
            <v>42113900200</v>
          </cell>
          <cell r="D881">
            <v>5</v>
          </cell>
          <cell r="E881">
            <v>37</v>
          </cell>
          <cell r="F881" t="str">
            <v>90</v>
          </cell>
          <cell r="G881">
            <v>23</v>
          </cell>
          <cell r="H881" t="str">
            <v>20</v>
          </cell>
          <cell r="I881">
            <v>2</v>
          </cell>
          <cell r="J881" t="str">
            <v>42</v>
          </cell>
          <cell r="K881" t="str">
            <v>113</v>
          </cell>
          <cell r="L881" t="str">
            <v>9</v>
          </cell>
          <cell r="M881" t="str">
            <v>00</v>
          </cell>
          <cell r="N881" t="str">
            <v>2</v>
          </cell>
          <cell r="O881">
            <v>5</v>
          </cell>
          <cell r="P881" t="str">
            <v>3</v>
          </cell>
          <cell r="Q881" t="str">
            <v>7</v>
          </cell>
          <cell r="R881" t="str">
            <v>90</v>
          </cell>
          <cell r="T881">
            <v>237407.5</v>
          </cell>
          <cell r="U881">
            <v>1</v>
          </cell>
          <cell r="V881" t="str">
            <v>Educ.P Tous(E.P-Ens.N.V.- -Contrib.natio.BND-</v>
          </cell>
          <cell r="W881">
            <v>0</v>
          </cell>
          <cell r="X881" t="str">
            <v>Entretien,réparation autres immobilisations</v>
          </cell>
          <cell r="Y881">
            <v>0</v>
          </cell>
          <cell r="Z881">
            <v>20179.637500000001</v>
          </cell>
          <cell r="AA881">
            <v>20179.637500000001</v>
          </cell>
          <cell r="AB881">
            <v>0</v>
          </cell>
          <cell r="AC881">
            <v>0</v>
          </cell>
          <cell r="AD881">
            <v>0</v>
          </cell>
          <cell r="AE881">
            <v>20179.637500000001</v>
          </cell>
        </row>
        <row r="882">
          <cell r="A882">
            <v>1</v>
          </cell>
          <cell r="B882" t="str">
            <v>20</v>
          </cell>
          <cell r="C882">
            <v>42113900200</v>
          </cell>
          <cell r="D882">
            <v>5</v>
          </cell>
          <cell r="E882">
            <v>51</v>
          </cell>
          <cell r="F882" t="str">
            <v>11</v>
          </cell>
          <cell r="G882">
            <v>23</v>
          </cell>
          <cell r="H882" t="str">
            <v>20</v>
          </cell>
          <cell r="I882">
            <v>2</v>
          </cell>
          <cell r="J882" t="str">
            <v>42</v>
          </cell>
          <cell r="K882" t="str">
            <v>113</v>
          </cell>
          <cell r="L882" t="str">
            <v>9</v>
          </cell>
          <cell r="M882" t="str">
            <v>00</v>
          </cell>
          <cell r="N882" t="str">
            <v>2</v>
          </cell>
          <cell r="O882">
            <v>5</v>
          </cell>
          <cell r="P882" t="str">
            <v>5</v>
          </cell>
          <cell r="Q882" t="str">
            <v>1</v>
          </cell>
          <cell r="R882" t="str">
            <v>11</v>
          </cell>
          <cell r="T882">
            <v>237407.5</v>
          </cell>
          <cell r="U882">
            <v>1</v>
          </cell>
          <cell r="V882" t="str">
            <v>Educ.P Tous(E.P-Ens.N.V.- -Contrib.natio.BND-</v>
          </cell>
          <cell r="W882">
            <v>0</v>
          </cell>
          <cell r="X882" t="str">
            <v>Matériels et mobiliers de bureau</v>
          </cell>
          <cell r="Y882">
            <v>0</v>
          </cell>
          <cell r="Z882">
            <v>20179.637500000001</v>
          </cell>
          <cell r="AA882">
            <v>20179.637500000001</v>
          </cell>
          <cell r="AB882">
            <v>0</v>
          </cell>
          <cell r="AC882">
            <v>0</v>
          </cell>
          <cell r="AD882">
            <v>0</v>
          </cell>
          <cell r="AE882">
            <v>20179.637500000001</v>
          </cell>
        </row>
        <row r="883">
          <cell r="A883">
            <v>1</v>
          </cell>
          <cell r="B883" t="str">
            <v>20</v>
          </cell>
          <cell r="C883">
            <v>42113900200</v>
          </cell>
          <cell r="D883">
            <v>5</v>
          </cell>
          <cell r="E883">
            <v>51</v>
          </cell>
          <cell r="F883" t="str">
            <v>13</v>
          </cell>
          <cell r="G883">
            <v>23</v>
          </cell>
          <cell r="H883" t="str">
            <v>20</v>
          </cell>
          <cell r="I883">
            <v>2</v>
          </cell>
          <cell r="J883" t="str">
            <v>42</v>
          </cell>
          <cell r="K883" t="str">
            <v>113</v>
          </cell>
          <cell r="L883" t="str">
            <v>9</v>
          </cell>
          <cell r="M883" t="str">
            <v>00</v>
          </cell>
          <cell r="N883" t="str">
            <v>2</v>
          </cell>
          <cell r="O883">
            <v>5</v>
          </cell>
          <cell r="P883" t="str">
            <v>5</v>
          </cell>
          <cell r="Q883" t="str">
            <v>1</v>
          </cell>
          <cell r="R883" t="str">
            <v>13</v>
          </cell>
          <cell r="T883">
            <v>237407.5</v>
          </cell>
          <cell r="U883">
            <v>1</v>
          </cell>
          <cell r="V883" t="str">
            <v>Educ.P Tous(E.P-Ens.N.V.- -Contrib.natio.BND-</v>
          </cell>
          <cell r="W883">
            <v>0</v>
          </cell>
          <cell r="X883" t="str">
            <v>Matériels et mobiliers scolaires</v>
          </cell>
          <cell r="Y883">
            <v>0</v>
          </cell>
          <cell r="Z883">
            <v>20179.637500000001</v>
          </cell>
          <cell r="AA883">
            <v>20179.637500000001</v>
          </cell>
          <cell r="AB883">
            <v>0</v>
          </cell>
          <cell r="AC883">
            <v>0</v>
          </cell>
          <cell r="AD883">
            <v>0</v>
          </cell>
          <cell r="AE883">
            <v>20179.637500000001</v>
          </cell>
        </row>
        <row r="884">
          <cell r="A884">
            <v>1</v>
          </cell>
          <cell r="B884" t="str">
            <v>20</v>
          </cell>
          <cell r="C884">
            <v>42113900200</v>
          </cell>
          <cell r="D884">
            <v>5</v>
          </cell>
          <cell r="E884">
            <v>51</v>
          </cell>
          <cell r="F884" t="str">
            <v>20</v>
          </cell>
          <cell r="G884">
            <v>23</v>
          </cell>
          <cell r="H884" t="str">
            <v>20</v>
          </cell>
          <cell r="I884">
            <v>2</v>
          </cell>
          <cell r="J884" t="str">
            <v>42</v>
          </cell>
          <cell r="K884" t="str">
            <v>113</v>
          </cell>
          <cell r="L884" t="str">
            <v>9</v>
          </cell>
          <cell r="M884" t="str">
            <v>00</v>
          </cell>
          <cell r="N884" t="str">
            <v>2</v>
          </cell>
          <cell r="O884">
            <v>5</v>
          </cell>
          <cell r="P884" t="str">
            <v>5</v>
          </cell>
          <cell r="Q884" t="str">
            <v>1</v>
          </cell>
          <cell r="R884" t="str">
            <v>20</v>
          </cell>
          <cell r="T884">
            <v>237407.5</v>
          </cell>
          <cell r="U884">
            <v>1</v>
          </cell>
          <cell r="V884" t="str">
            <v>Educ.P Tous(E.P-Ens.N.V.- -Contrib.natio.BND-</v>
          </cell>
          <cell r="W884">
            <v>0</v>
          </cell>
          <cell r="X884" t="str">
            <v>Matériels informatiques</v>
          </cell>
          <cell r="Y884">
            <v>0</v>
          </cell>
          <cell r="Z884">
            <v>20179.637500000001</v>
          </cell>
          <cell r="AA884">
            <v>20179.637500000001</v>
          </cell>
          <cell r="AB884">
            <v>0</v>
          </cell>
          <cell r="AC884">
            <v>0</v>
          </cell>
          <cell r="AD884">
            <v>0</v>
          </cell>
          <cell r="AE884">
            <v>20179.637500000001</v>
          </cell>
        </row>
        <row r="885">
          <cell r="A885">
            <v>1</v>
          </cell>
          <cell r="B885" t="str">
            <v>20</v>
          </cell>
          <cell r="C885">
            <v>42113900200</v>
          </cell>
          <cell r="D885">
            <v>5</v>
          </cell>
          <cell r="E885">
            <v>51</v>
          </cell>
          <cell r="F885" t="str">
            <v>40</v>
          </cell>
          <cell r="G885">
            <v>23</v>
          </cell>
          <cell r="H885" t="str">
            <v>20</v>
          </cell>
          <cell r="I885">
            <v>2</v>
          </cell>
          <cell r="J885" t="str">
            <v>42</v>
          </cell>
          <cell r="K885" t="str">
            <v>113</v>
          </cell>
          <cell r="L885" t="str">
            <v>9</v>
          </cell>
          <cell r="M885" t="str">
            <v>00</v>
          </cell>
          <cell r="N885" t="str">
            <v>2</v>
          </cell>
          <cell r="O885">
            <v>5</v>
          </cell>
          <cell r="P885" t="str">
            <v>5</v>
          </cell>
          <cell r="Q885" t="str">
            <v>1</v>
          </cell>
          <cell r="R885" t="str">
            <v>40</v>
          </cell>
          <cell r="T885">
            <v>237407.5</v>
          </cell>
          <cell r="U885">
            <v>1</v>
          </cell>
          <cell r="V885" t="str">
            <v>Educ.P Tous(E.P-Ens.N.V.- -Contrib.natio.BND-</v>
          </cell>
          <cell r="W885">
            <v>0</v>
          </cell>
          <cell r="X885" t="str">
            <v>Matériels techniques</v>
          </cell>
          <cell r="Y885">
            <v>0</v>
          </cell>
          <cell r="Z885">
            <v>20179.637500000001</v>
          </cell>
          <cell r="AA885">
            <v>20179.637500000001</v>
          </cell>
          <cell r="AB885">
            <v>0</v>
          </cell>
          <cell r="AC885">
            <v>0</v>
          </cell>
          <cell r="AD885">
            <v>0</v>
          </cell>
          <cell r="AE885">
            <v>20179.637500000001</v>
          </cell>
        </row>
        <row r="886">
          <cell r="A886">
            <v>1</v>
          </cell>
          <cell r="B886" t="str">
            <v>20</v>
          </cell>
          <cell r="C886">
            <v>42113900200</v>
          </cell>
          <cell r="D886">
            <v>5</v>
          </cell>
          <cell r="E886">
            <v>51</v>
          </cell>
          <cell r="F886" t="str">
            <v>51</v>
          </cell>
          <cell r="G886">
            <v>22</v>
          </cell>
          <cell r="H886" t="str">
            <v>20</v>
          </cell>
          <cell r="I886">
            <v>2</v>
          </cell>
          <cell r="J886" t="str">
            <v>42</v>
          </cell>
          <cell r="K886" t="str">
            <v>113</v>
          </cell>
          <cell r="L886" t="str">
            <v>9</v>
          </cell>
          <cell r="M886" t="str">
            <v>00</v>
          </cell>
          <cell r="N886" t="str">
            <v>2</v>
          </cell>
          <cell r="O886">
            <v>5</v>
          </cell>
          <cell r="P886" t="str">
            <v>5</v>
          </cell>
          <cell r="Q886" t="str">
            <v>1</v>
          </cell>
          <cell r="R886" t="str">
            <v>51</v>
          </cell>
          <cell r="T886">
            <v>5507854</v>
          </cell>
          <cell r="U886">
            <v>0.8</v>
          </cell>
          <cell r="V886" t="str">
            <v>Educ.P Tous(E.P-Ens.N.V.- -Contrib.natio.BND-</v>
          </cell>
          <cell r="W886">
            <v>0</v>
          </cell>
          <cell r="X886" t="str">
            <v>Véhicules et engins</v>
          </cell>
          <cell r="Y886">
            <v>0</v>
          </cell>
          <cell r="Z886">
            <v>917975.66666666674</v>
          </cell>
          <cell r="AA886">
            <v>734380.53333333344</v>
          </cell>
          <cell r="AB886">
            <v>0</v>
          </cell>
          <cell r="AC886">
            <v>0</v>
          </cell>
          <cell r="AD886">
            <v>0</v>
          </cell>
          <cell r="AE886">
            <v>734380.53333333344</v>
          </cell>
        </row>
        <row r="887">
          <cell r="A887">
            <v>1</v>
          </cell>
          <cell r="B887" t="str">
            <v>20</v>
          </cell>
          <cell r="C887">
            <v>42113900200</v>
          </cell>
          <cell r="D887">
            <v>5</v>
          </cell>
          <cell r="E887">
            <v>53</v>
          </cell>
          <cell r="F887" t="str">
            <v>10</v>
          </cell>
          <cell r="G887">
            <v>22</v>
          </cell>
          <cell r="H887" t="str">
            <v>20</v>
          </cell>
          <cell r="I887">
            <v>2</v>
          </cell>
          <cell r="J887" t="str">
            <v>42</v>
          </cell>
          <cell r="K887" t="str">
            <v>113</v>
          </cell>
          <cell r="L887" t="str">
            <v>9</v>
          </cell>
          <cell r="M887" t="str">
            <v>00</v>
          </cell>
          <cell r="N887" t="str">
            <v>2</v>
          </cell>
          <cell r="O887">
            <v>5</v>
          </cell>
          <cell r="P887" t="str">
            <v>5</v>
          </cell>
          <cell r="Q887" t="str">
            <v>3</v>
          </cell>
          <cell r="R887" t="str">
            <v>10</v>
          </cell>
          <cell r="T887">
            <v>5507854</v>
          </cell>
          <cell r="U887">
            <v>0.8</v>
          </cell>
          <cell r="V887" t="str">
            <v>Educ.P Tous(E.P-Ens.N.V.- -Contrib.natio.BND-</v>
          </cell>
          <cell r="W887">
            <v>0</v>
          </cell>
          <cell r="X887" t="str">
            <v>Bâtiments scolaires</v>
          </cell>
          <cell r="Y887">
            <v>0</v>
          </cell>
          <cell r="Z887">
            <v>917975.66666666674</v>
          </cell>
          <cell r="AA887">
            <v>734380.53333333344</v>
          </cell>
          <cell r="AB887">
            <v>0</v>
          </cell>
          <cell r="AC887">
            <v>0</v>
          </cell>
          <cell r="AD887">
            <v>0</v>
          </cell>
          <cell r="AE887">
            <v>734380.53333333344</v>
          </cell>
        </row>
        <row r="888">
          <cell r="A888">
            <v>1</v>
          </cell>
          <cell r="B888" t="str">
            <v>20</v>
          </cell>
          <cell r="C888">
            <v>42113900200</v>
          </cell>
          <cell r="D888">
            <v>5</v>
          </cell>
          <cell r="E888">
            <v>53</v>
          </cell>
          <cell r="F888" t="str">
            <v>30</v>
          </cell>
          <cell r="G888">
            <v>22</v>
          </cell>
          <cell r="H888" t="str">
            <v>20</v>
          </cell>
          <cell r="I888">
            <v>2</v>
          </cell>
          <cell r="J888" t="str">
            <v>42</v>
          </cell>
          <cell r="K888" t="str">
            <v>113</v>
          </cell>
          <cell r="L888" t="str">
            <v>9</v>
          </cell>
          <cell r="M888" t="str">
            <v>00</v>
          </cell>
          <cell r="N888" t="str">
            <v>2</v>
          </cell>
          <cell r="O888">
            <v>5</v>
          </cell>
          <cell r="P888" t="str">
            <v>5</v>
          </cell>
          <cell r="Q888" t="str">
            <v>3</v>
          </cell>
          <cell r="R888" t="str">
            <v>30</v>
          </cell>
          <cell r="T888">
            <v>5507854</v>
          </cell>
          <cell r="U888">
            <v>0.8</v>
          </cell>
          <cell r="V888" t="str">
            <v>Educ.P Tous(E.P-Ens.N.V.- -Contrib.natio.BND-</v>
          </cell>
          <cell r="W888">
            <v>0</v>
          </cell>
          <cell r="X888" t="str">
            <v>Bâtiments admnistratifs</v>
          </cell>
          <cell r="Y888">
            <v>0</v>
          </cell>
          <cell r="Z888">
            <v>917975.66666666674</v>
          </cell>
          <cell r="AA888">
            <v>734380.53333333344</v>
          </cell>
          <cell r="AB888">
            <v>0</v>
          </cell>
          <cell r="AC888">
            <v>0</v>
          </cell>
          <cell r="AD888">
            <v>0</v>
          </cell>
          <cell r="AE888">
            <v>734380.53333333344</v>
          </cell>
        </row>
        <row r="889">
          <cell r="A889">
            <v>1</v>
          </cell>
          <cell r="B889" t="str">
            <v>ST/ESRS</v>
          </cell>
          <cell r="C889" t="str">
            <v>B3A</v>
          </cell>
          <cell r="D889" t="str">
            <v>B3AE</v>
          </cell>
          <cell r="E889" t="str">
            <v>ISMGB</v>
          </cell>
          <cell r="G889">
            <v>22</v>
          </cell>
          <cell r="H889">
            <v>20</v>
          </cell>
          <cell r="I889">
            <v>2</v>
          </cell>
          <cell r="J889" t="str">
            <v>42</v>
          </cell>
          <cell r="K889" t="str">
            <v>114</v>
          </cell>
          <cell r="L889" t="str">
            <v>AOI</v>
          </cell>
          <cell r="M889">
            <v>0.16666666666666669</v>
          </cell>
          <cell r="O889">
            <v>5</v>
          </cell>
          <cell r="Q889">
            <v>0.16666666666666669</v>
          </cell>
          <cell r="R889" t="str">
            <v>forfait</v>
          </cell>
          <cell r="T889">
            <v>5507854</v>
          </cell>
          <cell r="U889">
            <v>0.8</v>
          </cell>
          <cell r="V889" t="str">
            <v>Education Pour Tous (Enseign. Sup.)</v>
          </cell>
          <cell r="W889">
            <v>0</v>
          </cell>
          <cell r="X889">
            <v>0</v>
          </cell>
          <cell r="Y889">
            <v>0</v>
          </cell>
          <cell r="Z889">
            <v>917975.66666666674</v>
          </cell>
          <cell r="AA889">
            <v>734380.53333333344</v>
          </cell>
          <cell r="AB889">
            <v>0</v>
          </cell>
          <cell r="AC889">
            <v>0</v>
          </cell>
          <cell r="AD889">
            <v>0</v>
          </cell>
          <cell r="AE889">
            <v>734380.53333333344</v>
          </cell>
        </row>
        <row r="890">
          <cell r="A890">
            <v>1</v>
          </cell>
          <cell r="B890" t="str">
            <v>20</v>
          </cell>
          <cell r="C890">
            <v>42114900200</v>
          </cell>
          <cell r="D890">
            <v>5</v>
          </cell>
          <cell r="E890">
            <v>26</v>
          </cell>
          <cell r="F890" t="str">
            <v>10</v>
          </cell>
          <cell r="G890">
            <v>22</v>
          </cell>
          <cell r="H890" t="str">
            <v>20</v>
          </cell>
          <cell r="I890">
            <v>2</v>
          </cell>
          <cell r="J890" t="str">
            <v>42</v>
          </cell>
          <cell r="K890" t="str">
            <v>114</v>
          </cell>
          <cell r="L890" t="str">
            <v>9</v>
          </cell>
          <cell r="M890" t="str">
            <v>00</v>
          </cell>
          <cell r="N890" t="str">
            <v>2</v>
          </cell>
          <cell r="O890">
            <v>5</v>
          </cell>
          <cell r="P890" t="str">
            <v>2</v>
          </cell>
          <cell r="Q890" t="str">
            <v>6</v>
          </cell>
          <cell r="R890" t="str">
            <v>10</v>
          </cell>
          <cell r="T890">
            <v>5507854</v>
          </cell>
          <cell r="U890">
            <v>0.8</v>
          </cell>
          <cell r="V890" t="str">
            <v>Educ.P.Tous(ES)-Ens.N.V.- -Contrib.natio.BND-</v>
          </cell>
          <cell r="W890">
            <v>0</v>
          </cell>
          <cell r="X890" t="str">
            <v>Salaires projets</v>
          </cell>
          <cell r="Y890">
            <v>0</v>
          </cell>
          <cell r="Z890">
            <v>917975.66666666674</v>
          </cell>
          <cell r="AA890">
            <v>734380.53333333344</v>
          </cell>
          <cell r="AB890">
            <v>0</v>
          </cell>
          <cell r="AC890">
            <v>0</v>
          </cell>
          <cell r="AD890">
            <v>0</v>
          </cell>
          <cell r="AE890">
            <v>734380.53333333344</v>
          </cell>
        </row>
        <row r="891">
          <cell r="A891">
            <v>1</v>
          </cell>
          <cell r="B891" t="str">
            <v>20</v>
          </cell>
          <cell r="C891">
            <v>42114900200</v>
          </cell>
          <cell r="D891">
            <v>5</v>
          </cell>
          <cell r="E891">
            <v>31</v>
          </cell>
          <cell r="F891" t="str">
            <v>12</v>
          </cell>
          <cell r="G891">
            <v>22</v>
          </cell>
          <cell r="H891" t="str">
            <v>20</v>
          </cell>
          <cell r="I891">
            <v>2</v>
          </cell>
          <cell r="J891" t="str">
            <v>42</v>
          </cell>
          <cell r="K891" t="str">
            <v>114</v>
          </cell>
          <cell r="L891" t="str">
            <v>9</v>
          </cell>
          <cell r="M891" t="str">
            <v>00</v>
          </cell>
          <cell r="N891" t="str">
            <v>2</v>
          </cell>
          <cell r="O891">
            <v>5</v>
          </cell>
          <cell r="P891" t="str">
            <v>3</v>
          </cell>
          <cell r="Q891" t="str">
            <v>1</v>
          </cell>
          <cell r="R891" t="str">
            <v>12</v>
          </cell>
          <cell r="T891">
            <v>5507854</v>
          </cell>
          <cell r="U891">
            <v>0.8</v>
          </cell>
          <cell r="V891" t="str">
            <v>Educ.P.Tous(ES)-Ens.N.V.- -Contrib.natio.BND-</v>
          </cell>
          <cell r="W891">
            <v>0</v>
          </cell>
          <cell r="X891" t="str">
            <v>Documentation</v>
          </cell>
          <cell r="Y891">
            <v>0</v>
          </cell>
          <cell r="Z891">
            <v>917975.66666666674</v>
          </cell>
          <cell r="AA891">
            <v>734380.53333333344</v>
          </cell>
          <cell r="AB891">
            <v>0</v>
          </cell>
          <cell r="AC891">
            <v>0</v>
          </cell>
          <cell r="AD891">
            <v>0</v>
          </cell>
          <cell r="AE891">
            <v>734380.53333333344</v>
          </cell>
        </row>
        <row r="892">
          <cell r="A892">
            <v>1</v>
          </cell>
          <cell r="B892" t="str">
            <v>20</v>
          </cell>
          <cell r="C892">
            <v>42114900200</v>
          </cell>
          <cell r="D892">
            <v>5</v>
          </cell>
          <cell r="E892">
            <v>31</v>
          </cell>
          <cell r="F892" t="str">
            <v>21</v>
          </cell>
          <cell r="G892">
            <v>23</v>
          </cell>
          <cell r="H892" t="str">
            <v>20</v>
          </cell>
          <cell r="I892">
            <v>2</v>
          </cell>
          <cell r="J892" t="str">
            <v>42</v>
          </cell>
          <cell r="K892" t="str">
            <v>114</v>
          </cell>
          <cell r="L892" t="str">
            <v>9</v>
          </cell>
          <cell r="M892" t="str">
            <v>00</v>
          </cell>
          <cell r="N892" t="str">
            <v>2</v>
          </cell>
          <cell r="O892">
            <v>5</v>
          </cell>
          <cell r="P892" t="str">
            <v>3</v>
          </cell>
          <cell r="Q892" t="str">
            <v>1</v>
          </cell>
          <cell r="R892" t="str">
            <v>21</v>
          </cell>
          <cell r="T892">
            <v>217160.6716981132</v>
          </cell>
          <cell r="U892">
            <v>1</v>
          </cell>
          <cell r="V892" t="str">
            <v>Educ.P.Tous(ES)-Ens.N.V.- -Contrib.natio.BND-</v>
          </cell>
          <cell r="W892">
            <v>0</v>
          </cell>
          <cell r="X892" t="str">
            <v>Fournitures et petits matériels de bureaux</v>
          </cell>
          <cell r="Y892">
            <v>0</v>
          </cell>
          <cell r="Z892">
            <v>217160.6716981132</v>
          </cell>
          <cell r="AA892">
            <v>217160.6716981132</v>
          </cell>
          <cell r="AB892">
            <v>0</v>
          </cell>
          <cell r="AC892">
            <v>0</v>
          </cell>
          <cell r="AD892">
            <v>0</v>
          </cell>
          <cell r="AE892">
            <v>217160.6716981132</v>
          </cell>
        </row>
        <row r="893">
          <cell r="A893">
            <v>1</v>
          </cell>
          <cell r="B893" t="str">
            <v>20</v>
          </cell>
          <cell r="C893">
            <v>42114900200</v>
          </cell>
          <cell r="D893">
            <v>5</v>
          </cell>
          <cell r="E893">
            <v>31</v>
          </cell>
          <cell r="F893" t="str">
            <v>22</v>
          </cell>
          <cell r="G893">
            <v>23</v>
          </cell>
          <cell r="H893" t="str">
            <v>20</v>
          </cell>
          <cell r="I893">
            <v>2</v>
          </cell>
          <cell r="J893" t="str">
            <v>42</v>
          </cell>
          <cell r="K893" t="str">
            <v>114</v>
          </cell>
          <cell r="L893" t="str">
            <v>9</v>
          </cell>
          <cell r="M893" t="str">
            <v>00</v>
          </cell>
          <cell r="N893" t="str">
            <v>2</v>
          </cell>
          <cell r="O893">
            <v>5</v>
          </cell>
          <cell r="P893" t="str">
            <v>3</v>
          </cell>
          <cell r="Q893" t="str">
            <v>1</v>
          </cell>
          <cell r="R893" t="str">
            <v>22</v>
          </cell>
          <cell r="T893">
            <v>108580.3358490566</v>
          </cell>
          <cell r="U893">
            <v>1</v>
          </cell>
          <cell r="V893" t="str">
            <v>Educ.P.Tous(ES)-Ens.N.V.- -Contrib.natio.BND-</v>
          </cell>
          <cell r="W893">
            <v>0</v>
          </cell>
          <cell r="X893" t="str">
            <v>Fournitures informatiques</v>
          </cell>
          <cell r="Y893">
            <v>0</v>
          </cell>
          <cell r="Z893">
            <v>108580.3358490566</v>
          </cell>
          <cell r="AA893">
            <v>108580.3358490566</v>
          </cell>
          <cell r="AB893">
            <v>0</v>
          </cell>
          <cell r="AC893">
            <v>0</v>
          </cell>
          <cell r="AD893">
            <v>0</v>
          </cell>
          <cell r="AE893">
            <v>108580.3358490566</v>
          </cell>
        </row>
        <row r="894">
          <cell r="A894">
            <v>1</v>
          </cell>
          <cell r="B894" t="str">
            <v>20</v>
          </cell>
          <cell r="C894">
            <v>42114900200</v>
          </cell>
          <cell r="D894">
            <v>5</v>
          </cell>
          <cell r="E894">
            <v>31</v>
          </cell>
          <cell r="F894" t="str">
            <v>31</v>
          </cell>
          <cell r="G894">
            <v>23</v>
          </cell>
          <cell r="H894" t="str">
            <v>20</v>
          </cell>
          <cell r="I894">
            <v>2</v>
          </cell>
          <cell r="J894" t="str">
            <v>42</v>
          </cell>
          <cell r="K894" t="str">
            <v>114</v>
          </cell>
          <cell r="L894" t="str">
            <v>9</v>
          </cell>
          <cell r="M894" t="str">
            <v>00</v>
          </cell>
          <cell r="N894" t="str">
            <v>2</v>
          </cell>
          <cell r="O894">
            <v>5</v>
          </cell>
          <cell r="P894" t="str">
            <v>3</v>
          </cell>
          <cell r="Q894" t="str">
            <v>1</v>
          </cell>
          <cell r="R894" t="str">
            <v>31</v>
          </cell>
          <cell r="T894">
            <v>63786.467924528311</v>
          </cell>
          <cell r="U894">
            <v>1</v>
          </cell>
          <cell r="V894" t="str">
            <v>Educ.P.Tous(ES)-Ens.N.V.- -Contrib.natio.BND-</v>
          </cell>
          <cell r="W894">
            <v>0</v>
          </cell>
          <cell r="X894" t="str">
            <v>Carburants et lubrifiants</v>
          </cell>
          <cell r="Y894">
            <v>0</v>
          </cell>
          <cell r="Z894">
            <v>63786.467924528311</v>
          </cell>
          <cell r="AA894">
            <v>63786.467924528311</v>
          </cell>
          <cell r="AB894">
            <v>0</v>
          </cell>
          <cell r="AC894">
            <v>0</v>
          </cell>
          <cell r="AD894">
            <v>0</v>
          </cell>
          <cell r="AE894">
            <v>63786.467924528311</v>
          </cell>
        </row>
        <row r="895">
          <cell r="A895">
            <v>1</v>
          </cell>
          <cell r="B895" t="str">
            <v>20</v>
          </cell>
          <cell r="C895">
            <v>42114900200</v>
          </cell>
          <cell r="D895">
            <v>5</v>
          </cell>
          <cell r="E895">
            <v>33</v>
          </cell>
          <cell r="F895" t="str">
            <v>11</v>
          </cell>
          <cell r="G895">
            <v>23</v>
          </cell>
          <cell r="H895" t="str">
            <v>20</v>
          </cell>
          <cell r="I895">
            <v>2</v>
          </cell>
          <cell r="J895" t="str">
            <v>42</v>
          </cell>
          <cell r="K895" t="str">
            <v>114</v>
          </cell>
          <cell r="L895" t="str">
            <v>9</v>
          </cell>
          <cell r="M895" t="str">
            <v>00</v>
          </cell>
          <cell r="N895" t="str">
            <v>2</v>
          </cell>
          <cell r="O895">
            <v>5</v>
          </cell>
          <cell r="P895" t="str">
            <v>3</v>
          </cell>
          <cell r="Q895" t="str">
            <v>3</v>
          </cell>
          <cell r="R895" t="str">
            <v>11</v>
          </cell>
          <cell r="T895">
            <v>63786.467924528311</v>
          </cell>
          <cell r="U895">
            <v>1</v>
          </cell>
          <cell r="V895" t="str">
            <v>Educ.P.Tous(ES)-Ens.N.V.- -Contrib.natio.BND-</v>
          </cell>
          <cell r="W895">
            <v>0</v>
          </cell>
          <cell r="X895" t="str">
            <v>Loyers</v>
          </cell>
          <cell r="Y895">
            <v>0</v>
          </cell>
          <cell r="Z895">
            <v>63786.467924528311</v>
          </cell>
          <cell r="AA895">
            <v>63786.467924528311</v>
          </cell>
          <cell r="AB895">
            <v>0</v>
          </cell>
          <cell r="AC895">
            <v>0</v>
          </cell>
          <cell r="AD895">
            <v>0</v>
          </cell>
          <cell r="AE895">
            <v>63786.467924528311</v>
          </cell>
        </row>
        <row r="896">
          <cell r="A896">
            <v>1</v>
          </cell>
          <cell r="B896" t="str">
            <v>20</v>
          </cell>
          <cell r="C896">
            <v>42114900200</v>
          </cell>
          <cell r="D896">
            <v>5</v>
          </cell>
          <cell r="E896">
            <v>33</v>
          </cell>
          <cell r="F896" t="str">
            <v>22</v>
          </cell>
          <cell r="G896">
            <v>23</v>
          </cell>
          <cell r="H896" t="str">
            <v>20</v>
          </cell>
          <cell r="I896">
            <v>2</v>
          </cell>
          <cell r="J896" t="str">
            <v>42</v>
          </cell>
          <cell r="K896" t="str">
            <v>114</v>
          </cell>
          <cell r="L896" t="str">
            <v>9</v>
          </cell>
          <cell r="M896" t="str">
            <v>00</v>
          </cell>
          <cell r="N896" t="str">
            <v>2</v>
          </cell>
          <cell r="O896">
            <v>5</v>
          </cell>
          <cell r="P896" t="str">
            <v>3</v>
          </cell>
          <cell r="Q896" t="str">
            <v>3</v>
          </cell>
          <cell r="R896" t="str">
            <v>22</v>
          </cell>
          <cell r="T896">
            <v>63786.467924528311</v>
          </cell>
          <cell r="U896">
            <v>1</v>
          </cell>
          <cell r="V896" t="str">
            <v>Educ.P.Tous(ES)-Ens.N.V.- -Contrib.natio.BND-</v>
          </cell>
          <cell r="W896">
            <v>0</v>
          </cell>
          <cell r="X896" t="str">
            <v>Frais de stages et formations</v>
          </cell>
          <cell r="Y896">
            <v>0</v>
          </cell>
          <cell r="Z896">
            <v>63786.467924528311</v>
          </cell>
          <cell r="AA896">
            <v>63786.467924528311</v>
          </cell>
          <cell r="AB896">
            <v>0</v>
          </cell>
          <cell r="AC896">
            <v>0</v>
          </cell>
          <cell r="AD896">
            <v>0</v>
          </cell>
          <cell r="AE896">
            <v>63786.467924528311</v>
          </cell>
        </row>
        <row r="897">
          <cell r="A897">
            <v>1</v>
          </cell>
          <cell r="B897" t="str">
            <v>20</v>
          </cell>
          <cell r="C897">
            <v>42114900200</v>
          </cell>
          <cell r="D897">
            <v>5</v>
          </cell>
          <cell r="E897">
            <v>33</v>
          </cell>
          <cell r="F897" t="str">
            <v>81</v>
          </cell>
          <cell r="G897">
            <v>23</v>
          </cell>
          <cell r="H897" t="str">
            <v>20</v>
          </cell>
          <cell r="I897">
            <v>2</v>
          </cell>
          <cell r="J897" t="str">
            <v>42</v>
          </cell>
          <cell r="K897" t="str">
            <v>114</v>
          </cell>
          <cell r="L897" t="str">
            <v>9</v>
          </cell>
          <cell r="M897" t="str">
            <v>00</v>
          </cell>
          <cell r="N897" t="str">
            <v>2</v>
          </cell>
          <cell r="O897">
            <v>5</v>
          </cell>
          <cell r="P897" t="str">
            <v>3</v>
          </cell>
          <cell r="Q897" t="str">
            <v>3</v>
          </cell>
          <cell r="R897" t="str">
            <v>81</v>
          </cell>
          <cell r="T897">
            <v>54827.694339622642</v>
          </cell>
          <cell r="U897">
            <v>1</v>
          </cell>
          <cell r="V897" t="str">
            <v>Educ.P.Tous(ES)-Ens.N.V.- -Contrib.natio.BND-</v>
          </cell>
          <cell r="W897">
            <v>0</v>
          </cell>
          <cell r="X897" t="str">
            <v>Assurances</v>
          </cell>
          <cell r="Y897">
            <v>0</v>
          </cell>
          <cell r="Z897">
            <v>54827.694339622642</v>
          </cell>
          <cell r="AA897">
            <v>54827.694339622642</v>
          </cell>
          <cell r="AB897">
            <v>0</v>
          </cell>
          <cell r="AC897">
            <v>0</v>
          </cell>
          <cell r="AD897">
            <v>0</v>
          </cell>
          <cell r="AE897">
            <v>54827.694339622642</v>
          </cell>
        </row>
        <row r="898">
          <cell r="A898">
            <v>1</v>
          </cell>
          <cell r="B898" t="str">
            <v>20</v>
          </cell>
          <cell r="C898">
            <v>42114900200</v>
          </cell>
          <cell r="D898">
            <v>5</v>
          </cell>
          <cell r="E898">
            <v>33</v>
          </cell>
          <cell r="F898" t="str">
            <v>90</v>
          </cell>
          <cell r="G898">
            <v>23</v>
          </cell>
          <cell r="H898" t="str">
            <v>20</v>
          </cell>
          <cell r="I898">
            <v>2</v>
          </cell>
          <cell r="J898" t="str">
            <v>42</v>
          </cell>
          <cell r="K898" t="str">
            <v>114</v>
          </cell>
          <cell r="L898" t="str">
            <v>9</v>
          </cell>
          <cell r="M898" t="str">
            <v>00</v>
          </cell>
          <cell r="N898" t="str">
            <v>2</v>
          </cell>
          <cell r="O898">
            <v>5</v>
          </cell>
          <cell r="P898" t="str">
            <v>3</v>
          </cell>
          <cell r="Q898" t="str">
            <v>3</v>
          </cell>
          <cell r="R898" t="str">
            <v>90</v>
          </cell>
          <cell r="T898">
            <v>406441.64</v>
          </cell>
          <cell r="U898">
            <v>1</v>
          </cell>
          <cell r="V898" t="str">
            <v>Educ.P.Tous(ES)-Ens.N.V.- -Contrib.natio.BND-</v>
          </cell>
          <cell r="W898">
            <v>0</v>
          </cell>
          <cell r="X898" t="str">
            <v>Autres prestations</v>
          </cell>
          <cell r="Y898">
            <v>0</v>
          </cell>
          <cell r="Z898">
            <v>406441.64</v>
          </cell>
          <cell r="AA898">
            <v>406441.64</v>
          </cell>
          <cell r="AB898">
            <v>0</v>
          </cell>
          <cell r="AC898">
            <v>0</v>
          </cell>
          <cell r="AD898">
            <v>0</v>
          </cell>
          <cell r="AE898">
            <v>406441.64</v>
          </cell>
        </row>
        <row r="899">
          <cell r="A899">
            <v>1</v>
          </cell>
          <cell r="B899" t="str">
            <v>20</v>
          </cell>
          <cell r="C899">
            <v>42114900200</v>
          </cell>
          <cell r="D899">
            <v>5</v>
          </cell>
          <cell r="E899">
            <v>34</v>
          </cell>
          <cell r="F899" t="str">
            <v>10</v>
          </cell>
          <cell r="G899">
            <v>23</v>
          </cell>
          <cell r="H899" t="str">
            <v>20</v>
          </cell>
          <cell r="I899">
            <v>2</v>
          </cell>
          <cell r="J899" t="str">
            <v>42</v>
          </cell>
          <cell r="K899" t="str">
            <v>114</v>
          </cell>
          <cell r="L899" t="str">
            <v>9</v>
          </cell>
          <cell r="M899" t="str">
            <v>00</v>
          </cell>
          <cell r="N899" t="str">
            <v>2</v>
          </cell>
          <cell r="O899">
            <v>5</v>
          </cell>
          <cell r="P899" t="str">
            <v>3</v>
          </cell>
          <cell r="Q899" t="str">
            <v>4</v>
          </cell>
          <cell r="R899" t="str">
            <v>10</v>
          </cell>
          <cell r="T899">
            <v>177580.81</v>
          </cell>
          <cell r="U899">
            <v>1</v>
          </cell>
          <cell r="V899" t="str">
            <v>Educ.P.Tous(ES)-Ens.N.V.- -Contrib.natio.BND-</v>
          </cell>
          <cell r="W899">
            <v>0</v>
          </cell>
          <cell r="X899" t="str">
            <v>Consommation eau</v>
          </cell>
          <cell r="Y899">
            <v>0</v>
          </cell>
          <cell r="Z899">
            <v>177580.81</v>
          </cell>
          <cell r="AA899">
            <v>177580.81</v>
          </cell>
          <cell r="AB899">
            <v>0</v>
          </cell>
          <cell r="AC899">
            <v>0</v>
          </cell>
          <cell r="AD899">
            <v>0</v>
          </cell>
          <cell r="AE899">
            <v>177580.81</v>
          </cell>
        </row>
        <row r="900">
          <cell r="A900">
            <v>1</v>
          </cell>
          <cell r="B900" t="str">
            <v>20</v>
          </cell>
          <cell r="C900">
            <v>42114900200</v>
          </cell>
          <cell r="D900">
            <v>5</v>
          </cell>
          <cell r="E900">
            <v>34</v>
          </cell>
          <cell r="F900" t="str">
            <v>20</v>
          </cell>
          <cell r="G900">
            <v>23</v>
          </cell>
          <cell r="H900" t="str">
            <v>20</v>
          </cell>
          <cell r="I900">
            <v>2</v>
          </cell>
          <cell r="J900" t="str">
            <v>42</v>
          </cell>
          <cell r="K900" t="str">
            <v>114</v>
          </cell>
          <cell r="L900" t="str">
            <v>9</v>
          </cell>
          <cell r="M900" t="str">
            <v>00</v>
          </cell>
          <cell r="N900" t="str">
            <v>2</v>
          </cell>
          <cell r="O900">
            <v>5</v>
          </cell>
          <cell r="P900" t="str">
            <v>3</v>
          </cell>
          <cell r="Q900" t="str">
            <v>4</v>
          </cell>
          <cell r="R900" t="str">
            <v>20</v>
          </cell>
          <cell r="T900">
            <v>39884.46</v>
          </cell>
          <cell r="U900">
            <v>1</v>
          </cell>
          <cell r="V900" t="str">
            <v>Educ.P.Tous(ES)-Ens.N.V.- -Contrib.natio.BND-</v>
          </cell>
          <cell r="W900">
            <v>0</v>
          </cell>
          <cell r="X900" t="str">
            <v>Consommation éléctricité</v>
          </cell>
          <cell r="Y900">
            <v>0</v>
          </cell>
          <cell r="Z900">
            <v>39884.46</v>
          </cell>
          <cell r="AA900">
            <v>39884.46</v>
          </cell>
          <cell r="AB900">
            <v>0</v>
          </cell>
          <cell r="AC900">
            <v>0</v>
          </cell>
          <cell r="AD900">
            <v>0</v>
          </cell>
          <cell r="AE900">
            <v>39884.46</v>
          </cell>
        </row>
        <row r="901">
          <cell r="A901">
            <v>1</v>
          </cell>
          <cell r="B901" t="str">
            <v>20</v>
          </cell>
          <cell r="C901">
            <v>42114900200</v>
          </cell>
          <cell r="D901">
            <v>5</v>
          </cell>
          <cell r="E901">
            <v>34</v>
          </cell>
          <cell r="F901" t="str">
            <v>30</v>
          </cell>
          <cell r="G901">
            <v>23</v>
          </cell>
          <cell r="H901" t="str">
            <v>20</v>
          </cell>
          <cell r="I901">
            <v>2</v>
          </cell>
          <cell r="J901" t="str">
            <v>42</v>
          </cell>
          <cell r="K901" t="str">
            <v>114</v>
          </cell>
          <cell r="L901" t="str">
            <v>9</v>
          </cell>
          <cell r="M901" t="str">
            <v>00</v>
          </cell>
          <cell r="N901" t="str">
            <v>2</v>
          </cell>
          <cell r="O901">
            <v>5</v>
          </cell>
          <cell r="P901" t="str">
            <v>3</v>
          </cell>
          <cell r="Q901" t="str">
            <v>4</v>
          </cell>
          <cell r="R901" t="str">
            <v>30</v>
          </cell>
          <cell r="T901">
            <v>38934.83</v>
          </cell>
          <cell r="U901">
            <v>1</v>
          </cell>
          <cell r="V901" t="str">
            <v>Educ.P.Tous(ES)-Ens.N.V.- -Contrib.natio.BND-</v>
          </cell>
          <cell r="W901">
            <v>0</v>
          </cell>
          <cell r="X901" t="str">
            <v>Téléphone et autres frais de télécommunications</v>
          </cell>
          <cell r="Y901">
            <v>0</v>
          </cell>
          <cell r="Z901">
            <v>38934.83</v>
          </cell>
          <cell r="AA901">
            <v>38934.83</v>
          </cell>
          <cell r="AB901">
            <v>0</v>
          </cell>
          <cell r="AC901">
            <v>0</v>
          </cell>
          <cell r="AD901">
            <v>0</v>
          </cell>
          <cell r="AE901">
            <v>38934.83</v>
          </cell>
        </row>
        <row r="902">
          <cell r="A902">
            <v>1</v>
          </cell>
          <cell r="B902" t="str">
            <v>20</v>
          </cell>
          <cell r="C902">
            <v>42114900200</v>
          </cell>
          <cell r="D902">
            <v>5</v>
          </cell>
          <cell r="E902">
            <v>35</v>
          </cell>
          <cell r="F902" t="str">
            <v>21</v>
          </cell>
          <cell r="G902">
            <v>23</v>
          </cell>
          <cell r="H902" t="str">
            <v>20</v>
          </cell>
          <cell r="I902">
            <v>2</v>
          </cell>
          <cell r="J902" t="str">
            <v>42</v>
          </cell>
          <cell r="K902" t="str">
            <v>114</v>
          </cell>
          <cell r="L902" t="str">
            <v>9</v>
          </cell>
          <cell r="M902" t="str">
            <v>00</v>
          </cell>
          <cell r="N902" t="str">
            <v>2</v>
          </cell>
          <cell r="O902">
            <v>5</v>
          </cell>
          <cell r="P902" t="str">
            <v>3</v>
          </cell>
          <cell r="Q902" t="str">
            <v>5</v>
          </cell>
          <cell r="R902" t="str">
            <v>21</v>
          </cell>
          <cell r="T902">
            <v>38934.83</v>
          </cell>
          <cell r="U902">
            <v>1</v>
          </cell>
          <cell r="V902" t="str">
            <v>Educ.P.Tous(ES)-Ens.N.V.- -Contrib.natio.BND-</v>
          </cell>
          <cell r="W902">
            <v>0</v>
          </cell>
          <cell r="X902" t="str">
            <v>Indemnité de mission à l'intérieur</v>
          </cell>
          <cell r="Y902">
            <v>0</v>
          </cell>
          <cell r="Z902">
            <v>38934.83</v>
          </cell>
          <cell r="AA902">
            <v>38934.83</v>
          </cell>
          <cell r="AB902">
            <v>0</v>
          </cell>
          <cell r="AC902">
            <v>0</v>
          </cell>
          <cell r="AD902">
            <v>0</v>
          </cell>
          <cell r="AE902">
            <v>38934.83</v>
          </cell>
        </row>
        <row r="903">
          <cell r="A903">
            <v>1</v>
          </cell>
          <cell r="B903" t="str">
            <v>20</v>
          </cell>
          <cell r="C903">
            <v>42114900200</v>
          </cell>
          <cell r="D903">
            <v>5</v>
          </cell>
          <cell r="E903">
            <v>35</v>
          </cell>
          <cell r="F903" t="str">
            <v>31</v>
          </cell>
          <cell r="G903">
            <v>23</v>
          </cell>
          <cell r="H903" t="str">
            <v>20</v>
          </cell>
          <cell r="I903">
            <v>2</v>
          </cell>
          <cell r="J903" t="str">
            <v>42</v>
          </cell>
          <cell r="K903" t="str">
            <v>114</v>
          </cell>
          <cell r="L903" t="str">
            <v>9</v>
          </cell>
          <cell r="M903" t="str">
            <v>00</v>
          </cell>
          <cell r="N903" t="str">
            <v>2</v>
          </cell>
          <cell r="O903">
            <v>5</v>
          </cell>
          <cell r="P903" t="str">
            <v>3</v>
          </cell>
          <cell r="Q903" t="str">
            <v>5</v>
          </cell>
          <cell r="R903" t="str">
            <v>31</v>
          </cell>
          <cell r="T903">
            <v>47481.5</v>
          </cell>
          <cell r="U903">
            <v>1</v>
          </cell>
          <cell r="V903" t="str">
            <v>Educ.P.Tous(ES)-Ens.N.V.- -Contrib.natio.BND-</v>
          </cell>
          <cell r="W903">
            <v>0</v>
          </cell>
          <cell r="X903" t="str">
            <v>Indemnités de mission à l'extérieur</v>
          </cell>
          <cell r="Y903">
            <v>0</v>
          </cell>
          <cell r="Z903">
            <v>47481.5</v>
          </cell>
          <cell r="AA903">
            <v>47481.5</v>
          </cell>
          <cell r="AB903">
            <v>0</v>
          </cell>
          <cell r="AC903">
            <v>0</v>
          </cell>
          <cell r="AD903">
            <v>0</v>
          </cell>
          <cell r="AE903">
            <v>47481.5</v>
          </cell>
        </row>
        <row r="904">
          <cell r="A904">
            <v>1</v>
          </cell>
          <cell r="B904" t="str">
            <v>20</v>
          </cell>
          <cell r="C904">
            <v>42114900200</v>
          </cell>
          <cell r="D904">
            <v>5</v>
          </cell>
          <cell r="E904">
            <v>37</v>
          </cell>
          <cell r="F904" t="str">
            <v>11</v>
          </cell>
          <cell r="G904">
            <v>23</v>
          </cell>
          <cell r="H904" t="str">
            <v>20</v>
          </cell>
          <cell r="I904">
            <v>2</v>
          </cell>
          <cell r="J904" t="str">
            <v>42</v>
          </cell>
          <cell r="K904" t="str">
            <v>114</v>
          </cell>
          <cell r="L904" t="str">
            <v>9</v>
          </cell>
          <cell r="M904" t="str">
            <v>00</v>
          </cell>
          <cell r="N904" t="str">
            <v>2</v>
          </cell>
          <cell r="O904">
            <v>5</v>
          </cell>
          <cell r="P904" t="str">
            <v>3</v>
          </cell>
          <cell r="Q904" t="str">
            <v>7</v>
          </cell>
          <cell r="R904" t="str">
            <v>11</v>
          </cell>
          <cell r="T904">
            <v>54827.694339622642</v>
          </cell>
          <cell r="U904">
            <v>1</v>
          </cell>
          <cell r="V904" t="str">
            <v>Educ.P.Tous(ES)-Ens.N.V.- -Contrib.natio.BND-</v>
          </cell>
          <cell r="W904">
            <v>0</v>
          </cell>
          <cell r="X904" t="str">
            <v>Entretien matériels et mobiliers de buraux</v>
          </cell>
          <cell r="Y904">
            <v>0</v>
          </cell>
          <cell r="Z904">
            <v>54827.694339622642</v>
          </cell>
          <cell r="AA904">
            <v>54827.694339622642</v>
          </cell>
          <cell r="AB904">
            <v>0</v>
          </cell>
          <cell r="AC904">
            <v>0</v>
          </cell>
          <cell r="AD904">
            <v>0</v>
          </cell>
          <cell r="AE904">
            <v>54827.694339622642</v>
          </cell>
        </row>
        <row r="905">
          <cell r="A905">
            <v>1</v>
          </cell>
          <cell r="B905" t="str">
            <v>20</v>
          </cell>
          <cell r="C905">
            <v>42114900200</v>
          </cell>
          <cell r="D905">
            <v>5</v>
          </cell>
          <cell r="E905">
            <v>37</v>
          </cell>
          <cell r="F905" t="str">
            <v>12</v>
          </cell>
          <cell r="G905">
            <v>23</v>
          </cell>
          <cell r="H905" t="str">
            <v>20</v>
          </cell>
          <cell r="I905">
            <v>2</v>
          </cell>
          <cell r="J905" t="str">
            <v>42</v>
          </cell>
          <cell r="K905" t="str">
            <v>114</v>
          </cell>
          <cell r="L905" t="str">
            <v>9</v>
          </cell>
          <cell r="M905" t="str">
            <v>00</v>
          </cell>
          <cell r="N905" t="str">
            <v>2</v>
          </cell>
          <cell r="O905">
            <v>5</v>
          </cell>
          <cell r="P905" t="str">
            <v>3</v>
          </cell>
          <cell r="Q905" t="str">
            <v>7</v>
          </cell>
          <cell r="R905" t="str">
            <v>12</v>
          </cell>
          <cell r="T905">
            <v>62675.58</v>
          </cell>
          <cell r="U905">
            <v>1</v>
          </cell>
          <cell r="V905" t="str">
            <v>Educ.P.Tous(ES)-Ens.N.V.- -Contrib.natio.BND-</v>
          </cell>
          <cell r="W905">
            <v>0</v>
          </cell>
          <cell r="X905" t="str">
            <v>Entretien réparation matériels informatiques</v>
          </cell>
          <cell r="Y905">
            <v>0</v>
          </cell>
          <cell r="Z905">
            <v>62675.58</v>
          </cell>
          <cell r="AA905">
            <v>62675.58</v>
          </cell>
          <cell r="AB905">
            <v>0</v>
          </cell>
          <cell r="AC905">
            <v>0</v>
          </cell>
          <cell r="AD905">
            <v>0</v>
          </cell>
          <cell r="AE905">
            <v>62675.58</v>
          </cell>
        </row>
        <row r="906">
          <cell r="A906">
            <v>1</v>
          </cell>
          <cell r="B906" t="str">
            <v>20</v>
          </cell>
          <cell r="C906">
            <v>42114900200</v>
          </cell>
          <cell r="D906">
            <v>5</v>
          </cell>
          <cell r="E906">
            <v>37</v>
          </cell>
          <cell r="F906" t="str">
            <v>20</v>
          </cell>
          <cell r="G906">
            <v>23</v>
          </cell>
          <cell r="H906" t="str">
            <v>20</v>
          </cell>
          <cell r="I906">
            <v>2</v>
          </cell>
          <cell r="J906" t="str">
            <v>42</v>
          </cell>
          <cell r="K906" t="str">
            <v>114</v>
          </cell>
          <cell r="L906" t="str">
            <v>9</v>
          </cell>
          <cell r="M906" t="str">
            <v>00</v>
          </cell>
          <cell r="N906" t="str">
            <v>2</v>
          </cell>
          <cell r="O906">
            <v>5</v>
          </cell>
          <cell r="P906" t="str">
            <v>3</v>
          </cell>
          <cell r="Q906" t="str">
            <v>7</v>
          </cell>
          <cell r="R906" t="str">
            <v>20</v>
          </cell>
          <cell r="T906">
            <v>130.66908799999999</v>
          </cell>
          <cell r="U906">
            <v>1</v>
          </cell>
          <cell r="V906" t="str">
            <v>Educ.P.Tous(ES)-Ens.N.V.- -Contrib.natio.BND-</v>
          </cell>
          <cell r="W906">
            <v>0</v>
          </cell>
          <cell r="X906" t="str">
            <v>Entretien réparation matériels roulant</v>
          </cell>
          <cell r="Y906">
            <v>0</v>
          </cell>
          <cell r="Z906">
            <v>167387.10172799998</v>
          </cell>
          <cell r="AA906">
            <v>167387.10172799998</v>
          </cell>
          <cell r="AB906">
            <v>0</v>
          </cell>
          <cell r="AC906">
            <v>0</v>
          </cell>
          <cell r="AD906">
            <v>0</v>
          </cell>
          <cell r="AE906">
            <v>167387.10172799998</v>
          </cell>
        </row>
        <row r="907">
          <cell r="A907">
            <v>1</v>
          </cell>
          <cell r="B907" t="str">
            <v>20</v>
          </cell>
          <cell r="C907">
            <v>42114900200</v>
          </cell>
          <cell r="D907">
            <v>5</v>
          </cell>
          <cell r="E907">
            <v>37</v>
          </cell>
          <cell r="F907" t="str">
            <v>90</v>
          </cell>
          <cell r="G907">
            <v>23</v>
          </cell>
          <cell r="H907" t="str">
            <v>20</v>
          </cell>
          <cell r="I907">
            <v>2</v>
          </cell>
          <cell r="J907" t="str">
            <v>42</v>
          </cell>
          <cell r="K907" t="str">
            <v>114</v>
          </cell>
          <cell r="L907" t="str">
            <v>9</v>
          </cell>
          <cell r="M907" t="str">
            <v>00</v>
          </cell>
          <cell r="N907" t="str">
            <v>2</v>
          </cell>
          <cell r="O907">
            <v>5</v>
          </cell>
          <cell r="P907" t="str">
            <v>3</v>
          </cell>
          <cell r="Q907" t="str">
            <v>7</v>
          </cell>
          <cell r="R907" t="str">
            <v>90</v>
          </cell>
          <cell r="T907">
            <v>130.66908799999999</v>
          </cell>
          <cell r="U907">
            <v>1</v>
          </cell>
          <cell r="V907" t="str">
            <v>Educ.P.Tous(ES)-Ens.N.V.- -Contrib.natio.BND-</v>
          </cell>
          <cell r="W907">
            <v>0</v>
          </cell>
          <cell r="X907" t="str">
            <v>Entretien,réparation autres immobilisations</v>
          </cell>
          <cell r="Y907">
            <v>0</v>
          </cell>
          <cell r="Z907">
            <v>260554.16147199998</v>
          </cell>
          <cell r="AA907">
            <v>260554.16147199998</v>
          </cell>
          <cell r="AB907">
            <v>0</v>
          </cell>
          <cell r="AC907">
            <v>0</v>
          </cell>
          <cell r="AD907">
            <v>0</v>
          </cell>
          <cell r="AE907">
            <v>260554.16147199998</v>
          </cell>
        </row>
        <row r="908">
          <cell r="A908">
            <v>1</v>
          </cell>
          <cell r="B908" t="str">
            <v>20</v>
          </cell>
          <cell r="C908">
            <v>42114900200</v>
          </cell>
          <cell r="D908">
            <v>5</v>
          </cell>
          <cell r="E908">
            <v>51</v>
          </cell>
          <cell r="F908" t="str">
            <v>11</v>
          </cell>
          <cell r="G908">
            <v>23</v>
          </cell>
          <cell r="H908" t="str">
            <v>20</v>
          </cell>
          <cell r="I908">
            <v>2</v>
          </cell>
          <cell r="J908" t="str">
            <v>42</v>
          </cell>
          <cell r="K908" t="str">
            <v>114</v>
          </cell>
          <cell r="L908" t="str">
            <v>9</v>
          </cell>
          <cell r="M908" t="str">
            <v>00</v>
          </cell>
          <cell r="N908" t="str">
            <v>2</v>
          </cell>
          <cell r="O908">
            <v>5</v>
          </cell>
          <cell r="P908" t="str">
            <v>5</v>
          </cell>
          <cell r="Q908" t="str">
            <v>1</v>
          </cell>
          <cell r="R908" t="str">
            <v>11</v>
          </cell>
          <cell r="T908">
            <v>130.66908799999999</v>
          </cell>
          <cell r="U908">
            <v>1</v>
          </cell>
          <cell r="V908" t="str">
            <v>Educ.P.Tous(ES)-Ens.N.V.- -Contrib.natio.BND-</v>
          </cell>
          <cell r="W908">
            <v>0</v>
          </cell>
          <cell r="X908" t="str">
            <v>Matériels et mobiliers de bureau</v>
          </cell>
          <cell r="Y908">
            <v>0</v>
          </cell>
          <cell r="Z908">
            <v>93036.390655999989</v>
          </cell>
          <cell r="AA908">
            <v>93036.390655999989</v>
          </cell>
          <cell r="AB908">
            <v>0</v>
          </cell>
          <cell r="AC908">
            <v>0</v>
          </cell>
          <cell r="AD908">
            <v>0</v>
          </cell>
          <cell r="AE908">
            <v>93036.390655999989</v>
          </cell>
        </row>
        <row r="909">
          <cell r="A909">
            <v>1</v>
          </cell>
          <cell r="B909" t="str">
            <v>20</v>
          </cell>
          <cell r="C909">
            <v>42114900200</v>
          </cell>
          <cell r="D909">
            <v>5</v>
          </cell>
          <cell r="E909">
            <v>51</v>
          </cell>
          <cell r="F909" t="str">
            <v>20</v>
          </cell>
          <cell r="G909">
            <v>23</v>
          </cell>
          <cell r="H909" t="str">
            <v>20</v>
          </cell>
          <cell r="I909">
            <v>2</v>
          </cell>
          <cell r="J909" t="str">
            <v>42</v>
          </cell>
          <cell r="K909" t="str">
            <v>114</v>
          </cell>
          <cell r="L909" t="str">
            <v>9</v>
          </cell>
          <cell r="M909" t="str">
            <v>00</v>
          </cell>
          <cell r="N909" t="str">
            <v>2</v>
          </cell>
          <cell r="O909">
            <v>5</v>
          </cell>
          <cell r="P909" t="str">
            <v>5</v>
          </cell>
          <cell r="Q909" t="str">
            <v>1</v>
          </cell>
          <cell r="R909" t="str">
            <v>20</v>
          </cell>
          <cell r="T909">
            <v>130.66908799999999</v>
          </cell>
          <cell r="U909">
            <v>1</v>
          </cell>
          <cell r="V909" t="str">
            <v>Educ.P.Tous(ES)-Ens.N.V.- -Contrib.natio.BND-</v>
          </cell>
          <cell r="W909">
            <v>0</v>
          </cell>
          <cell r="X909" t="str">
            <v>Matériels informatiques</v>
          </cell>
          <cell r="Y909">
            <v>0</v>
          </cell>
          <cell r="Z909">
            <v>81014.834559999988</v>
          </cell>
          <cell r="AA909">
            <v>81014.834559999988</v>
          </cell>
          <cell r="AB909">
            <v>0</v>
          </cell>
          <cell r="AC909">
            <v>0</v>
          </cell>
          <cell r="AD909">
            <v>0</v>
          </cell>
          <cell r="AE909">
            <v>81014.834559999988</v>
          </cell>
        </row>
        <row r="910">
          <cell r="A910">
            <v>1</v>
          </cell>
          <cell r="B910" t="str">
            <v>20</v>
          </cell>
          <cell r="C910">
            <v>42114900200</v>
          </cell>
          <cell r="D910">
            <v>5</v>
          </cell>
          <cell r="E910">
            <v>51</v>
          </cell>
          <cell r="F910" t="str">
            <v>40</v>
          </cell>
          <cell r="G910">
            <v>23</v>
          </cell>
          <cell r="H910" t="str">
            <v>20</v>
          </cell>
          <cell r="I910">
            <v>2</v>
          </cell>
          <cell r="J910" t="str">
            <v>42</v>
          </cell>
          <cell r="K910" t="str">
            <v>114</v>
          </cell>
          <cell r="L910" t="str">
            <v>9</v>
          </cell>
          <cell r="M910" t="str">
            <v>00</v>
          </cell>
          <cell r="N910" t="str">
            <v>2</v>
          </cell>
          <cell r="O910">
            <v>5</v>
          </cell>
          <cell r="P910" t="str">
            <v>5</v>
          </cell>
          <cell r="Q910" t="str">
            <v>1</v>
          </cell>
          <cell r="R910" t="str">
            <v>40</v>
          </cell>
          <cell r="T910">
            <v>130.66908799999999</v>
          </cell>
          <cell r="U910">
            <v>1</v>
          </cell>
          <cell r="V910" t="str">
            <v>Educ.P.Tous(ES)-Ens.N.V.- -Contrib.natio.BND-</v>
          </cell>
          <cell r="W910">
            <v>0</v>
          </cell>
          <cell r="X910" t="str">
            <v>Matériels techniques</v>
          </cell>
          <cell r="Y910">
            <v>0</v>
          </cell>
          <cell r="Z910">
            <v>97871.146911999997</v>
          </cell>
          <cell r="AA910">
            <v>97871.146911999997</v>
          </cell>
          <cell r="AB910">
            <v>0</v>
          </cell>
          <cell r="AC910">
            <v>0</v>
          </cell>
          <cell r="AD910">
            <v>0</v>
          </cell>
          <cell r="AE910">
            <v>97871.146911999997</v>
          </cell>
        </row>
        <row r="911">
          <cell r="A911">
            <v>1</v>
          </cell>
          <cell r="B911" t="str">
            <v>20</v>
          </cell>
          <cell r="C911">
            <v>42114900200</v>
          </cell>
          <cell r="D911">
            <v>5</v>
          </cell>
          <cell r="E911">
            <v>51</v>
          </cell>
          <cell r="F911" t="str">
            <v>51</v>
          </cell>
          <cell r="G911">
            <v>23</v>
          </cell>
          <cell r="H911" t="str">
            <v>20</v>
          </cell>
          <cell r="I911">
            <v>2</v>
          </cell>
          <cell r="J911" t="str">
            <v>42</v>
          </cell>
          <cell r="K911" t="str">
            <v>114</v>
          </cell>
          <cell r="L911" t="str">
            <v>9</v>
          </cell>
          <cell r="M911" t="str">
            <v>00</v>
          </cell>
          <cell r="N911" t="str">
            <v>2</v>
          </cell>
          <cell r="O911">
            <v>5</v>
          </cell>
          <cell r="P911" t="str">
            <v>5</v>
          </cell>
          <cell r="Q911" t="str">
            <v>1</v>
          </cell>
          <cell r="R911" t="str">
            <v>51</v>
          </cell>
          <cell r="T911">
            <v>130.66908799999999</v>
          </cell>
          <cell r="U911">
            <v>1</v>
          </cell>
          <cell r="V911" t="str">
            <v>Educ.P.Tous(ES)-Ens.N.V.- -Contrib.natio.BND-</v>
          </cell>
          <cell r="W911">
            <v>0</v>
          </cell>
          <cell r="X911" t="str">
            <v>Véhicules et engins</v>
          </cell>
          <cell r="Y911">
            <v>0</v>
          </cell>
          <cell r="Z911">
            <v>218478.71513599998</v>
          </cell>
          <cell r="AA911">
            <v>218478.71513599998</v>
          </cell>
          <cell r="AB911">
            <v>0</v>
          </cell>
          <cell r="AC911">
            <v>0</v>
          </cell>
          <cell r="AD911">
            <v>0</v>
          </cell>
          <cell r="AE911">
            <v>218478.71513599998</v>
          </cell>
        </row>
        <row r="912">
          <cell r="A912">
            <v>1</v>
          </cell>
          <cell r="B912" t="str">
            <v>20</v>
          </cell>
          <cell r="C912">
            <v>42114900200</v>
          </cell>
          <cell r="D912">
            <v>5</v>
          </cell>
          <cell r="E912">
            <v>53</v>
          </cell>
          <cell r="F912" t="str">
            <v>10</v>
          </cell>
          <cell r="G912">
            <v>23</v>
          </cell>
          <cell r="H912" t="str">
            <v>20</v>
          </cell>
          <cell r="I912">
            <v>2</v>
          </cell>
          <cell r="J912" t="str">
            <v>42</v>
          </cell>
          <cell r="K912" t="str">
            <v>114</v>
          </cell>
          <cell r="L912" t="str">
            <v>9</v>
          </cell>
          <cell r="M912" t="str">
            <v>00</v>
          </cell>
          <cell r="N912" t="str">
            <v>2</v>
          </cell>
          <cell r="O912">
            <v>5</v>
          </cell>
          <cell r="P912" t="str">
            <v>5</v>
          </cell>
          <cell r="Q912" t="str">
            <v>3</v>
          </cell>
          <cell r="R912" t="str">
            <v>10</v>
          </cell>
          <cell r="T912">
            <v>130.66908799999999</v>
          </cell>
          <cell r="U912">
            <v>1</v>
          </cell>
          <cell r="V912" t="str">
            <v>Educ.P.Tous(ES)-Ens.N.V.- -Contrib.natio.BND-</v>
          </cell>
          <cell r="W912">
            <v>0</v>
          </cell>
          <cell r="X912" t="str">
            <v>Bâtiments scolaires</v>
          </cell>
          <cell r="Y912">
            <v>0</v>
          </cell>
          <cell r="Z912">
            <v>203582.43910399999</v>
          </cell>
          <cell r="AA912">
            <v>203582.43910399999</v>
          </cell>
          <cell r="AB912">
            <v>0</v>
          </cell>
          <cell r="AC912">
            <v>0</v>
          </cell>
          <cell r="AD912">
            <v>0</v>
          </cell>
          <cell r="AE912">
            <v>203582.43910399999</v>
          </cell>
        </row>
        <row r="913">
          <cell r="A913">
            <v>1</v>
          </cell>
          <cell r="B913" t="str">
            <v>ST/ESRS</v>
          </cell>
          <cell r="C913" t="str">
            <v>B3A</v>
          </cell>
          <cell r="D913" t="str">
            <v>B3AE</v>
          </cell>
          <cell r="E913" t="str">
            <v>CUR NZER</v>
          </cell>
          <cell r="G913">
            <v>23</v>
          </cell>
          <cell r="H913">
            <v>20</v>
          </cell>
          <cell r="I913">
            <v>2</v>
          </cell>
          <cell r="J913" t="str">
            <v>42</v>
          </cell>
          <cell r="K913" t="str">
            <v>115</v>
          </cell>
          <cell r="L913" t="str">
            <v>AOI</v>
          </cell>
          <cell r="M913">
            <v>1565</v>
          </cell>
          <cell r="O913">
            <v>5</v>
          </cell>
          <cell r="Q913">
            <v>1565</v>
          </cell>
          <cell r="R913" t="str">
            <v>titre</v>
          </cell>
          <cell r="T913">
            <v>130.66908799999999</v>
          </cell>
          <cell r="U913">
            <v>1</v>
          </cell>
          <cell r="V913" t="str">
            <v>Education Pour Tous (Format° ProFess.)</v>
          </cell>
          <cell r="W913">
            <v>0</v>
          </cell>
          <cell r="X913">
            <v>0</v>
          </cell>
          <cell r="Y913">
            <v>0</v>
          </cell>
          <cell r="Z913">
            <v>204497.12271999998</v>
          </cell>
          <cell r="AA913">
            <v>204497.12271999998</v>
          </cell>
          <cell r="AB913">
            <v>0</v>
          </cell>
          <cell r="AC913">
            <v>0</v>
          </cell>
          <cell r="AD913">
            <v>0</v>
          </cell>
          <cell r="AE913">
            <v>204497.12271999998</v>
          </cell>
        </row>
        <row r="914">
          <cell r="A914">
            <v>1</v>
          </cell>
          <cell r="B914" t="str">
            <v>20</v>
          </cell>
          <cell r="C914">
            <v>42115900200</v>
          </cell>
          <cell r="D914">
            <v>5</v>
          </cell>
          <cell r="E914">
            <v>26</v>
          </cell>
          <cell r="F914" t="str">
            <v>10</v>
          </cell>
          <cell r="G914">
            <v>23</v>
          </cell>
          <cell r="H914" t="str">
            <v>20</v>
          </cell>
          <cell r="I914">
            <v>2</v>
          </cell>
          <cell r="J914" t="str">
            <v>42</v>
          </cell>
          <cell r="K914" t="str">
            <v>115</v>
          </cell>
          <cell r="L914" t="str">
            <v>9</v>
          </cell>
          <cell r="M914" t="str">
            <v>00</v>
          </cell>
          <cell r="N914" t="str">
            <v>2</v>
          </cell>
          <cell r="O914">
            <v>5</v>
          </cell>
          <cell r="P914" t="str">
            <v>2</v>
          </cell>
          <cell r="Q914" t="str">
            <v>6</v>
          </cell>
          <cell r="R914" t="str">
            <v>10</v>
          </cell>
          <cell r="T914">
            <v>130.66908799999999</v>
          </cell>
          <cell r="U914">
            <v>1</v>
          </cell>
          <cell r="V914" t="str">
            <v>Educ.P.Tous(ET)-Ens.N.V.- -Contrib.natio.BND-</v>
          </cell>
          <cell r="W914">
            <v>0</v>
          </cell>
          <cell r="X914" t="str">
            <v>Salaires projets</v>
          </cell>
          <cell r="Y914">
            <v>0</v>
          </cell>
          <cell r="Z914">
            <v>66902.573055999994</v>
          </cell>
          <cell r="AA914">
            <v>66902.573055999994</v>
          </cell>
          <cell r="AB914">
            <v>0</v>
          </cell>
          <cell r="AC914">
            <v>0</v>
          </cell>
          <cell r="AD914">
            <v>0</v>
          </cell>
          <cell r="AE914">
            <v>66902.573055999994</v>
          </cell>
        </row>
        <row r="915">
          <cell r="A915">
            <v>1</v>
          </cell>
          <cell r="B915" t="str">
            <v>20</v>
          </cell>
          <cell r="C915">
            <v>42115900200</v>
          </cell>
          <cell r="D915">
            <v>5</v>
          </cell>
          <cell r="E915">
            <v>31</v>
          </cell>
          <cell r="F915" t="str">
            <v>21</v>
          </cell>
          <cell r="G915">
            <v>23</v>
          </cell>
          <cell r="H915" t="str">
            <v>20</v>
          </cell>
          <cell r="I915">
            <v>2</v>
          </cell>
          <cell r="J915" t="str">
            <v>42</v>
          </cell>
          <cell r="K915" t="str">
            <v>115</v>
          </cell>
          <cell r="L915" t="str">
            <v>9</v>
          </cell>
          <cell r="M915" t="str">
            <v>00</v>
          </cell>
          <cell r="N915" t="str">
            <v>2</v>
          </cell>
          <cell r="O915">
            <v>5</v>
          </cell>
          <cell r="P915" t="str">
            <v>3</v>
          </cell>
          <cell r="Q915" t="str">
            <v>1</v>
          </cell>
          <cell r="R915" t="str">
            <v>21</v>
          </cell>
          <cell r="T915">
            <v>130.66908799999999</v>
          </cell>
          <cell r="U915">
            <v>1</v>
          </cell>
          <cell r="V915" t="str">
            <v>Educ.P.Tous(ET)-Ens.N.V.- -Contrib.natio.BND-</v>
          </cell>
          <cell r="W915">
            <v>0</v>
          </cell>
          <cell r="X915" t="str">
            <v>Fournitures et petits matériels de bureaux</v>
          </cell>
          <cell r="Y915">
            <v>0</v>
          </cell>
          <cell r="Z915">
            <v>125442.32447999998</v>
          </cell>
          <cell r="AA915">
            <v>125442.32447999998</v>
          </cell>
          <cell r="AB915">
            <v>0</v>
          </cell>
          <cell r="AC915">
            <v>0</v>
          </cell>
          <cell r="AD915">
            <v>0</v>
          </cell>
          <cell r="AE915">
            <v>125442.32447999998</v>
          </cell>
        </row>
        <row r="916">
          <cell r="A916">
            <v>1</v>
          </cell>
          <cell r="B916" t="str">
            <v>20</v>
          </cell>
          <cell r="C916">
            <v>42115900200</v>
          </cell>
          <cell r="D916">
            <v>5</v>
          </cell>
          <cell r="E916">
            <v>31</v>
          </cell>
          <cell r="F916" t="str">
            <v>22</v>
          </cell>
          <cell r="G916">
            <v>23</v>
          </cell>
          <cell r="H916" t="str">
            <v>20</v>
          </cell>
          <cell r="I916">
            <v>2</v>
          </cell>
          <cell r="J916" t="str">
            <v>42</v>
          </cell>
          <cell r="K916" t="str">
            <v>115</v>
          </cell>
          <cell r="L916" t="str">
            <v>9</v>
          </cell>
          <cell r="M916" t="str">
            <v>00</v>
          </cell>
          <cell r="N916" t="str">
            <v>2</v>
          </cell>
          <cell r="O916">
            <v>5</v>
          </cell>
          <cell r="P916" t="str">
            <v>3</v>
          </cell>
          <cell r="Q916" t="str">
            <v>1</v>
          </cell>
          <cell r="R916" t="str">
            <v>22</v>
          </cell>
          <cell r="T916">
            <v>130.66908799999999</v>
          </cell>
          <cell r="U916">
            <v>1</v>
          </cell>
          <cell r="V916" t="str">
            <v>Educ.P.Tous(ET)-Ens.N.V.- -Contrib.natio.BND-</v>
          </cell>
          <cell r="W916">
            <v>0</v>
          </cell>
          <cell r="X916" t="str">
            <v>Fournitures informatiques</v>
          </cell>
          <cell r="Y916">
            <v>0</v>
          </cell>
          <cell r="Z916">
            <v>71345.322047999987</v>
          </cell>
          <cell r="AA916">
            <v>71345.322047999987</v>
          </cell>
          <cell r="AB916">
            <v>0</v>
          </cell>
          <cell r="AC916">
            <v>0</v>
          </cell>
          <cell r="AD916">
            <v>0</v>
          </cell>
          <cell r="AE916">
            <v>71345.322047999987</v>
          </cell>
        </row>
        <row r="917">
          <cell r="A917">
            <v>1</v>
          </cell>
          <cell r="B917" t="str">
            <v>20</v>
          </cell>
          <cell r="C917">
            <v>42115900200</v>
          </cell>
          <cell r="D917">
            <v>5</v>
          </cell>
          <cell r="E917">
            <v>31</v>
          </cell>
          <cell r="F917" t="str">
            <v>31</v>
          </cell>
          <cell r="G917">
            <v>23</v>
          </cell>
          <cell r="H917" t="str">
            <v>20</v>
          </cell>
          <cell r="I917">
            <v>2</v>
          </cell>
          <cell r="J917" t="str">
            <v>42</v>
          </cell>
          <cell r="K917" t="str">
            <v>115</v>
          </cell>
          <cell r="L917" t="str">
            <v>9</v>
          </cell>
          <cell r="M917" t="str">
            <v>00</v>
          </cell>
          <cell r="N917" t="str">
            <v>2</v>
          </cell>
          <cell r="O917">
            <v>5</v>
          </cell>
          <cell r="P917" t="str">
            <v>3</v>
          </cell>
          <cell r="Q917" t="str">
            <v>1</v>
          </cell>
          <cell r="R917" t="str">
            <v>31</v>
          </cell>
          <cell r="T917">
            <v>130.66908799999999</v>
          </cell>
          <cell r="U917">
            <v>1</v>
          </cell>
          <cell r="V917" t="str">
            <v>Educ.P.Tous(ET)-Ens.N.V.- -Contrib.natio.BND-</v>
          </cell>
          <cell r="W917">
            <v>0</v>
          </cell>
          <cell r="X917" t="str">
            <v>Carburants et lubrifiants</v>
          </cell>
          <cell r="Y917">
            <v>0</v>
          </cell>
          <cell r="Z917">
            <v>75004.056511999996</v>
          </cell>
          <cell r="AA917">
            <v>75004.056511999996</v>
          </cell>
          <cell r="AB917">
            <v>0</v>
          </cell>
          <cell r="AC917">
            <v>0</v>
          </cell>
          <cell r="AD917">
            <v>0</v>
          </cell>
          <cell r="AE917">
            <v>75004.056511999996</v>
          </cell>
        </row>
        <row r="918">
          <cell r="A918">
            <v>1</v>
          </cell>
          <cell r="B918" t="str">
            <v>20</v>
          </cell>
          <cell r="C918">
            <v>42115900200</v>
          </cell>
          <cell r="D918">
            <v>5</v>
          </cell>
          <cell r="E918">
            <v>32</v>
          </cell>
          <cell r="F918" t="str">
            <v>90</v>
          </cell>
          <cell r="G918">
            <v>23</v>
          </cell>
          <cell r="H918" t="str">
            <v>20</v>
          </cell>
          <cell r="I918">
            <v>2</v>
          </cell>
          <cell r="J918" t="str">
            <v>42</v>
          </cell>
          <cell r="K918" t="str">
            <v>115</v>
          </cell>
          <cell r="L918" t="str">
            <v>9</v>
          </cell>
          <cell r="M918" t="str">
            <v>00</v>
          </cell>
          <cell r="N918" t="str">
            <v>2</v>
          </cell>
          <cell r="O918">
            <v>5</v>
          </cell>
          <cell r="P918" t="str">
            <v>3</v>
          </cell>
          <cell r="Q918" t="str">
            <v>2</v>
          </cell>
          <cell r="R918" t="str">
            <v>90</v>
          </cell>
          <cell r="T918">
            <v>130.66908799999999</v>
          </cell>
          <cell r="U918">
            <v>1</v>
          </cell>
          <cell r="V918" t="str">
            <v>Educ.P.Tous(ET)-Ens.N.V.- -Contrib.natio.BND-</v>
          </cell>
          <cell r="W918">
            <v>0</v>
          </cell>
          <cell r="X918" t="str">
            <v>Autres produits spécifiques</v>
          </cell>
          <cell r="Y918">
            <v>0</v>
          </cell>
          <cell r="Z918">
            <v>63243.838591999993</v>
          </cell>
          <cell r="AA918">
            <v>63243.838591999993</v>
          </cell>
          <cell r="AB918">
            <v>0</v>
          </cell>
          <cell r="AC918">
            <v>0</v>
          </cell>
          <cell r="AD918">
            <v>0</v>
          </cell>
          <cell r="AE918">
            <v>63243.838591999993</v>
          </cell>
        </row>
        <row r="919">
          <cell r="A919">
            <v>1</v>
          </cell>
          <cell r="B919" t="str">
            <v>20</v>
          </cell>
          <cell r="C919">
            <v>42115900200</v>
          </cell>
          <cell r="D919">
            <v>5</v>
          </cell>
          <cell r="E919">
            <v>33</v>
          </cell>
          <cell r="F919" t="str">
            <v>22</v>
          </cell>
          <cell r="G919">
            <v>15</v>
          </cell>
          <cell r="H919" t="str">
            <v>20</v>
          </cell>
          <cell r="I919">
            <v>2</v>
          </cell>
          <cell r="J919" t="str">
            <v>42</v>
          </cell>
          <cell r="K919" t="str">
            <v>115</v>
          </cell>
          <cell r="L919" t="str">
            <v>9</v>
          </cell>
          <cell r="M919" t="str">
            <v>00</v>
          </cell>
          <cell r="N919" t="str">
            <v>2</v>
          </cell>
          <cell r="O919">
            <v>5</v>
          </cell>
          <cell r="P919" t="str">
            <v>3</v>
          </cell>
          <cell r="Q919" t="str">
            <v>3</v>
          </cell>
          <cell r="R919" t="str">
            <v>22</v>
          </cell>
          <cell r="T919">
            <v>113.9556</v>
          </cell>
          <cell r="U919">
            <v>0.9</v>
          </cell>
          <cell r="V919" t="str">
            <v>Educ.P.Tous(ET)-Ens.N.V.- -Contrib.natio.BND-</v>
          </cell>
          <cell r="W919">
            <v>0</v>
          </cell>
          <cell r="X919" t="str">
            <v>Frais de stages et formations</v>
          </cell>
          <cell r="Y919">
            <v>0</v>
          </cell>
          <cell r="Z919">
            <v>4102.4016000000001</v>
          </cell>
          <cell r="AA919">
            <v>3692.1614400000003</v>
          </cell>
          <cell r="AB919">
            <v>0</v>
          </cell>
          <cell r="AC919">
            <v>0</v>
          </cell>
          <cell r="AD919">
            <v>0</v>
          </cell>
          <cell r="AE919">
            <v>3692.1614400000003</v>
          </cell>
        </row>
        <row r="920">
          <cell r="A920">
            <v>1</v>
          </cell>
          <cell r="B920" t="str">
            <v>20</v>
          </cell>
          <cell r="C920">
            <v>42115900200</v>
          </cell>
          <cell r="D920">
            <v>5</v>
          </cell>
          <cell r="E920">
            <v>33</v>
          </cell>
          <cell r="F920" t="str">
            <v>81</v>
          </cell>
          <cell r="G920">
            <v>25</v>
          </cell>
          <cell r="H920" t="str">
            <v>20</v>
          </cell>
          <cell r="I920">
            <v>2</v>
          </cell>
          <cell r="J920" t="str">
            <v>42</v>
          </cell>
          <cell r="K920" t="str">
            <v>115</v>
          </cell>
          <cell r="L920" t="str">
            <v>9</v>
          </cell>
          <cell r="M920" t="str">
            <v>00</v>
          </cell>
          <cell r="N920" t="str">
            <v>2</v>
          </cell>
          <cell r="O920">
            <v>5</v>
          </cell>
          <cell r="P920" t="str">
            <v>3</v>
          </cell>
          <cell r="Q920" t="str">
            <v>3</v>
          </cell>
          <cell r="R920" t="str">
            <v>81</v>
          </cell>
          <cell r="T920">
            <v>1749078.9783456</v>
          </cell>
          <cell r="U920">
            <v>1</v>
          </cell>
          <cell r="V920" t="str">
            <v>Educ.P.Tous(ET)-Ens.N.V.- -Contrib.natio.BND-</v>
          </cell>
          <cell r="W920">
            <v>0</v>
          </cell>
          <cell r="X920" t="str">
            <v>Assurances</v>
          </cell>
          <cell r="Y920">
            <v>0</v>
          </cell>
          <cell r="Z920">
            <v>1749078.9783456</v>
          </cell>
          <cell r="AA920">
            <v>1749078.9783456</v>
          </cell>
          <cell r="AB920">
            <v>0</v>
          </cell>
          <cell r="AC920">
            <v>0</v>
          </cell>
          <cell r="AD920">
            <v>0</v>
          </cell>
          <cell r="AE920">
            <v>1749078.9783456</v>
          </cell>
        </row>
        <row r="921">
          <cell r="A921">
            <v>1</v>
          </cell>
          <cell r="B921" t="str">
            <v>20</v>
          </cell>
          <cell r="C921">
            <v>42115900200</v>
          </cell>
          <cell r="D921">
            <v>5</v>
          </cell>
          <cell r="E921">
            <v>34</v>
          </cell>
          <cell r="F921" t="str">
            <v>30</v>
          </cell>
          <cell r="G921">
            <v>25</v>
          </cell>
          <cell r="H921" t="str">
            <v>20</v>
          </cell>
          <cell r="I921">
            <v>2</v>
          </cell>
          <cell r="J921" t="str">
            <v>42</v>
          </cell>
          <cell r="K921" t="str">
            <v>115</v>
          </cell>
          <cell r="L921" t="str">
            <v>9</v>
          </cell>
          <cell r="M921" t="str">
            <v>00</v>
          </cell>
          <cell r="N921" t="str">
            <v>2</v>
          </cell>
          <cell r="O921">
            <v>5</v>
          </cell>
          <cell r="P921" t="str">
            <v>3</v>
          </cell>
          <cell r="Q921" t="str">
            <v>4</v>
          </cell>
          <cell r="R921" t="str">
            <v>30</v>
          </cell>
          <cell r="T921">
            <v>27543.068520000001</v>
          </cell>
          <cell r="U921">
            <v>1</v>
          </cell>
          <cell r="V921" t="str">
            <v>Educ.P.Tous(ET)-Ens.N.V.- -Contrib.natio.BND-</v>
          </cell>
          <cell r="W921">
            <v>0</v>
          </cell>
          <cell r="X921" t="str">
            <v>Téléphone et autres frais de télécommunications</v>
          </cell>
          <cell r="Y921">
            <v>0</v>
          </cell>
          <cell r="Z921">
            <v>27543.068520000001</v>
          </cell>
          <cell r="AA921">
            <v>27543.068520000001</v>
          </cell>
          <cell r="AB921">
            <v>0</v>
          </cell>
          <cell r="AC921">
            <v>0</v>
          </cell>
          <cell r="AD921">
            <v>0</v>
          </cell>
          <cell r="AE921">
            <v>27543.068520000001</v>
          </cell>
        </row>
        <row r="922">
          <cell r="A922">
            <v>1</v>
          </cell>
          <cell r="B922" t="str">
            <v>20</v>
          </cell>
          <cell r="C922">
            <v>42115900200</v>
          </cell>
          <cell r="D922">
            <v>5</v>
          </cell>
          <cell r="E922">
            <v>35</v>
          </cell>
          <cell r="F922" t="str">
            <v>21</v>
          </cell>
          <cell r="G922">
            <v>25</v>
          </cell>
          <cell r="H922" t="str">
            <v>20</v>
          </cell>
          <cell r="I922">
            <v>2</v>
          </cell>
          <cell r="J922" t="str">
            <v>42</v>
          </cell>
          <cell r="K922" t="str">
            <v>115</v>
          </cell>
          <cell r="L922" t="str">
            <v>9</v>
          </cell>
          <cell r="M922" t="str">
            <v>00</v>
          </cell>
          <cell r="N922" t="str">
            <v>2</v>
          </cell>
          <cell r="O922">
            <v>5</v>
          </cell>
          <cell r="P922" t="str">
            <v>3</v>
          </cell>
          <cell r="Q922" t="str">
            <v>5</v>
          </cell>
          <cell r="R922" t="str">
            <v>21</v>
          </cell>
          <cell r="T922">
            <v>2047.40228</v>
          </cell>
          <cell r="U922">
            <v>1</v>
          </cell>
          <cell r="V922" t="str">
            <v>Educ.P.Tous(ET)-Ens.N.V.- -Contrib.natio.BND-</v>
          </cell>
          <cell r="W922">
            <v>0</v>
          </cell>
          <cell r="X922" t="str">
            <v>Indemnité de mission à l'intérieur</v>
          </cell>
          <cell r="Y922">
            <v>0</v>
          </cell>
          <cell r="Z922">
            <v>20474.022799999999</v>
          </cell>
          <cell r="AA922">
            <v>20474.022799999999</v>
          </cell>
          <cell r="AB922">
            <v>0</v>
          </cell>
          <cell r="AC922">
            <v>0</v>
          </cell>
          <cell r="AD922">
            <v>0</v>
          </cell>
          <cell r="AE922">
            <v>20474.022799999999</v>
          </cell>
        </row>
        <row r="923">
          <cell r="A923">
            <v>1</v>
          </cell>
          <cell r="B923" t="str">
            <v>20</v>
          </cell>
          <cell r="C923">
            <v>42115900200</v>
          </cell>
          <cell r="D923">
            <v>5</v>
          </cell>
          <cell r="E923">
            <v>37</v>
          </cell>
          <cell r="F923" t="str">
            <v>11</v>
          </cell>
          <cell r="G923">
            <v>25</v>
          </cell>
          <cell r="H923" t="str">
            <v>20</v>
          </cell>
          <cell r="I923">
            <v>2</v>
          </cell>
          <cell r="J923" t="str">
            <v>42</v>
          </cell>
          <cell r="K923" t="str">
            <v>115</v>
          </cell>
          <cell r="L923" t="str">
            <v>9</v>
          </cell>
          <cell r="M923" t="str">
            <v>00</v>
          </cell>
          <cell r="N923" t="str">
            <v>2</v>
          </cell>
          <cell r="O923">
            <v>5</v>
          </cell>
          <cell r="P923" t="str">
            <v>3</v>
          </cell>
          <cell r="Q923" t="str">
            <v>7</v>
          </cell>
          <cell r="R923" t="str">
            <v>11</v>
          </cell>
          <cell r="T923">
            <v>43284.135399999999</v>
          </cell>
          <cell r="U923">
            <v>1</v>
          </cell>
          <cell r="V923" t="str">
            <v>Educ.P.Tous(ET)-Ens.N.V.- -Contrib.natio.BND-</v>
          </cell>
          <cell r="W923">
            <v>0</v>
          </cell>
          <cell r="X923" t="str">
            <v>Entretien matériels et mobiliers de buraux</v>
          </cell>
          <cell r="Y923">
            <v>0</v>
          </cell>
          <cell r="Z923">
            <v>43284.135399999999</v>
          </cell>
          <cell r="AA923">
            <v>43284.135399999999</v>
          </cell>
          <cell r="AB923">
            <v>0</v>
          </cell>
          <cell r="AC923">
            <v>0</v>
          </cell>
          <cell r="AD923">
            <v>0</v>
          </cell>
          <cell r="AE923">
            <v>43284.135399999999</v>
          </cell>
        </row>
        <row r="924">
          <cell r="A924">
            <v>1</v>
          </cell>
          <cell r="B924" t="str">
            <v>20</v>
          </cell>
          <cell r="C924">
            <v>42115900200</v>
          </cell>
          <cell r="D924">
            <v>5</v>
          </cell>
          <cell r="E924">
            <v>37</v>
          </cell>
          <cell r="F924" t="str">
            <v>12</v>
          </cell>
          <cell r="G924">
            <v>22</v>
          </cell>
          <cell r="H924" t="str">
            <v>20</v>
          </cell>
          <cell r="I924">
            <v>2</v>
          </cell>
          <cell r="J924" t="str">
            <v>42</v>
          </cell>
          <cell r="K924" t="str">
            <v>115</v>
          </cell>
          <cell r="L924" t="str">
            <v>9</v>
          </cell>
          <cell r="M924" t="str">
            <v>00</v>
          </cell>
          <cell r="N924" t="str">
            <v>2</v>
          </cell>
          <cell r="O924">
            <v>5</v>
          </cell>
          <cell r="P924" t="str">
            <v>3</v>
          </cell>
          <cell r="Q924" t="str">
            <v>7</v>
          </cell>
          <cell r="R924" t="str">
            <v>12</v>
          </cell>
          <cell r="T924">
            <v>131818</v>
          </cell>
          <cell r="U924">
            <v>0.8</v>
          </cell>
          <cell r="V924" t="str">
            <v>Educ.P.Tous(ET)-Ens.N.V.- -Contrib.natio.BND-</v>
          </cell>
          <cell r="W924">
            <v>0</v>
          </cell>
          <cell r="X924" t="str">
            <v>Entretien réparation matériels informatiques</v>
          </cell>
          <cell r="Y924">
            <v>0</v>
          </cell>
          <cell r="Z924">
            <v>131818</v>
          </cell>
          <cell r="AA924">
            <v>105454.40000000001</v>
          </cell>
          <cell r="AB924">
            <v>0</v>
          </cell>
          <cell r="AC924">
            <v>0</v>
          </cell>
          <cell r="AD924">
            <v>0</v>
          </cell>
          <cell r="AE924">
            <v>105454.40000000001</v>
          </cell>
        </row>
        <row r="925">
          <cell r="A925">
            <v>1</v>
          </cell>
          <cell r="B925" t="str">
            <v>20</v>
          </cell>
          <cell r="C925">
            <v>42115900200</v>
          </cell>
          <cell r="D925">
            <v>5</v>
          </cell>
          <cell r="E925">
            <v>51</v>
          </cell>
          <cell r="F925" t="str">
            <v>20</v>
          </cell>
          <cell r="G925">
            <v>15</v>
          </cell>
          <cell r="H925" t="str">
            <v>20</v>
          </cell>
          <cell r="I925">
            <v>2</v>
          </cell>
          <cell r="J925" t="str">
            <v>42</v>
          </cell>
          <cell r="K925" t="str">
            <v>115</v>
          </cell>
          <cell r="L925" t="str">
            <v>9</v>
          </cell>
          <cell r="M925" t="str">
            <v>00</v>
          </cell>
          <cell r="N925" t="str">
            <v>2</v>
          </cell>
          <cell r="O925">
            <v>5</v>
          </cell>
          <cell r="P925" t="str">
            <v>5</v>
          </cell>
          <cell r="Q925" t="str">
            <v>1</v>
          </cell>
          <cell r="R925" t="str">
            <v>20</v>
          </cell>
          <cell r="T925">
            <v>37985.199999999997</v>
          </cell>
          <cell r="U925">
            <v>0.9</v>
          </cell>
          <cell r="V925" t="str">
            <v>Educ.P.Tous(ET)-Ens.N.V.- -Contrib.natio.BND-</v>
          </cell>
          <cell r="W925">
            <v>0</v>
          </cell>
          <cell r="X925" t="str">
            <v>Matériels informatiques</v>
          </cell>
          <cell r="Y925">
            <v>0</v>
          </cell>
          <cell r="Z925">
            <v>37985.199999999997</v>
          </cell>
          <cell r="AA925">
            <v>34186.68</v>
          </cell>
          <cell r="AB925">
            <v>0</v>
          </cell>
          <cell r="AC925">
            <v>0</v>
          </cell>
          <cell r="AD925">
            <v>0</v>
          </cell>
          <cell r="AE925">
            <v>34186.68</v>
          </cell>
        </row>
        <row r="926">
          <cell r="A926">
            <v>1</v>
          </cell>
          <cell r="B926" t="str">
            <v>20</v>
          </cell>
          <cell r="C926">
            <v>42115900200</v>
          </cell>
          <cell r="D926">
            <v>5</v>
          </cell>
          <cell r="E926">
            <v>53</v>
          </cell>
          <cell r="F926" t="str">
            <v>10</v>
          </cell>
          <cell r="G926">
            <v>25</v>
          </cell>
          <cell r="H926" t="str">
            <v>20</v>
          </cell>
          <cell r="I926">
            <v>2</v>
          </cell>
          <cell r="J926" t="str">
            <v>42</v>
          </cell>
          <cell r="K926" t="str">
            <v>115</v>
          </cell>
          <cell r="L926" t="str">
            <v>9</v>
          </cell>
          <cell r="M926" t="str">
            <v>00</v>
          </cell>
          <cell r="N926" t="str">
            <v>2</v>
          </cell>
          <cell r="O926">
            <v>5</v>
          </cell>
          <cell r="P926" t="str">
            <v>5</v>
          </cell>
          <cell r="Q926" t="str">
            <v>3</v>
          </cell>
          <cell r="R926" t="str">
            <v>10</v>
          </cell>
          <cell r="T926">
            <v>759704</v>
          </cell>
          <cell r="U926">
            <v>1</v>
          </cell>
          <cell r="V926" t="str">
            <v>Educ.P.Tous(ET)-Ens.N.V.- -Contrib.natio.BND-</v>
          </cell>
          <cell r="W926">
            <v>0</v>
          </cell>
          <cell r="X926" t="str">
            <v>Bâtiments scolaires</v>
          </cell>
          <cell r="Y926">
            <v>0</v>
          </cell>
          <cell r="Z926">
            <v>759704</v>
          </cell>
          <cell r="AA926">
            <v>759704</v>
          </cell>
          <cell r="AB926">
            <v>0</v>
          </cell>
          <cell r="AC926">
            <v>0</v>
          </cell>
          <cell r="AD926">
            <v>0</v>
          </cell>
          <cell r="AE926">
            <v>759704</v>
          </cell>
        </row>
        <row r="927">
          <cell r="A927">
            <v>1</v>
          </cell>
          <cell r="B927" t="str">
            <v>20</v>
          </cell>
          <cell r="C927">
            <v>42115900200</v>
          </cell>
          <cell r="D927">
            <v>5</v>
          </cell>
          <cell r="E927">
            <v>54</v>
          </cell>
          <cell r="F927" t="str">
            <v>13</v>
          </cell>
          <cell r="G927">
            <v>25</v>
          </cell>
          <cell r="H927" t="str">
            <v>20</v>
          </cell>
          <cell r="I927">
            <v>2</v>
          </cell>
          <cell r="J927" t="str">
            <v>42</v>
          </cell>
          <cell r="K927" t="str">
            <v>115</v>
          </cell>
          <cell r="L927" t="str">
            <v>9</v>
          </cell>
          <cell r="M927" t="str">
            <v>00</v>
          </cell>
          <cell r="N927" t="str">
            <v>2</v>
          </cell>
          <cell r="O927">
            <v>5</v>
          </cell>
          <cell r="P927" t="str">
            <v>5</v>
          </cell>
          <cell r="Q927" t="str">
            <v>4</v>
          </cell>
          <cell r="R927" t="str">
            <v>13</v>
          </cell>
          <cell r="T927">
            <v>1899.26</v>
          </cell>
          <cell r="U927">
            <v>1</v>
          </cell>
          <cell r="V927" t="str">
            <v>Educ.P.Tous(ET)-Ens.N.V.- -Contrib.natio.BND-</v>
          </cell>
          <cell r="W927">
            <v>0</v>
          </cell>
          <cell r="X927" t="str">
            <v>Supervision contrôle des travaux</v>
          </cell>
          <cell r="Y927">
            <v>0</v>
          </cell>
          <cell r="Z927">
            <v>5697.78</v>
          </cell>
          <cell r="AA927">
            <v>5697.78</v>
          </cell>
          <cell r="AB927">
            <v>0</v>
          </cell>
          <cell r="AC927">
            <v>0</v>
          </cell>
          <cell r="AD927">
            <v>0</v>
          </cell>
          <cell r="AE927">
            <v>5697.78</v>
          </cell>
        </row>
        <row r="928">
          <cell r="A928">
            <v>1</v>
          </cell>
          <cell r="B928" t="str">
            <v>20</v>
          </cell>
          <cell r="C928">
            <v>42115900200</v>
          </cell>
          <cell r="D928">
            <v>5</v>
          </cell>
          <cell r="E928">
            <v>59</v>
          </cell>
          <cell r="F928" t="str">
            <v>90</v>
          </cell>
          <cell r="G928">
            <v>15</v>
          </cell>
          <cell r="H928" t="str">
            <v>20</v>
          </cell>
          <cell r="I928">
            <v>2</v>
          </cell>
          <cell r="J928" t="str">
            <v>42</v>
          </cell>
          <cell r="K928" t="str">
            <v>115</v>
          </cell>
          <cell r="L928" t="str">
            <v>9</v>
          </cell>
          <cell r="M928" t="str">
            <v>00</v>
          </cell>
          <cell r="N928" t="str">
            <v>2</v>
          </cell>
          <cell r="O928">
            <v>5</v>
          </cell>
          <cell r="P928" t="str">
            <v>5</v>
          </cell>
          <cell r="Q928" t="str">
            <v>9</v>
          </cell>
          <cell r="R928" t="str">
            <v>90</v>
          </cell>
          <cell r="T928">
            <v>113.9556</v>
          </cell>
          <cell r="U928">
            <v>0.9</v>
          </cell>
          <cell r="V928" t="str">
            <v>Educ.P.Tous(ET)-Ens.N.V.- -Contrib.natio.BND-</v>
          </cell>
          <cell r="W928">
            <v>0</v>
          </cell>
          <cell r="X928" t="str">
            <v>Acquisitions &amp; rénovations d'immobilisations non ventillé</v>
          </cell>
          <cell r="Y928">
            <v>0</v>
          </cell>
          <cell r="Z928">
            <v>13674.672</v>
          </cell>
          <cell r="AA928">
            <v>12307.204800000001</v>
          </cell>
          <cell r="AB928">
            <v>0</v>
          </cell>
          <cell r="AC928">
            <v>0</v>
          </cell>
          <cell r="AD928">
            <v>0</v>
          </cell>
          <cell r="AE928">
            <v>12307.204800000001</v>
          </cell>
        </row>
        <row r="929">
          <cell r="A929">
            <v>1</v>
          </cell>
          <cell r="B929" t="str">
            <v>ST/ESRS</v>
          </cell>
          <cell r="C929" t="str">
            <v>C3B</v>
          </cell>
          <cell r="D929" t="str">
            <v>C3BA</v>
          </cell>
          <cell r="E929" t="str">
            <v>SPS</v>
          </cell>
          <cell r="G929">
            <v>15</v>
          </cell>
          <cell r="H929">
            <v>20</v>
          </cell>
          <cell r="I929">
            <v>2</v>
          </cell>
          <cell r="J929" t="str">
            <v>42</v>
          </cell>
          <cell r="K929" t="str">
            <v>116</v>
          </cell>
          <cell r="L929" t="str">
            <v>AUT</v>
          </cell>
          <cell r="M929">
            <v>30</v>
          </cell>
          <cell r="O929">
            <v>5</v>
          </cell>
          <cell r="Q929">
            <v>30</v>
          </cell>
          <cell r="R929" t="str">
            <v>pxj</v>
          </cell>
          <cell r="T929">
            <v>113.9556</v>
          </cell>
          <cell r="U929">
            <v>0.9</v>
          </cell>
          <cell r="V929" t="str">
            <v>Amélioration Qualité Enseignement</v>
          </cell>
          <cell r="W929">
            <v>0</v>
          </cell>
          <cell r="X929">
            <v>0</v>
          </cell>
          <cell r="Y929">
            <v>0</v>
          </cell>
          <cell r="Z929">
            <v>3418.6680000000001</v>
          </cell>
          <cell r="AA929">
            <v>3076.8012000000003</v>
          </cell>
          <cell r="AB929">
            <v>0</v>
          </cell>
          <cell r="AC929">
            <v>0</v>
          </cell>
          <cell r="AD929">
            <v>0</v>
          </cell>
          <cell r="AE929">
            <v>3076.8012000000003</v>
          </cell>
        </row>
        <row r="930">
          <cell r="A930">
            <v>1</v>
          </cell>
          <cell r="B930" t="str">
            <v>20</v>
          </cell>
          <cell r="C930">
            <v>42116900200</v>
          </cell>
          <cell r="D930">
            <v>5</v>
          </cell>
          <cell r="E930">
            <v>31</v>
          </cell>
          <cell r="F930" t="str">
            <v>31</v>
          </cell>
          <cell r="G930">
            <v>15</v>
          </cell>
          <cell r="H930" t="str">
            <v>20</v>
          </cell>
          <cell r="I930">
            <v>2</v>
          </cell>
          <cell r="J930" t="str">
            <v>42</v>
          </cell>
          <cell r="K930" t="str">
            <v>116</v>
          </cell>
          <cell r="L930" t="str">
            <v>9</v>
          </cell>
          <cell r="M930" t="str">
            <v>00</v>
          </cell>
          <cell r="N930" t="str">
            <v>2</v>
          </cell>
          <cell r="O930">
            <v>5</v>
          </cell>
          <cell r="P930" t="str">
            <v>3</v>
          </cell>
          <cell r="Q930" t="str">
            <v>1</v>
          </cell>
          <cell r="R930" t="str">
            <v>31</v>
          </cell>
          <cell r="T930">
            <v>3798.52</v>
          </cell>
          <cell r="U930">
            <v>0.9</v>
          </cell>
          <cell r="V930" t="str">
            <v>Amél.Qlité Ense-Ens.N.V.- -Contrib.natio.BND-</v>
          </cell>
          <cell r="W930">
            <v>0</v>
          </cell>
          <cell r="X930" t="str">
            <v>Carburants et lubrifiants</v>
          </cell>
          <cell r="Y930">
            <v>0</v>
          </cell>
          <cell r="Z930">
            <v>3798.52</v>
          </cell>
          <cell r="AA930">
            <v>3418.6680000000001</v>
          </cell>
          <cell r="AB930">
            <v>0</v>
          </cell>
          <cell r="AC930">
            <v>0</v>
          </cell>
          <cell r="AD930">
            <v>0</v>
          </cell>
          <cell r="AE930">
            <v>3418.6680000000001</v>
          </cell>
        </row>
        <row r="931">
          <cell r="A931">
            <v>1</v>
          </cell>
          <cell r="B931" t="str">
            <v>20</v>
          </cell>
          <cell r="C931">
            <v>42116900200</v>
          </cell>
          <cell r="D931">
            <v>5</v>
          </cell>
          <cell r="E931">
            <v>53</v>
          </cell>
          <cell r="F931" t="str">
            <v>10</v>
          </cell>
          <cell r="G931">
            <v>15</v>
          </cell>
          <cell r="H931" t="str">
            <v>20</v>
          </cell>
          <cell r="I931">
            <v>2</v>
          </cell>
          <cell r="J931" t="str">
            <v>42</v>
          </cell>
          <cell r="K931" t="str">
            <v>116</v>
          </cell>
          <cell r="L931" t="str">
            <v>9</v>
          </cell>
          <cell r="M931" t="str">
            <v>00</v>
          </cell>
          <cell r="N931" t="str">
            <v>2</v>
          </cell>
          <cell r="O931">
            <v>5</v>
          </cell>
          <cell r="P931" t="str">
            <v>5</v>
          </cell>
          <cell r="Q931" t="str">
            <v>3</v>
          </cell>
          <cell r="R931" t="str">
            <v>10</v>
          </cell>
          <cell r="T931">
            <v>11395.56</v>
          </cell>
          <cell r="U931">
            <v>0.9</v>
          </cell>
          <cell r="V931" t="str">
            <v>Amél.Qlité Ense-Ens.N.V.- -Contrib.natio.BND-</v>
          </cell>
          <cell r="W931">
            <v>0</v>
          </cell>
          <cell r="X931" t="str">
            <v>Bâtiments scolaires</v>
          </cell>
          <cell r="Y931">
            <v>0</v>
          </cell>
          <cell r="Z931">
            <v>11395.56</v>
          </cell>
          <cell r="AA931">
            <v>10256.003999999999</v>
          </cell>
          <cell r="AB931">
            <v>0</v>
          </cell>
          <cell r="AC931">
            <v>0</v>
          </cell>
          <cell r="AD931">
            <v>0</v>
          </cell>
          <cell r="AE931">
            <v>10256.003999999999</v>
          </cell>
        </row>
        <row r="932">
          <cell r="A932">
            <v>1</v>
          </cell>
          <cell r="B932" t="str">
            <v>ST/ESRS</v>
          </cell>
          <cell r="C932" t="str">
            <v>C3F</v>
          </cell>
          <cell r="D932" t="str">
            <v>C3FA</v>
          </cell>
          <cell r="E932" t="str">
            <v>ST/MESRS</v>
          </cell>
          <cell r="G932">
            <v>25</v>
          </cell>
          <cell r="H932">
            <v>20</v>
          </cell>
          <cell r="I932">
            <v>2</v>
          </cell>
          <cell r="J932" t="str">
            <v>42</v>
          </cell>
          <cell r="K932" t="str">
            <v>117</v>
          </cell>
          <cell r="L932" t="str">
            <v>AUT</v>
          </cell>
          <cell r="M932">
            <v>1</v>
          </cell>
          <cell r="O932">
            <v>5</v>
          </cell>
          <cell r="Q932">
            <v>1</v>
          </cell>
          <cell r="R932" t="str">
            <v>forfait</v>
          </cell>
          <cell r="T932">
            <v>65535.865559999998</v>
          </cell>
          <cell r="U932">
            <v>1</v>
          </cell>
          <cell r="V932" t="str">
            <v>Programme de réhabilitation des CFP</v>
          </cell>
          <cell r="W932">
            <v>0</v>
          </cell>
          <cell r="X932">
            <v>0</v>
          </cell>
          <cell r="Y932">
            <v>0</v>
          </cell>
          <cell r="Z932">
            <v>65535.865559999998</v>
          </cell>
          <cell r="AA932">
            <v>65535.865559999998</v>
          </cell>
          <cell r="AB932">
            <v>0</v>
          </cell>
          <cell r="AC932">
            <v>0</v>
          </cell>
          <cell r="AD932">
            <v>0</v>
          </cell>
          <cell r="AE932">
            <v>65535.865559999998</v>
          </cell>
        </row>
        <row r="933">
          <cell r="A933">
            <v>1</v>
          </cell>
          <cell r="B933" t="str">
            <v>20</v>
          </cell>
          <cell r="C933">
            <v>42117300100</v>
          </cell>
          <cell r="D933">
            <v>5</v>
          </cell>
          <cell r="E933">
            <v>53</v>
          </cell>
          <cell r="F933" t="str">
            <v>10</v>
          </cell>
          <cell r="G933">
            <v>15</v>
          </cell>
          <cell r="H933" t="str">
            <v>20</v>
          </cell>
          <cell r="I933">
            <v>2</v>
          </cell>
          <cell r="J933" t="str">
            <v>42</v>
          </cell>
          <cell r="K933" t="str">
            <v>117</v>
          </cell>
          <cell r="L933" t="str">
            <v>3</v>
          </cell>
          <cell r="M933" t="str">
            <v>00</v>
          </cell>
          <cell r="N933" t="str">
            <v>1</v>
          </cell>
          <cell r="O933">
            <v>5</v>
          </cell>
          <cell r="P933" t="str">
            <v>5</v>
          </cell>
          <cell r="Q933" t="str">
            <v>3</v>
          </cell>
          <cell r="R933" t="str">
            <v>10</v>
          </cell>
          <cell r="T933">
            <v>17093.34</v>
          </cell>
          <cell r="U933">
            <v>0.9</v>
          </cell>
          <cell r="V933" t="str">
            <v>Réhabil.CFP---Ress.propres BND</v>
          </cell>
          <cell r="W933">
            <v>0</v>
          </cell>
          <cell r="X933" t="str">
            <v>Bâtiments scolaires</v>
          </cell>
          <cell r="Y933">
            <v>0</v>
          </cell>
          <cell r="Z933">
            <v>205120.08000000002</v>
          </cell>
          <cell r="AA933">
            <v>184608.07200000001</v>
          </cell>
          <cell r="AB933">
            <v>0</v>
          </cell>
          <cell r="AC933">
            <v>0</v>
          </cell>
          <cell r="AD933">
            <v>0</v>
          </cell>
          <cell r="AE933">
            <v>184608.07200000001</v>
          </cell>
        </row>
        <row r="934">
          <cell r="A934">
            <v>1</v>
          </cell>
          <cell r="B934" t="str">
            <v>20</v>
          </cell>
          <cell r="C934">
            <v>42117900100</v>
          </cell>
          <cell r="D934">
            <v>5</v>
          </cell>
          <cell r="E934">
            <v>54</v>
          </cell>
          <cell r="F934" t="str">
            <v>11</v>
          </cell>
          <cell r="G934" t="str">
            <v>SO</v>
          </cell>
          <cell r="H934" t="str">
            <v>20</v>
          </cell>
          <cell r="I934">
            <v>2</v>
          </cell>
          <cell r="J934" t="str">
            <v>42</v>
          </cell>
          <cell r="K934" t="str">
            <v>117</v>
          </cell>
          <cell r="L934" t="str">
            <v>9</v>
          </cell>
          <cell r="M934" t="str">
            <v>00</v>
          </cell>
          <cell r="N934" t="str">
            <v>1</v>
          </cell>
          <cell r="O934">
            <v>5</v>
          </cell>
          <cell r="P934" t="str">
            <v>5</v>
          </cell>
          <cell r="Q934" t="str">
            <v>4</v>
          </cell>
          <cell r="R934" t="str">
            <v>11</v>
          </cell>
          <cell r="T934">
            <v>2279250</v>
          </cell>
          <cell r="U934">
            <v>1</v>
          </cell>
          <cell r="V934" t="str">
            <v>Réhabil.CFP-Ens.N.V.- -Ress.propres BND-</v>
          </cell>
          <cell r="W934">
            <v>569812.5</v>
          </cell>
          <cell r="X934" t="str">
            <v>Etudes</v>
          </cell>
          <cell r="Y934">
            <v>569812.5</v>
          </cell>
          <cell r="Z934">
            <v>2279250</v>
          </cell>
          <cell r="AA934">
            <v>569812.5</v>
          </cell>
          <cell r="AB934">
            <v>569812.5</v>
          </cell>
          <cell r="AC934">
            <v>0</v>
          </cell>
          <cell r="AD934">
            <v>0</v>
          </cell>
          <cell r="AE934">
            <v>2279250</v>
          </cell>
        </row>
        <row r="935">
          <cell r="A935">
            <v>1</v>
          </cell>
          <cell r="B935" t="str">
            <v>SNIES</v>
          </cell>
          <cell r="C935" t="str">
            <v>A1B</v>
          </cell>
          <cell r="D935" t="str">
            <v>A1BG</v>
          </cell>
          <cell r="E935" t="str">
            <v>ES/BEYL</v>
          </cell>
          <cell r="F935" t="str">
            <v>SNIES</v>
          </cell>
          <cell r="G935">
            <v>22</v>
          </cell>
          <cell r="H935">
            <v>20</v>
          </cell>
          <cell r="I935">
            <v>2</v>
          </cell>
          <cell r="J935" t="str">
            <v>42</v>
          </cell>
          <cell r="K935" t="str">
            <v>120</v>
          </cell>
          <cell r="L935" t="str">
            <v>AON</v>
          </cell>
          <cell r="M935">
            <v>1.5</v>
          </cell>
          <cell r="N935">
            <v>3</v>
          </cell>
          <cell r="O935">
            <v>5</v>
          </cell>
          <cell r="Q935">
            <v>6</v>
          </cell>
          <cell r="R935" t="str">
            <v>collège</v>
          </cell>
          <cell r="T935">
            <v>364679.99999999994</v>
          </cell>
          <cell r="U935">
            <v>1</v>
          </cell>
          <cell r="V935" t="str">
            <v>ENATEF MAMOU</v>
          </cell>
          <cell r="W935">
            <v>1094039.9999999998</v>
          </cell>
          <cell r="X935">
            <v>547019.99999999988</v>
          </cell>
          <cell r="Y935">
            <v>0</v>
          </cell>
          <cell r="Z935">
            <v>2188079.9999999995</v>
          </cell>
          <cell r="AA935">
            <v>547019.99999999988</v>
          </cell>
          <cell r="AB935">
            <v>1094039.9999999998</v>
          </cell>
          <cell r="AC935">
            <v>0</v>
          </cell>
          <cell r="AD935">
            <v>0</v>
          </cell>
          <cell r="AE935">
            <v>2188079.9999999995</v>
          </cell>
        </row>
        <row r="936">
          <cell r="A936">
            <v>1</v>
          </cell>
          <cell r="B936" t="str">
            <v>20</v>
          </cell>
          <cell r="C936">
            <v>42120300100</v>
          </cell>
          <cell r="D936">
            <v>5</v>
          </cell>
          <cell r="E936">
            <v>51</v>
          </cell>
          <cell r="F936" t="str">
            <v>13</v>
          </cell>
          <cell r="G936">
            <v>22</v>
          </cell>
          <cell r="H936" t="str">
            <v>20</v>
          </cell>
          <cell r="I936">
            <v>2</v>
          </cell>
          <cell r="J936" t="str">
            <v>42</v>
          </cell>
          <cell r="K936" t="str">
            <v>120</v>
          </cell>
          <cell r="L936" t="str">
            <v>3</v>
          </cell>
          <cell r="M936" t="str">
            <v>00</v>
          </cell>
          <cell r="N936" t="str">
            <v>1</v>
          </cell>
          <cell r="O936">
            <v>5</v>
          </cell>
          <cell r="P936" t="str">
            <v>5</v>
          </cell>
          <cell r="Q936" t="str">
            <v>1</v>
          </cell>
          <cell r="R936" t="str">
            <v>13</v>
          </cell>
          <cell r="T936">
            <v>364679.99999999994</v>
          </cell>
          <cell r="U936">
            <v>1</v>
          </cell>
          <cell r="V936" t="str">
            <v>Réhab.ENATEF-Déconc.int- -Ress.propres BND-</v>
          </cell>
          <cell r="W936">
            <v>729359.99999999988</v>
          </cell>
          <cell r="X936" t="str">
            <v>Matériels et mobiliers scolaires</v>
          </cell>
          <cell r="Y936">
            <v>0</v>
          </cell>
          <cell r="Z936">
            <v>1458719.9999999998</v>
          </cell>
          <cell r="AA936">
            <v>364679.99999999994</v>
          </cell>
          <cell r="AB936">
            <v>729359.99999999988</v>
          </cell>
          <cell r="AC936">
            <v>0</v>
          </cell>
          <cell r="AD936">
            <v>0</v>
          </cell>
          <cell r="AE936">
            <v>1458719.9999999998</v>
          </cell>
        </row>
        <row r="937">
          <cell r="A937">
            <v>1</v>
          </cell>
          <cell r="B937" t="str">
            <v>20</v>
          </cell>
          <cell r="C937">
            <v>42120300100</v>
          </cell>
          <cell r="D937">
            <v>5</v>
          </cell>
          <cell r="E937">
            <v>53</v>
          </cell>
          <cell r="F937" t="str">
            <v>10</v>
          </cell>
          <cell r="G937">
            <v>22</v>
          </cell>
          <cell r="H937" t="str">
            <v>20</v>
          </cell>
          <cell r="I937">
            <v>2</v>
          </cell>
          <cell r="J937" t="str">
            <v>42</v>
          </cell>
          <cell r="K937" t="str">
            <v>120</v>
          </cell>
          <cell r="L937" t="str">
            <v>3</v>
          </cell>
          <cell r="M937" t="str">
            <v>00</v>
          </cell>
          <cell r="N937" t="str">
            <v>1</v>
          </cell>
          <cell r="O937">
            <v>5</v>
          </cell>
          <cell r="P937" t="str">
            <v>5</v>
          </cell>
          <cell r="Q937" t="str">
            <v>3</v>
          </cell>
          <cell r="R937" t="str">
            <v>10</v>
          </cell>
          <cell r="T937">
            <v>364679.99999999994</v>
          </cell>
          <cell r="U937">
            <v>1</v>
          </cell>
          <cell r="V937" t="str">
            <v>Réhab.ENATEF-Déconc.int- -Ress.propres BND-</v>
          </cell>
          <cell r="W937">
            <v>364679.99999999994</v>
          </cell>
          <cell r="X937" t="str">
            <v>Bâtiments scolaires</v>
          </cell>
          <cell r="Y937">
            <v>0</v>
          </cell>
          <cell r="Z937">
            <v>729359.99999999988</v>
          </cell>
          <cell r="AA937">
            <v>182339.99999999997</v>
          </cell>
          <cell r="AB937">
            <v>364679.99999999994</v>
          </cell>
          <cell r="AC937">
            <v>0</v>
          </cell>
          <cell r="AD937">
            <v>0</v>
          </cell>
          <cell r="AE937">
            <v>729359.99999999988</v>
          </cell>
        </row>
        <row r="938">
          <cell r="A938">
            <v>1</v>
          </cell>
          <cell r="B938" t="str">
            <v>SNIES</v>
          </cell>
          <cell r="C938" t="str">
            <v>A1B</v>
          </cell>
          <cell r="D938" t="str">
            <v>A1BG</v>
          </cell>
          <cell r="E938" t="str">
            <v>ES/COYA</v>
          </cell>
          <cell r="F938" t="str">
            <v>SNIES</v>
          </cell>
          <cell r="G938">
            <v>22</v>
          </cell>
          <cell r="H938">
            <v>20</v>
          </cell>
          <cell r="I938">
            <v>2</v>
          </cell>
          <cell r="J938" t="str">
            <v>42</v>
          </cell>
          <cell r="K938" t="str">
            <v>121</v>
          </cell>
          <cell r="L938" t="str">
            <v>AON</v>
          </cell>
          <cell r="M938">
            <v>0.25</v>
          </cell>
          <cell r="N938">
            <v>0.5</v>
          </cell>
          <cell r="O938">
            <v>5</v>
          </cell>
          <cell r="Q938">
            <v>1</v>
          </cell>
          <cell r="R938" t="str">
            <v>collège</v>
          </cell>
          <cell r="T938">
            <v>364679.99999999994</v>
          </cell>
          <cell r="U938">
            <v>1</v>
          </cell>
          <cell r="V938" t="str">
            <v>Réhab/Construct.salles classes Conakry</v>
          </cell>
          <cell r="W938">
            <v>182339.99999999997</v>
          </cell>
          <cell r="X938">
            <v>91169.999999999985</v>
          </cell>
          <cell r="Y938">
            <v>0</v>
          </cell>
          <cell r="Z938">
            <v>364679.99999999994</v>
          </cell>
          <cell r="AA938">
            <v>91169.999999999985</v>
          </cell>
          <cell r="AB938">
            <v>182339.99999999997</v>
          </cell>
          <cell r="AC938">
            <v>0</v>
          </cell>
          <cell r="AD938">
            <v>0</v>
          </cell>
          <cell r="AE938">
            <v>364679.99999999994</v>
          </cell>
        </row>
        <row r="939">
          <cell r="A939">
            <v>1</v>
          </cell>
          <cell r="B939" t="str">
            <v>20</v>
          </cell>
          <cell r="C939">
            <v>42121900200</v>
          </cell>
          <cell r="D939">
            <v>5</v>
          </cell>
          <cell r="E939">
            <v>53</v>
          </cell>
          <cell r="F939" t="str">
            <v>10</v>
          </cell>
          <cell r="G939">
            <v>22</v>
          </cell>
          <cell r="H939" t="str">
            <v>20</v>
          </cell>
          <cell r="I939">
            <v>2</v>
          </cell>
          <cell r="J939" t="str">
            <v>42</v>
          </cell>
          <cell r="K939" t="str">
            <v>121</v>
          </cell>
          <cell r="L939" t="str">
            <v>9</v>
          </cell>
          <cell r="M939" t="str">
            <v>00</v>
          </cell>
          <cell r="N939" t="str">
            <v>2</v>
          </cell>
          <cell r="O939">
            <v>5</v>
          </cell>
          <cell r="P939" t="str">
            <v>5</v>
          </cell>
          <cell r="Q939" t="str">
            <v>3</v>
          </cell>
          <cell r="R939" t="str">
            <v>10</v>
          </cell>
          <cell r="T939">
            <v>364679.99999999994</v>
          </cell>
          <cell r="U939">
            <v>1</v>
          </cell>
          <cell r="V939" t="str">
            <v>Réh./Con.salles-Ens.N.V.- -Ress.propres BND-</v>
          </cell>
          <cell r="W939">
            <v>547019.99999999988</v>
          </cell>
          <cell r="X939" t="str">
            <v>Bâtiments scolaires</v>
          </cell>
          <cell r="Y939">
            <v>0</v>
          </cell>
          <cell r="Z939">
            <v>1094039.9999999998</v>
          </cell>
          <cell r="AA939">
            <v>273509.99999999994</v>
          </cell>
          <cell r="AB939">
            <v>547019.99999999988</v>
          </cell>
          <cell r="AC939">
            <v>0</v>
          </cell>
          <cell r="AD939">
            <v>0</v>
          </cell>
          <cell r="AE939">
            <v>1094039.9999999998</v>
          </cell>
        </row>
        <row r="940">
          <cell r="A940">
            <v>1</v>
          </cell>
          <cell r="B940" t="str">
            <v>SNIES</v>
          </cell>
          <cell r="C940" t="str">
            <v>A1B</v>
          </cell>
          <cell r="D940" t="str">
            <v>A1BG</v>
          </cell>
          <cell r="E940" t="str">
            <v>ES/DALA</v>
          </cell>
          <cell r="F940" t="str">
            <v>SNIES</v>
          </cell>
          <cell r="G940">
            <v>22</v>
          </cell>
          <cell r="H940">
            <v>20</v>
          </cell>
          <cell r="I940">
            <v>2</v>
          </cell>
          <cell r="J940" t="str">
            <v>42</v>
          </cell>
          <cell r="K940" t="str">
            <v>123</v>
          </cell>
          <cell r="L940" t="str">
            <v>AON</v>
          </cell>
          <cell r="M940">
            <v>0.5</v>
          </cell>
          <cell r="N940">
            <v>1</v>
          </cell>
          <cell r="O940">
            <v>5</v>
          </cell>
          <cell r="Q940">
            <v>2</v>
          </cell>
          <cell r="R940" t="str">
            <v>collège</v>
          </cell>
          <cell r="T940">
            <v>364679.99999999994</v>
          </cell>
          <cell r="U940">
            <v>1</v>
          </cell>
          <cell r="V940" t="str">
            <v>Centres Universitaires Régionaux (CUR)</v>
          </cell>
          <cell r="W940">
            <v>364679.99999999994</v>
          </cell>
          <cell r="X940">
            <v>182339.99999999997</v>
          </cell>
          <cell r="Y940">
            <v>0</v>
          </cell>
          <cell r="Z940">
            <v>729359.99999999988</v>
          </cell>
          <cell r="AA940">
            <v>182339.99999999997</v>
          </cell>
          <cell r="AB940">
            <v>364679.99999999994</v>
          </cell>
          <cell r="AC940">
            <v>0</v>
          </cell>
          <cell r="AD940">
            <v>0</v>
          </cell>
          <cell r="AE940">
            <v>729359.99999999988</v>
          </cell>
        </row>
        <row r="941">
          <cell r="A941">
            <v>1</v>
          </cell>
          <cell r="B941" t="str">
            <v>20</v>
          </cell>
          <cell r="C941">
            <v>42123300100</v>
          </cell>
          <cell r="D941">
            <v>5</v>
          </cell>
          <cell r="E941">
            <v>51</v>
          </cell>
          <cell r="F941" t="str">
            <v>20</v>
          </cell>
          <cell r="G941">
            <v>22</v>
          </cell>
          <cell r="H941" t="str">
            <v>20</v>
          </cell>
          <cell r="I941">
            <v>2</v>
          </cell>
          <cell r="J941" t="str">
            <v>42</v>
          </cell>
          <cell r="K941" t="str">
            <v>123</v>
          </cell>
          <cell r="L941" t="str">
            <v>3</v>
          </cell>
          <cell r="M941" t="str">
            <v>00</v>
          </cell>
          <cell r="N941" t="str">
            <v>1</v>
          </cell>
          <cell r="O941">
            <v>5</v>
          </cell>
          <cell r="P941" t="str">
            <v>5</v>
          </cell>
          <cell r="Q941" t="str">
            <v>1</v>
          </cell>
          <cell r="R941" t="str">
            <v>20</v>
          </cell>
          <cell r="T941">
            <v>364679.99999999994</v>
          </cell>
          <cell r="U941">
            <v>1</v>
          </cell>
          <cell r="V941" t="str">
            <v>C.Univ.Région.---Ress.propres BND</v>
          </cell>
          <cell r="W941">
            <v>547019.99999999988</v>
          </cell>
          <cell r="X941" t="str">
            <v>Matériels informatiques</v>
          </cell>
          <cell r="Y941">
            <v>0</v>
          </cell>
          <cell r="Z941">
            <v>1094039.9999999998</v>
          </cell>
          <cell r="AA941">
            <v>273509.99999999994</v>
          </cell>
          <cell r="AB941">
            <v>547019.99999999988</v>
          </cell>
          <cell r="AC941">
            <v>0</v>
          </cell>
          <cell r="AD941">
            <v>0</v>
          </cell>
          <cell r="AE941">
            <v>1094039.9999999998</v>
          </cell>
        </row>
        <row r="942">
          <cell r="A942">
            <v>1</v>
          </cell>
          <cell r="B942" t="str">
            <v>20</v>
          </cell>
          <cell r="C942">
            <v>42123300100</v>
          </cell>
          <cell r="D942">
            <v>5</v>
          </cell>
          <cell r="E942">
            <v>53</v>
          </cell>
          <cell r="F942" t="str">
            <v>10</v>
          </cell>
          <cell r="G942">
            <v>22</v>
          </cell>
          <cell r="H942" t="str">
            <v>20</v>
          </cell>
          <cell r="I942">
            <v>2</v>
          </cell>
          <cell r="J942" t="str">
            <v>42</v>
          </cell>
          <cell r="K942" t="str">
            <v>123</v>
          </cell>
          <cell r="L942" t="str">
            <v>3</v>
          </cell>
          <cell r="M942" t="str">
            <v>00</v>
          </cell>
          <cell r="N942" t="str">
            <v>1</v>
          </cell>
          <cell r="O942">
            <v>5</v>
          </cell>
          <cell r="P942" t="str">
            <v>5</v>
          </cell>
          <cell r="Q942" t="str">
            <v>3</v>
          </cell>
          <cell r="R942" t="str">
            <v>10</v>
          </cell>
          <cell r="T942">
            <v>364679.99999999994</v>
          </cell>
          <cell r="U942">
            <v>1</v>
          </cell>
          <cell r="V942" t="str">
            <v>C.Univ.Région.---Ress.propres BND</v>
          </cell>
          <cell r="W942">
            <v>364679.99999999994</v>
          </cell>
          <cell r="X942" t="str">
            <v>Bâtiments scolaires</v>
          </cell>
          <cell r="Y942">
            <v>0</v>
          </cell>
          <cell r="Z942">
            <v>729359.99999999988</v>
          </cell>
          <cell r="AA942">
            <v>182339.99999999997</v>
          </cell>
          <cell r="AB942">
            <v>364679.99999999994</v>
          </cell>
          <cell r="AC942">
            <v>0</v>
          </cell>
          <cell r="AD942">
            <v>0</v>
          </cell>
          <cell r="AE942">
            <v>729359.99999999988</v>
          </cell>
        </row>
        <row r="943">
          <cell r="A943">
            <v>1</v>
          </cell>
          <cell r="B943" t="str">
            <v>20</v>
          </cell>
          <cell r="C943">
            <v>42123900100</v>
          </cell>
          <cell r="D943">
            <v>5</v>
          </cell>
          <cell r="E943">
            <v>53</v>
          </cell>
          <cell r="F943" t="str">
            <v>10</v>
          </cell>
          <cell r="G943">
            <v>22</v>
          </cell>
          <cell r="H943" t="str">
            <v>20</v>
          </cell>
          <cell r="I943">
            <v>2</v>
          </cell>
          <cell r="J943" t="str">
            <v>42</v>
          </cell>
          <cell r="K943" t="str">
            <v>123</v>
          </cell>
          <cell r="L943" t="str">
            <v>9</v>
          </cell>
          <cell r="M943" t="str">
            <v>00</v>
          </cell>
          <cell r="N943" t="str">
            <v>1</v>
          </cell>
          <cell r="O943">
            <v>5</v>
          </cell>
          <cell r="P943" t="str">
            <v>5</v>
          </cell>
          <cell r="Q943" t="str">
            <v>3</v>
          </cell>
          <cell r="R943" t="str">
            <v>10</v>
          </cell>
          <cell r="T943">
            <v>364679.99999999994</v>
          </cell>
          <cell r="U943">
            <v>1</v>
          </cell>
          <cell r="V943" t="str">
            <v>C.Univ.Région.-Ens.N.V.- -Ress.propres BND-</v>
          </cell>
          <cell r="W943">
            <v>729359.99999999988</v>
          </cell>
          <cell r="X943" t="str">
            <v>Bâtiments scolaires</v>
          </cell>
          <cell r="Y943">
            <v>0</v>
          </cell>
          <cell r="Z943">
            <v>1458719.9999999998</v>
          </cell>
          <cell r="AA943">
            <v>364679.99999999994</v>
          </cell>
          <cell r="AB943">
            <v>729359.99999999988</v>
          </cell>
          <cell r="AC943">
            <v>0</v>
          </cell>
          <cell r="AD943">
            <v>0</v>
          </cell>
          <cell r="AE943">
            <v>1458719.9999999998</v>
          </cell>
        </row>
        <row r="944">
          <cell r="A944">
            <v>1</v>
          </cell>
          <cell r="B944" t="str">
            <v>20</v>
          </cell>
          <cell r="C944">
            <v>42123900100</v>
          </cell>
          <cell r="D944">
            <v>5</v>
          </cell>
          <cell r="E944">
            <v>53</v>
          </cell>
          <cell r="F944" t="str">
            <v>10</v>
          </cell>
          <cell r="G944">
            <v>22</v>
          </cell>
          <cell r="H944" t="str">
            <v>20</v>
          </cell>
          <cell r="I944">
            <v>2</v>
          </cell>
          <cell r="J944" t="str">
            <v>42</v>
          </cell>
          <cell r="K944" t="str">
            <v>123</v>
          </cell>
          <cell r="L944" t="str">
            <v>9</v>
          </cell>
          <cell r="M944" t="str">
            <v>00</v>
          </cell>
          <cell r="N944" t="str">
            <v>1</v>
          </cell>
          <cell r="O944">
            <v>5</v>
          </cell>
          <cell r="P944" t="str">
            <v>5</v>
          </cell>
          <cell r="Q944" t="str">
            <v>3</v>
          </cell>
          <cell r="R944" t="str">
            <v>10</v>
          </cell>
          <cell r="T944">
            <v>364679.99999999994</v>
          </cell>
          <cell r="U944">
            <v>1</v>
          </cell>
          <cell r="V944" t="str">
            <v>C.Univ.Région.-Ens.N.V.- -Ress.propres BND-</v>
          </cell>
          <cell r="W944">
            <v>729359.99999999988</v>
          </cell>
          <cell r="X944" t="str">
            <v>Bâtiments scolaires</v>
          </cell>
          <cell r="Y944">
            <v>0</v>
          </cell>
          <cell r="Z944">
            <v>1458719.9999999998</v>
          </cell>
          <cell r="AA944">
            <v>364679.99999999994</v>
          </cell>
          <cell r="AB944">
            <v>729359.99999999988</v>
          </cell>
          <cell r="AC944">
            <v>0</v>
          </cell>
          <cell r="AD944">
            <v>0</v>
          </cell>
          <cell r="AE944">
            <v>1458719.9999999998</v>
          </cell>
        </row>
        <row r="945">
          <cell r="A945">
            <v>1</v>
          </cell>
          <cell r="B945" t="str">
            <v>20</v>
          </cell>
          <cell r="C945">
            <v>42123300100</v>
          </cell>
          <cell r="D945">
            <v>5</v>
          </cell>
          <cell r="E945">
            <v>54</v>
          </cell>
          <cell r="F945" t="str">
            <v>13</v>
          </cell>
          <cell r="G945">
            <v>22</v>
          </cell>
          <cell r="H945" t="str">
            <v>20</v>
          </cell>
          <cell r="I945">
            <v>2</v>
          </cell>
          <cell r="J945" t="str">
            <v>42</v>
          </cell>
          <cell r="K945" t="str">
            <v>123</v>
          </cell>
          <cell r="L945" t="str">
            <v>3</v>
          </cell>
          <cell r="M945" t="str">
            <v>00</v>
          </cell>
          <cell r="N945" t="str">
            <v>1</v>
          </cell>
          <cell r="O945">
            <v>5</v>
          </cell>
          <cell r="P945" t="str">
            <v>5</v>
          </cell>
          <cell r="Q945" t="str">
            <v>4</v>
          </cell>
          <cell r="R945" t="str">
            <v>13</v>
          </cell>
          <cell r="T945">
            <v>364679.99999999994</v>
          </cell>
          <cell r="U945">
            <v>1</v>
          </cell>
          <cell r="V945" t="str">
            <v>C.Univ.Région.---Ress.propres BND</v>
          </cell>
          <cell r="W945">
            <v>182339.99999999997</v>
          </cell>
          <cell r="X945" t="str">
            <v>Supervision contrôle des travaux</v>
          </cell>
          <cell r="Y945">
            <v>0</v>
          </cell>
          <cell r="Z945">
            <v>364679.99999999994</v>
          </cell>
          <cell r="AA945">
            <v>91169.999999999985</v>
          </cell>
          <cell r="AB945">
            <v>182339.99999999997</v>
          </cell>
          <cell r="AC945">
            <v>0</v>
          </cell>
          <cell r="AD945">
            <v>0</v>
          </cell>
          <cell r="AE945">
            <v>364679.99999999994</v>
          </cell>
        </row>
        <row r="946">
          <cell r="A946">
            <v>1</v>
          </cell>
          <cell r="B946" t="str">
            <v>20</v>
          </cell>
          <cell r="C946">
            <v>42123900100</v>
          </cell>
          <cell r="D946">
            <v>5</v>
          </cell>
          <cell r="E946">
            <v>54</v>
          </cell>
          <cell r="F946" t="str">
            <v>13</v>
          </cell>
          <cell r="G946">
            <v>22</v>
          </cell>
          <cell r="H946" t="str">
            <v>20</v>
          </cell>
          <cell r="I946">
            <v>2</v>
          </cell>
          <cell r="J946" t="str">
            <v>42</v>
          </cell>
          <cell r="K946" t="str">
            <v>123</v>
          </cell>
          <cell r="L946" t="str">
            <v>9</v>
          </cell>
          <cell r="M946" t="str">
            <v>00</v>
          </cell>
          <cell r="N946" t="str">
            <v>1</v>
          </cell>
          <cell r="O946">
            <v>5</v>
          </cell>
          <cell r="P946" t="str">
            <v>5</v>
          </cell>
          <cell r="Q946" t="str">
            <v>4</v>
          </cell>
          <cell r="R946" t="str">
            <v>13</v>
          </cell>
          <cell r="T946">
            <v>364679.99999999994</v>
          </cell>
          <cell r="U946">
            <v>1</v>
          </cell>
          <cell r="V946" t="str">
            <v>C.Univ.Région.-Ens.N.V.- -Ress.propres BND-</v>
          </cell>
          <cell r="W946">
            <v>364679.99999999994</v>
          </cell>
          <cell r="X946" t="str">
            <v>Supervision contrôle des travaux</v>
          </cell>
          <cell r="Y946">
            <v>0</v>
          </cell>
          <cell r="Z946">
            <v>729359.99999999988</v>
          </cell>
          <cell r="AA946">
            <v>182339.99999999997</v>
          </cell>
          <cell r="AB946">
            <v>364679.99999999994</v>
          </cell>
          <cell r="AC946">
            <v>0</v>
          </cell>
          <cell r="AD946">
            <v>0</v>
          </cell>
          <cell r="AE946">
            <v>729359.99999999988</v>
          </cell>
        </row>
        <row r="947">
          <cell r="A947">
            <v>1</v>
          </cell>
          <cell r="B947" t="str">
            <v>SNIES</v>
          </cell>
          <cell r="C947" t="str">
            <v>A1B</v>
          </cell>
          <cell r="D947" t="str">
            <v>A1BG</v>
          </cell>
          <cell r="E947" t="str">
            <v>ES/GUEC</v>
          </cell>
          <cell r="F947" t="str">
            <v>SNIES</v>
          </cell>
          <cell r="G947">
            <v>22</v>
          </cell>
          <cell r="H947">
            <v>20</v>
          </cell>
          <cell r="I947">
            <v>2</v>
          </cell>
          <cell r="J947" t="str">
            <v>42</v>
          </cell>
          <cell r="K947" t="str">
            <v>124</v>
          </cell>
          <cell r="L947" t="str">
            <v>AON</v>
          </cell>
          <cell r="M947">
            <v>0</v>
          </cell>
          <cell r="N947">
            <v>0</v>
          </cell>
          <cell r="O947">
            <v>5</v>
          </cell>
          <cell r="Q947">
            <v>0</v>
          </cell>
          <cell r="R947" t="str">
            <v>collège</v>
          </cell>
          <cell r="T947">
            <v>364679.99999999994</v>
          </cell>
          <cell r="U947">
            <v>1</v>
          </cell>
          <cell r="V947" t="str">
            <v>Construct.collège franco-arabe de Gbessia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</row>
        <row r="948">
          <cell r="A948">
            <v>1</v>
          </cell>
          <cell r="B948" t="str">
            <v>20</v>
          </cell>
          <cell r="C948">
            <v>42124900100</v>
          </cell>
          <cell r="D948">
            <v>5</v>
          </cell>
          <cell r="E948">
            <v>53</v>
          </cell>
          <cell r="F948" t="str">
            <v>10</v>
          </cell>
          <cell r="G948">
            <v>22</v>
          </cell>
          <cell r="H948" t="str">
            <v>20</v>
          </cell>
          <cell r="I948">
            <v>2</v>
          </cell>
          <cell r="J948" t="str">
            <v>42</v>
          </cell>
          <cell r="K948" t="str">
            <v>124</v>
          </cell>
          <cell r="L948" t="str">
            <v>9</v>
          </cell>
          <cell r="M948" t="str">
            <v>00</v>
          </cell>
          <cell r="N948" t="str">
            <v>1</v>
          </cell>
          <cell r="O948">
            <v>5</v>
          </cell>
          <cell r="P948" t="str">
            <v>5</v>
          </cell>
          <cell r="Q948" t="str">
            <v>3</v>
          </cell>
          <cell r="R948" t="str">
            <v>10</v>
          </cell>
          <cell r="T948">
            <v>364679.99999999994</v>
          </cell>
          <cell r="U948">
            <v>1</v>
          </cell>
          <cell r="V948" t="str">
            <v>Coll franco-ara-Ens.N.V.- -Ress.propres BND-</v>
          </cell>
          <cell r="W948">
            <v>547019.99999999988</v>
          </cell>
          <cell r="X948" t="str">
            <v>Bâtiments scolaires</v>
          </cell>
          <cell r="Y948">
            <v>0</v>
          </cell>
          <cell r="Z948">
            <v>1094039.9999999998</v>
          </cell>
          <cell r="AA948">
            <v>273509.99999999994</v>
          </cell>
          <cell r="AB948">
            <v>547019.99999999988</v>
          </cell>
          <cell r="AC948">
            <v>0</v>
          </cell>
          <cell r="AD948">
            <v>0</v>
          </cell>
          <cell r="AE948">
            <v>1094039.9999999998</v>
          </cell>
        </row>
        <row r="949">
          <cell r="A949">
            <v>1</v>
          </cell>
          <cell r="B949" t="str">
            <v>SNIES</v>
          </cell>
          <cell r="C949" t="str">
            <v>A1B</v>
          </cell>
          <cell r="D949" t="str">
            <v>A1BG</v>
          </cell>
          <cell r="E949" t="str">
            <v>ES/KERO</v>
          </cell>
          <cell r="F949" t="str">
            <v>SNIES</v>
          </cell>
          <cell r="G949">
            <v>22</v>
          </cell>
          <cell r="H949">
            <v>20</v>
          </cell>
          <cell r="I949">
            <v>2</v>
          </cell>
          <cell r="J949" t="str">
            <v>42</v>
          </cell>
          <cell r="K949" t="str">
            <v>125</v>
          </cell>
          <cell r="L949" t="str">
            <v>AON</v>
          </cell>
          <cell r="M949">
            <v>0.75</v>
          </cell>
          <cell r="N949">
            <v>1.5</v>
          </cell>
          <cell r="O949">
            <v>5</v>
          </cell>
          <cell r="Q949">
            <v>3</v>
          </cell>
          <cell r="R949" t="str">
            <v>collège</v>
          </cell>
          <cell r="T949">
            <v>364679.99999999994</v>
          </cell>
          <cell r="U949">
            <v>1</v>
          </cell>
          <cell r="V949" t="str">
            <v>Réhabil./construction CEDUST</v>
          </cell>
          <cell r="W949">
            <v>547019.99999999988</v>
          </cell>
          <cell r="X949">
            <v>273509.99999999994</v>
          </cell>
          <cell r="Y949">
            <v>0</v>
          </cell>
          <cell r="Z949">
            <v>1094039.9999999998</v>
          </cell>
          <cell r="AA949">
            <v>273509.99999999994</v>
          </cell>
          <cell r="AB949">
            <v>547019.99999999988</v>
          </cell>
          <cell r="AC949">
            <v>0</v>
          </cell>
          <cell r="AD949">
            <v>0</v>
          </cell>
          <cell r="AE949">
            <v>1094039.9999999998</v>
          </cell>
        </row>
        <row r="950">
          <cell r="A950">
            <v>1</v>
          </cell>
          <cell r="B950" t="str">
            <v>20</v>
          </cell>
          <cell r="C950">
            <v>42125900100</v>
          </cell>
          <cell r="D950">
            <v>5</v>
          </cell>
          <cell r="E950">
            <v>53</v>
          </cell>
          <cell r="F950" t="str">
            <v>30</v>
          </cell>
          <cell r="G950">
            <v>22</v>
          </cell>
          <cell r="H950" t="str">
            <v>20</v>
          </cell>
          <cell r="I950">
            <v>2</v>
          </cell>
          <cell r="J950" t="str">
            <v>42</v>
          </cell>
          <cell r="K950" t="str">
            <v>125</v>
          </cell>
          <cell r="L950" t="str">
            <v>9</v>
          </cell>
          <cell r="M950" t="str">
            <v>00</v>
          </cell>
          <cell r="N950" t="str">
            <v>1</v>
          </cell>
          <cell r="O950">
            <v>5</v>
          </cell>
          <cell r="P950" t="str">
            <v>5</v>
          </cell>
          <cell r="Q950" t="str">
            <v>3</v>
          </cell>
          <cell r="R950" t="str">
            <v>30</v>
          </cell>
          <cell r="T950">
            <v>364679.99999999994</v>
          </cell>
          <cell r="U950">
            <v>1</v>
          </cell>
          <cell r="V950" t="str">
            <v>Réh./const.CEDU-Ens.N.V.- -Ress.propres BND-</v>
          </cell>
          <cell r="W950">
            <v>729359.99999999988</v>
          </cell>
          <cell r="X950" t="str">
            <v>Bâtiments admnistratifs</v>
          </cell>
          <cell r="Y950">
            <v>0</v>
          </cell>
          <cell r="Z950">
            <v>1458719.9999999998</v>
          </cell>
          <cell r="AA950">
            <v>364679.99999999994</v>
          </cell>
          <cell r="AB950">
            <v>729359.99999999988</v>
          </cell>
          <cell r="AC950">
            <v>0</v>
          </cell>
          <cell r="AD950">
            <v>0</v>
          </cell>
          <cell r="AE950">
            <v>1458719.9999999998</v>
          </cell>
        </row>
        <row r="951">
          <cell r="A951">
            <v>1</v>
          </cell>
          <cell r="B951" t="str">
            <v>20</v>
          </cell>
          <cell r="C951">
            <v>42125900100</v>
          </cell>
          <cell r="D951">
            <v>5</v>
          </cell>
          <cell r="E951">
            <v>54</v>
          </cell>
          <cell r="F951" t="str">
            <v>11</v>
          </cell>
          <cell r="G951">
            <v>22</v>
          </cell>
          <cell r="H951" t="str">
            <v>20</v>
          </cell>
          <cell r="I951">
            <v>2</v>
          </cell>
          <cell r="J951" t="str">
            <v>42</v>
          </cell>
          <cell r="K951" t="str">
            <v>125</v>
          </cell>
          <cell r="L951" t="str">
            <v>9</v>
          </cell>
          <cell r="M951" t="str">
            <v>00</v>
          </cell>
          <cell r="N951" t="str">
            <v>1</v>
          </cell>
          <cell r="O951">
            <v>5</v>
          </cell>
          <cell r="P951" t="str">
            <v>5</v>
          </cell>
          <cell r="Q951" t="str">
            <v>4</v>
          </cell>
          <cell r="R951" t="str">
            <v>11</v>
          </cell>
          <cell r="T951">
            <v>364679.99999999994</v>
          </cell>
          <cell r="U951">
            <v>1</v>
          </cell>
          <cell r="V951" t="str">
            <v>Réh./const.CEDU-Ens.N.V.- -Ress.propres BND-</v>
          </cell>
          <cell r="W951">
            <v>729359.99999999988</v>
          </cell>
          <cell r="X951" t="str">
            <v>Etudes</v>
          </cell>
          <cell r="Y951">
            <v>0</v>
          </cell>
          <cell r="Z951">
            <v>1458719.9999999998</v>
          </cell>
          <cell r="AA951">
            <v>364679.99999999994</v>
          </cell>
          <cell r="AB951">
            <v>729359.99999999988</v>
          </cell>
          <cell r="AC951">
            <v>0</v>
          </cell>
          <cell r="AD951">
            <v>0</v>
          </cell>
          <cell r="AE951">
            <v>1458719.9999999998</v>
          </cell>
        </row>
        <row r="952">
          <cell r="A952">
            <v>1</v>
          </cell>
          <cell r="B952" t="str">
            <v>20</v>
          </cell>
          <cell r="C952">
            <v>42125900100</v>
          </cell>
          <cell r="D952">
            <v>5</v>
          </cell>
          <cell r="E952">
            <v>54</v>
          </cell>
          <cell r="F952" t="str">
            <v>13</v>
          </cell>
          <cell r="G952">
            <v>22</v>
          </cell>
          <cell r="H952" t="str">
            <v>20</v>
          </cell>
          <cell r="I952">
            <v>2</v>
          </cell>
          <cell r="J952" t="str">
            <v>42</v>
          </cell>
          <cell r="K952" t="str">
            <v>125</v>
          </cell>
          <cell r="L952" t="str">
            <v>9</v>
          </cell>
          <cell r="M952" t="str">
            <v>00</v>
          </cell>
          <cell r="N952" t="str">
            <v>1</v>
          </cell>
          <cell r="O952">
            <v>5</v>
          </cell>
          <cell r="P952" t="str">
            <v>5</v>
          </cell>
          <cell r="Q952" t="str">
            <v>4</v>
          </cell>
          <cell r="R952" t="str">
            <v>13</v>
          </cell>
          <cell r="T952">
            <v>364679.99999999994</v>
          </cell>
          <cell r="U952">
            <v>1</v>
          </cell>
          <cell r="V952" t="str">
            <v>Réh./const.CEDU-Ens.N.V.- -Ress.propres BND-</v>
          </cell>
          <cell r="W952">
            <v>911699.99999999988</v>
          </cell>
          <cell r="X952" t="str">
            <v>Supervision contrôle des travaux</v>
          </cell>
          <cell r="Y952">
            <v>0</v>
          </cell>
          <cell r="Z952">
            <v>1823399.9999999998</v>
          </cell>
          <cell r="AA952">
            <v>455849.99999999994</v>
          </cell>
          <cell r="AB952">
            <v>911699.99999999988</v>
          </cell>
          <cell r="AC952">
            <v>0</v>
          </cell>
          <cell r="AD952">
            <v>0</v>
          </cell>
          <cell r="AE952">
            <v>1823399.9999999998</v>
          </cell>
        </row>
        <row r="953">
          <cell r="A953">
            <v>1</v>
          </cell>
          <cell r="B953" t="str">
            <v>SNIES</v>
          </cell>
          <cell r="C953" t="str">
            <v>A1B</v>
          </cell>
          <cell r="D953" t="str">
            <v>A1BG</v>
          </cell>
          <cell r="E953" t="str">
            <v>ES/KOUN</v>
          </cell>
          <cell r="F953" t="str">
            <v>SNIES</v>
          </cell>
          <cell r="G953">
            <v>22</v>
          </cell>
          <cell r="H953">
            <v>20</v>
          </cell>
          <cell r="I953">
            <v>2</v>
          </cell>
          <cell r="J953" t="str">
            <v>42</v>
          </cell>
          <cell r="K953" t="str">
            <v>130</v>
          </cell>
          <cell r="L953" t="str">
            <v>AON</v>
          </cell>
          <cell r="M953">
            <v>0.25</v>
          </cell>
          <cell r="N953">
            <v>0.5</v>
          </cell>
          <cell r="O953">
            <v>5</v>
          </cell>
          <cell r="Q953">
            <v>1</v>
          </cell>
          <cell r="R953" t="str">
            <v>collège</v>
          </cell>
          <cell r="T953">
            <v>364679.99999999994</v>
          </cell>
          <cell r="U953">
            <v>1</v>
          </cell>
          <cell r="V953" t="str">
            <v>Construction/Equipements Collèges Ruraux</v>
          </cell>
          <cell r="W953">
            <v>182339.99999999997</v>
          </cell>
          <cell r="X953">
            <v>91169.999999999985</v>
          </cell>
          <cell r="Y953">
            <v>0</v>
          </cell>
          <cell r="Z953">
            <v>364679.99999999994</v>
          </cell>
          <cell r="AA953">
            <v>91169.999999999985</v>
          </cell>
          <cell r="AB953">
            <v>182339.99999999997</v>
          </cell>
          <cell r="AC953">
            <v>0</v>
          </cell>
          <cell r="AD953">
            <v>0</v>
          </cell>
          <cell r="AE953">
            <v>364679.99999999994</v>
          </cell>
        </row>
        <row r="954">
          <cell r="A954">
            <v>1</v>
          </cell>
          <cell r="B954" t="str">
            <v>20</v>
          </cell>
          <cell r="C954">
            <v>42130900200</v>
          </cell>
          <cell r="D954">
            <v>5</v>
          </cell>
          <cell r="E954">
            <v>53</v>
          </cell>
          <cell r="F954" t="str">
            <v>10</v>
          </cell>
          <cell r="G954">
            <v>22</v>
          </cell>
          <cell r="H954" t="str">
            <v>20</v>
          </cell>
          <cell r="I954">
            <v>2</v>
          </cell>
          <cell r="J954" t="str">
            <v>42</v>
          </cell>
          <cell r="K954" t="str">
            <v>130</v>
          </cell>
          <cell r="L954" t="str">
            <v>9</v>
          </cell>
          <cell r="M954" t="str">
            <v>00</v>
          </cell>
          <cell r="N954" t="str">
            <v>2</v>
          </cell>
          <cell r="O954">
            <v>5</v>
          </cell>
          <cell r="P954" t="str">
            <v>5</v>
          </cell>
          <cell r="Q954" t="str">
            <v>3</v>
          </cell>
          <cell r="R954" t="str">
            <v>10</v>
          </cell>
          <cell r="T954">
            <v>364679.99999999994</v>
          </cell>
          <cell r="U954">
            <v>1</v>
          </cell>
          <cell r="V954" t="str">
            <v>Collèges ruraux-Ens.N.V.- -Contrib.natio.BND-</v>
          </cell>
          <cell r="W954">
            <v>1094039.9999999998</v>
          </cell>
          <cell r="X954" t="str">
            <v>Bâtiments scolaires</v>
          </cell>
          <cell r="Y954">
            <v>0</v>
          </cell>
          <cell r="Z954">
            <v>2188079.9999999995</v>
          </cell>
          <cell r="AA954">
            <v>547019.99999999988</v>
          </cell>
          <cell r="AB954">
            <v>1094039.9999999998</v>
          </cell>
          <cell r="AC954">
            <v>0</v>
          </cell>
          <cell r="AD954">
            <v>0</v>
          </cell>
          <cell r="AE954">
            <v>2188079.9999999995</v>
          </cell>
        </row>
        <row r="955">
          <cell r="A955">
            <v>1</v>
          </cell>
          <cell r="B955" t="str">
            <v>SNIES</v>
          </cell>
          <cell r="C955" t="str">
            <v>A1B</v>
          </cell>
          <cell r="D955" t="str">
            <v>A1BG</v>
          </cell>
          <cell r="E955" t="str">
            <v>ES/LABE</v>
          </cell>
          <cell r="F955" t="str">
            <v>SNIES</v>
          </cell>
          <cell r="G955">
            <v>22</v>
          </cell>
          <cell r="H955">
            <v>20</v>
          </cell>
          <cell r="I955">
            <v>2</v>
          </cell>
          <cell r="J955" t="str">
            <v>42</v>
          </cell>
          <cell r="K955" t="str">
            <v>131</v>
          </cell>
          <cell r="L955" t="str">
            <v>AON</v>
          </cell>
          <cell r="M955">
            <v>0</v>
          </cell>
          <cell r="N955">
            <v>0</v>
          </cell>
          <cell r="O955">
            <v>5</v>
          </cell>
          <cell r="Q955">
            <v>0</v>
          </cell>
          <cell r="R955" t="str">
            <v>collège</v>
          </cell>
          <cell r="T955">
            <v>364679.99999999994</v>
          </cell>
          <cell r="U955">
            <v>1</v>
          </cell>
          <cell r="V955" t="str">
            <v>Education III (BID)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</row>
        <row r="956">
          <cell r="A956">
            <v>1</v>
          </cell>
          <cell r="B956" t="str">
            <v>SNIES</v>
          </cell>
          <cell r="C956" t="str">
            <v>A1B</v>
          </cell>
          <cell r="D956" t="str">
            <v>A1BG</v>
          </cell>
          <cell r="E956" t="str">
            <v>ES/LELO</v>
          </cell>
          <cell r="F956" t="str">
            <v>SNIES</v>
          </cell>
          <cell r="G956">
            <v>22</v>
          </cell>
          <cell r="H956">
            <v>20</v>
          </cell>
          <cell r="I956">
            <v>2</v>
          </cell>
          <cell r="J956" t="str">
            <v>42</v>
          </cell>
          <cell r="K956" t="str">
            <v>132</v>
          </cell>
          <cell r="L956" t="str">
            <v>AON</v>
          </cell>
          <cell r="M956">
            <v>0.25</v>
          </cell>
          <cell r="N956">
            <v>0.5</v>
          </cell>
          <cell r="O956">
            <v>5</v>
          </cell>
          <cell r="Q956">
            <v>1</v>
          </cell>
          <cell r="R956" t="str">
            <v>collège</v>
          </cell>
          <cell r="T956">
            <v>364679.99999999994</v>
          </cell>
          <cell r="U956">
            <v>1</v>
          </cell>
          <cell r="V956" t="str">
            <v>Centre de recherche environnementale (CERE)</v>
          </cell>
          <cell r="W956">
            <v>182339.99999999997</v>
          </cell>
          <cell r="X956">
            <v>91169.999999999985</v>
          </cell>
          <cell r="Y956">
            <v>0</v>
          </cell>
          <cell r="Z956">
            <v>364679.99999999994</v>
          </cell>
          <cell r="AA956">
            <v>91169.999999999985</v>
          </cell>
          <cell r="AB956">
            <v>182339.99999999997</v>
          </cell>
          <cell r="AC956">
            <v>0</v>
          </cell>
          <cell r="AD956">
            <v>0</v>
          </cell>
          <cell r="AE956">
            <v>364679.99999999994</v>
          </cell>
        </row>
        <row r="957">
          <cell r="A957">
            <v>1</v>
          </cell>
          <cell r="B957" t="str">
            <v>20</v>
          </cell>
          <cell r="C957">
            <v>42132900200</v>
          </cell>
          <cell r="D957">
            <v>5</v>
          </cell>
          <cell r="E957">
            <v>26</v>
          </cell>
          <cell r="F957" t="str">
            <v>10</v>
          </cell>
          <cell r="G957">
            <v>22</v>
          </cell>
          <cell r="H957" t="str">
            <v>20</v>
          </cell>
          <cell r="I957">
            <v>2</v>
          </cell>
          <cell r="J957" t="str">
            <v>42</v>
          </cell>
          <cell r="K957" t="str">
            <v>132</v>
          </cell>
          <cell r="L957" t="str">
            <v>9</v>
          </cell>
          <cell r="M957" t="str">
            <v>00</v>
          </cell>
          <cell r="N957" t="str">
            <v>2</v>
          </cell>
          <cell r="O957">
            <v>5</v>
          </cell>
          <cell r="P957" t="str">
            <v>2</v>
          </cell>
          <cell r="Q957" t="str">
            <v>6</v>
          </cell>
          <cell r="R957" t="str">
            <v>10</v>
          </cell>
          <cell r="T957">
            <v>364679.99999999994</v>
          </cell>
          <cell r="U957">
            <v>1</v>
          </cell>
          <cell r="V957" t="str">
            <v>C.rech.environ./-/Contrib.natio.BND</v>
          </cell>
          <cell r="W957">
            <v>182339.99999999997</v>
          </cell>
          <cell r="X957" t="str">
            <v>Salaires projets</v>
          </cell>
          <cell r="Y957">
            <v>0</v>
          </cell>
          <cell r="Z957">
            <v>364679.99999999994</v>
          </cell>
          <cell r="AA957">
            <v>91169.999999999985</v>
          </cell>
          <cell r="AB957">
            <v>182339.99999999997</v>
          </cell>
          <cell r="AC957">
            <v>0</v>
          </cell>
          <cell r="AD957">
            <v>0</v>
          </cell>
          <cell r="AE957">
            <v>364679.99999999994</v>
          </cell>
        </row>
        <row r="958">
          <cell r="A958">
            <v>1</v>
          </cell>
          <cell r="B958" t="str">
            <v>20</v>
          </cell>
          <cell r="C958">
            <v>42132900200</v>
          </cell>
          <cell r="D958">
            <v>5</v>
          </cell>
          <cell r="E958">
            <v>26</v>
          </cell>
          <cell r="F958" t="str">
            <v>20</v>
          </cell>
          <cell r="G958">
            <v>22</v>
          </cell>
          <cell r="H958" t="str">
            <v>20</v>
          </cell>
          <cell r="I958">
            <v>2</v>
          </cell>
          <cell r="J958" t="str">
            <v>42</v>
          </cell>
          <cell r="K958" t="str">
            <v>132</v>
          </cell>
          <cell r="L958" t="str">
            <v>9</v>
          </cell>
          <cell r="M958" t="str">
            <v>00</v>
          </cell>
          <cell r="N958" t="str">
            <v>2</v>
          </cell>
          <cell r="O958">
            <v>5</v>
          </cell>
          <cell r="P958" t="str">
            <v>2</v>
          </cell>
          <cell r="Q958" t="str">
            <v>6</v>
          </cell>
          <cell r="R958" t="str">
            <v>20</v>
          </cell>
          <cell r="T958">
            <v>364679.99999999994</v>
          </cell>
          <cell r="U958">
            <v>1</v>
          </cell>
          <cell r="V958" t="str">
            <v>C.rech.environ./-/Contrib.natio.BND</v>
          </cell>
          <cell r="W958">
            <v>547019.99999999988</v>
          </cell>
          <cell r="X958" t="str">
            <v>Primes diverses projets</v>
          </cell>
          <cell r="Y958">
            <v>0</v>
          </cell>
          <cell r="Z958">
            <v>1094039.9999999998</v>
          </cell>
          <cell r="AA958">
            <v>273509.99999999994</v>
          </cell>
          <cell r="AB958">
            <v>547019.99999999988</v>
          </cell>
          <cell r="AC958">
            <v>0</v>
          </cell>
          <cell r="AD958">
            <v>0</v>
          </cell>
          <cell r="AE958">
            <v>1094039.9999999998</v>
          </cell>
        </row>
        <row r="959">
          <cell r="A959">
            <v>1</v>
          </cell>
          <cell r="B959" t="str">
            <v>20</v>
          </cell>
          <cell r="C959">
            <v>42132900200</v>
          </cell>
          <cell r="D959">
            <v>5</v>
          </cell>
          <cell r="E959">
            <v>31</v>
          </cell>
          <cell r="F959" t="str">
            <v>12</v>
          </cell>
          <cell r="G959">
            <v>22</v>
          </cell>
          <cell r="H959" t="str">
            <v>20</v>
          </cell>
          <cell r="I959">
            <v>2</v>
          </cell>
          <cell r="J959" t="str">
            <v>42</v>
          </cell>
          <cell r="K959" t="str">
            <v>132</v>
          </cell>
          <cell r="L959" t="str">
            <v>9</v>
          </cell>
          <cell r="M959" t="str">
            <v>00</v>
          </cell>
          <cell r="N959" t="str">
            <v>2</v>
          </cell>
          <cell r="O959">
            <v>5</v>
          </cell>
          <cell r="P959" t="str">
            <v>3</v>
          </cell>
          <cell r="Q959" t="str">
            <v>1</v>
          </cell>
          <cell r="R959" t="str">
            <v>12</v>
          </cell>
          <cell r="T959">
            <v>364679.99999999994</v>
          </cell>
          <cell r="U959">
            <v>1</v>
          </cell>
          <cell r="V959" t="str">
            <v>C.rech.environ./-/Contrib.natio.BND</v>
          </cell>
          <cell r="W959">
            <v>547019.99999999988</v>
          </cell>
          <cell r="X959" t="str">
            <v>Documentation</v>
          </cell>
          <cell r="Y959">
            <v>0</v>
          </cell>
          <cell r="Z959">
            <v>1094039.9999999998</v>
          </cell>
          <cell r="AA959">
            <v>273509.99999999994</v>
          </cell>
          <cell r="AB959">
            <v>547019.99999999988</v>
          </cell>
          <cell r="AC959">
            <v>0</v>
          </cell>
          <cell r="AD959">
            <v>0</v>
          </cell>
          <cell r="AE959">
            <v>1094039.9999999998</v>
          </cell>
        </row>
        <row r="960">
          <cell r="A960">
            <v>1</v>
          </cell>
          <cell r="B960" t="str">
            <v>20</v>
          </cell>
          <cell r="C960">
            <v>42132900200</v>
          </cell>
          <cell r="D960">
            <v>5</v>
          </cell>
          <cell r="E960">
            <v>31</v>
          </cell>
          <cell r="F960" t="str">
            <v>21</v>
          </cell>
          <cell r="G960">
            <v>22</v>
          </cell>
          <cell r="H960" t="str">
            <v>20</v>
          </cell>
          <cell r="I960">
            <v>2</v>
          </cell>
          <cell r="J960" t="str">
            <v>42</v>
          </cell>
          <cell r="K960" t="str">
            <v>132</v>
          </cell>
          <cell r="L960" t="str">
            <v>9</v>
          </cell>
          <cell r="M960" t="str">
            <v>00</v>
          </cell>
          <cell r="N960" t="str">
            <v>2</v>
          </cell>
          <cell r="O960">
            <v>5</v>
          </cell>
          <cell r="P960" t="str">
            <v>3</v>
          </cell>
          <cell r="Q960" t="str">
            <v>1</v>
          </cell>
          <cell r="R960" t="str">
            <v>21</v>
          </cell>
          <cell r="T960">
            <v>364679.99999999994</v>
          </cell>
          <cell r="U960">
            <v>1</v>
          </cell>
          <cell r="V960" t="str">
            <v>C.rech.environ./-/Contrib.natio.BND</v>
          </cell>
          <cell r="W960">
            <v>547019.99999999988</v>
          </cell>
          <cell r="X960" t="str">
            <v>Fournitures et petits matériels de bureaux</v>
          </cell>
          <cell r="Y960">
            <v>0</v>
          </cell>
          <cell r="Z960">
            <v>1094039.9999999998</v>
          </cell>
          <cell r="AA960">
            <v>273509.99999999994</v>
          </cell>
          <cell r="AB960">
            <v>547019.99999999988</v>
          </cell>
          <cell r="AC960">
            <v>0</v>
          </cell>
          <cell r="AD960">
            <v>0</v>
          </cell>
          <cell r="AE960">
            <v>1094039.9999999998</v>
          </cell>
        </row>
        <row r="961">
          <cell r="A961">
            <v>1</v>
          </cell>
          <cell r="B961" t="str">
            <v>20</v>
          </cell>
          <cell r="C961">
            <v>42132900200</v>
          </cell>
          <cell r="D961">
            <v>5</v>
          </cell>
          <cell r="E961">
            <v>31</v>
          </cell>
          <cell r="F961" t="str">
            <v>22</v>
          </cell>
          <cell r="G961">
            <v>22</v>
          </cell>
          <cell r="H961" t="str">
            <v>20</v>
          </cell>
          <cell r="I961">
            <v>2</v>
          </cell>
          <cell r="J961" t="str">
            <v>42</v>
          </cell>
          <cell r="K961" t="str">
            <v>132</v>
          </cell>
          <cell r="L961" t="str">
            <v>9</v>
          </cell>
          <cell r="M961" t="str">
            <v>00</v>
          </cell>
          <cell r="N961" t="str">
            <v>2</v>
          </cell>
          <cell r="O961">
            <v>5</v>
          </cell>
          <cell r="P961" t="str">
            <v>3</v>
          </cell>
          <cell r="Q961" t="str">
            <v>1</v>
          </cell>
          <cell r="R961" t="str">
            <v>22</v>
          </cell>
          <cell r="T961">
            <v>364679.99999999994</v>
          </cell>
          <cell r="U961">
            <v>1</v>
          </cell>
          <cell r="V961" t="str">
            <v>C.rech.environ./-/Contrib.natio.BND</v>
          </cell>
          <cell r="W961">
            <v>1094039.9999999998</v>
          </cell>
          <cell r="X961" t="str">
            <v>Fournitures informatiques</v>
          </cell>
          <cell r="Y961">
            <v>0</v>
          </cell>
          <cell r="Z961">
            <v>2188079.9999999995</v>
          </cell>
          <cell r="AA961">
            <v>547019.99999999988</v>
          </cell>
          <cell r="AB961">
            <v>1094039.9999999998</v>
          </cell>
          <cell r="AC961">
            <v>0</v>
          </cell>
          <cell r="AD961">
            <v>0</v>
          </cell>
          <cell r="AE961">
            <v>2188079.9999999995</v>
          </cell>
        </row>
        <row r="962">
          <cell r="A962">
            <v>1</v>
          </cell>
          <cell r="B962" t="str">
            <v>20</v>
          </cell>
          <cell r="C962">
            <v>42132900200</v>
          </cell>
          <cell r="D962">
            <v>5</v>
          </cell>
          <cell r="E962">
            <v>31</v>
          </cell>
          <cell r="F962" t="str">
            <v>31</v>
          </cell>
          <cell r="G962">
            <v>22</v>
          </cell>
          <cell r="H962" t="str">
            <v>20</v>
          </cell>
          <cell r="I962">
            <v>2</v>
          </cell>
          <cell r="J962" t="str">
            <v>42</v>
          </cell>
          <cell r="K962" t="str">
            <v>132</v>
          </cell>
          <cell r="L962" t="str">
            <v>9</v>
          </cell>
          <cell r="M962" t="str">
            <v>00</v>
          </cell>
          <cell r="N962" t="str">
            <v>2</v>
          </cell>
          <cell r="O962">
            <v>5</v>
          </cell>
          <cell r="P962" t="str">
            <v>3</v>
          </cell>
          <cell r="Q962" t="str">
            <v>1</v>
          </cell>
          <cell r="R962" t="str">
            <v>31</v>
          </cell>
          <cell r="T962">
            <v>364679.99999999994</v>
          </cell>
          <cell r="U962">
            <v>1</v>
          </cell>
          <cell r="V962" t="str">
            <v>C.rech.environ./-/Contrib.natio.BND</v>
          </cell>
          <cell r="W962">
            <v>0</v>
          </cell>
          <cell r="X962" t="str">
            <v>Carburants et lubrifiants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</row>
        <row r="963">
          <cell r="A963">
            <v>1</v>
          </cell>
          <cell r="B963" t="str">
            <v>20</v>
          </cell>
          <cell r="C963">
            <v>42132900200</v>
          </cell>
          <cell r="D963">
            <v>5</v>
          </cell>
          <cell r="E963">
            <v>31</v>
          </cell>
          <cell r="F963" t="str">
            <v>90</v>
          </cell>
          <cell r="G963">
            <v>22</v>
          </cell>
          <cell r="H963" t="str">
            <v>20</v>
          </cell>
          <cell r="I963">
            <v>2</v>
          </cell>
          <cell r="J963" t="str">
            <v>42</v>
          </cell>
          <cell r="K963" t="str">
            <v>132</v>
          </cell>
          <cell r="L963" t="str">
            <v>9</v>
          </cell>
          <cell r="M963" t="str">
            <v>00</v>
          </cell>
          <cell r="N963" t="str">
            <v>2</v>
          </cell>
          <cell r="O963">
            <v>5</v>
          </cell>
          <cell r="P963" t="str">
            <v>3</v>
          </cell>
          <cell r="Q963" t="str">
            <v>1</v>
          </cell>
          <cell r="R963" t="str">
            <v>90</v>
          </cell>
          <cell r="T963">
            <v>364679.99999999994</v>
          </cell>
          <cell r="U963">
            <v>1</v>
          </cell>
          <cell r="V963" t="str">
            <v>C.rech.environ./-/Contrib.natio.BND</v>
          </cell>
          <cell r="W963">
            <v>364679.99999999994</v>
          </cell>
          <cell r="X963" t="str">
            <v>Autres produits et fournitures</v>
          </cell>
          <cell r="Y963">
            <v>0</v>
          </cell>
          <cell r="Z963">
            <v>729359.99999999988</v>
          </cell>
          <cell r="AA963">
            <v>182339.99999999997</v>
          </cell>
          <cell r="AB963">
            <v>364679.99999999994</v>
          </cell>
          <cell r="AC963">
            <v>0</v>
          </cell>
          <cell r="AD963">
            <v>0</v>
          </cell>
          <cell r="AE963">
            <v>729359.99999999988</v>
          </cell>
        </row>
        <row r="964">
          <cell r="A964">
            <v>1</v>
          </cell>
          <cell r="B964" t="str">
            <v>20</v>
          </cell>
          <cell r="C964">
            <v>42132900200</v>
          </cell>
          <cell r="D964">
            <v>5</v>
          </cell>
          <cell r="E964">
            <v>34</v>
          </cell>
          <cell r="F964" t="str">
            <v>30</v>
          </cell>
          <cell r="G964">
            <v>22</v>
          </cell>
          <cell r="H964" t="str">
            <v>20</v>
          </cell>
          <cell r="I964">
            <v>2</v>
          </cell>
          <cell r="J964" t="str">
            <v>42</v>
          </cell>
          <cell r="K964" t="str">
            <v>132</v>
          </cell>
          <cell r="L964" t="str">
            <v>9</v>
          </cell>
          <cell r="M964" t="str">
            <v>00</v>
          </cell>
          <cell r="N964" t="str">
            <v>2</v>
          </cell>
          <cell r="O964">
            <v>5</v>
          </cell>
          <cell r="P964" t="str">
            <v>3</v>
          </cell>
          <cell r="Q964" t="str">
            <v>4</v>
          </cell>
          <cell r="R964" t="str">
            <v>30</v>
          </cell>
          <cell r="T964">
            <v>364679.99999999994</v>
          </cell>
          <cell r="U964">
            <v>1</v>
          </cell>
          <cell r="V964" t="str">
            <v>C.rech.environ./-/Contrib.natio.BND</v>
          </cell>
          <cell r="W964">
            <v>911699.99999999988</v>
          </cell>
          <cell r="X964" t="str">
            <v>Téléphone et autres frais de télécommunications</v>
          </cell>
          <cell r="Y964">
            <v>0</v>
          </cell>
          <cell r="Z964">
            <v>1823399.9999999998</v>
          </cell>
          <cell r="AA964">
            <v>455849.99999999994</v>
          </cell>
          <cell r="AB964">
            <v>911699.99999999988</v>
          </cell>
          <cell r="AC964">
            <v>0</v>
          </cell>
          <cell r="AD964">
            <v>0</v>
          </cell>
          <cell r="AE964">
            <v>1823399.9999999998</v>
          </cell>
        </row>
        <row r="965">
          <cell r="A965">
            <v>1</v>
          </cell>
          <cell r="B965" t="str">
            <v>20</v>
          </cell>
          <cell r="C965">
            <v>42132900200</v>
          </cell>
          <cell r="D965">
            <v>5</v>
          </cell>
          <cell r="E965">
            <v>37</v>
          </cell>
          <cell r="F965" t="str">
            <v>12</v>
          </cell>
          <cell r="G965">
            <v>22</v>
          </cell>
          <cell r="H965" t="str">
            <v>20</v>
          </cell>
          <cell r="I965">
            <v>2</v>
          </cell>
          <cell r="J965" t="str">
            <v>42</v>
          </cell>
          <cell r="K965" t="str">
            <v>132</v>
          </cell>
          <cell r="L965" t="str">
            <v>9</v>
          </cell>
          <cell r="M965" t="str">
            <v>00</v>
          </cell>
          <cell r="N965" t="str">
            <v>2</v>
          </cell>
          <cell r="O965">
            <v>5</v>
          </cell>
          <cell r="P965" t="str">
            <v>3</v>
          </cell>
          <cell r="Q965" t="str">
            <v>7</v>
          </cell>
          <cell r="R965" t="str">
            <v>12</v>
          </cell>
          <cell r="T965">
            <v>364679.99999999994</v>
          </cell>
          <cell r="U965">
            <v>1</v>
          </cell>
          <cell r="V965" t="str">
            <v>C.rech.environ./-/Contrib.natio.BND</v>
          </cell>
          <cell r="W965">
            <v>911699.99999999988</v>
          </cell>
          <cell r="X965" t="str">
            <v>Entretien réparation matériels informatiques</v>
          </cell>
          <cell r="Y965">
            <v>0</v>
          </cell>
          <cell r="Z965">
            <v>1823399.9999999998</v>
          </cell>
          <cell r="AA965">
            <v>455849.99999999994</v>
          </cell>
          <cell r="AB965">
            <v>911699.99999999988</v>
          </cell>
          <cell r="AC965">
            <v>0</v>
          </cell>
          <cell r="AD965">
            <v>0</v>
          </cell>
          <cell r="AE965">
            <v>1823399.9999999998</v>
          </cell>
        </row>
        <row r="966">
          <cell r="A966">
            <v>1</v>
          </cell>
          <cell r="B966" t="str">
            <v>20</v>
          </cell>
          <cell r="C966">
            <v>42132900200</v>
          </cell>
          <cell r="D966">
            <v>5</v>
          </cell>
          <cell r="E966">
            <v>37</v>
          </cell>
          <cell r="F966" t="str">
            <v>20</v>
          </cell>
          <cell r="G966">
            <v>22</v>
          </cell>
          <cell r="H966" t="str">
            <v>20</v>
          </cell>
          <cell r="I966">
            <v>2</v>
          </cell>
          <cell r="J966" t="str">
            <v>42</v>
          </cell>
          <cell r="K966" t="str">
            <v>132</v>
          </cell>
          <cell r="L966" t="str">
            <v>9</v>
          </cell>
          <cell r="M966" t="str">
            <v>00</v>
          </cell>
          <cell r="N966" t="str">
            <v>2</v>
          </cell>
          <cell r="O966">
            <v>5</v>
          </cell>
          <cell r="P966" t="str">
            <v>3</v>
          </cell>
          <cell r="Q966" t="str">
            <v>7</v>
          </cell>
          <cell r="R966" t="str">
            <v>20</v>
          </cell>
          <cell r="T966">
            <v>364679.99999999994</v>
          </cell>
          <cell r="U966">
            <v>1</v>
          </cell>
          <cell r="V966" t="str">
            <v>C.rech.environ./-/Contrib.natio.BND</v>
          </cell>
          <cell r="W966">
            <v>182339.99999999997</v>
          </cell>
          <cell r="X966" t="str">
            <v>Entretien réparation matériels roulant</v>
          </cell>
          <cell r="Y966">
            <v>0</v>
          </cell>
          <cell r="Z966">
            <v>364679.99999999994</v>
          </cell>
          <cell r="AA966">
            <v>91169.999999999985</v>
          </cell>
          <cell r="AB966">
            <v>182339.99999999997</v>
          </cell>
          <cell r="AC966">
            <v>0</v>
          </cell>
          <cell r="AD966">
            <v>0</v>
          </cell>
          <cell r="AE966">
            <v>364679.99999999994</v>
          </cell>
        </row>
        <row r="967">
          <cell r="A967">
            <v>1</v>
          </cell>
          <cell r="B967" t="str">
            <v>20</v>
          </cell>
          <cell r="C967">
            <v>42132900200</v>
          </cell>
          <cell r="D967">
            <v>5</v>
          </cell>
          <cell r="E967">
            <v>51</v>
          </cell>
          <cell r="F967" t="str">
            <v>11</v>
          </cell>
          <cell r="G967">
            <v>22</v>
          </cell>
          <cell r="H967" t="str">
            <v>20</v>
          </cell>
          <cell r="I967">
            <v>2</v>
          </cell>
          <cell r="J967" t="str">
            <v>42</v>
          </cell>
          <cell r="K967" t="str">
            <v>132</v>
          </cell>
          <cell r="L967" t="str">
            <v>9</v>
          </cell>
          <cell r="M967" t="str">
            <v>00</v>
          </cell>
          <cell r="N967" t="str">
            <v>2</v>
          </cell>
          <cell r="O967">
            <v>5</v>
          </cell>
          <cell r="P967" t="str">
            <v>5</v>
          </cell>
          <cell r="Q967" t="str">
            <v>1</v>
          </cell>
          <cell r="R967" t="str">
            <v>11</v>
          </cell>
          <cell r="T967">
            <v>364679.99999999994</v>
          </cell>
          <cell r="U967">
            <v>1</v>
          </cell>
          <cell r="V967" t="str">
            <v>C.rech.environ./-/Contrib.natio.BND</v>
          </cell>
          <cell r="W967">
            <v>0</v>
          </cell>
          <cell r="X967" t="str">
            <v>Matériels et mobiliers de bureau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</row>
        <row r="968">
          <cell r="A968">
            <v>1</v>
          </cell>
          <cell r="B968" t="str">
            <v>20</v>
          </cell>
          <cell r="C968">
            <v>42132900200</v>
          </cell>
          <cell r="D968">
            <v>5</v>
          </cell>
          <cell r="E968">
            <v>51</v>
          </cell>
          <cell r="F968" t="str">
            <v>20</v>
          </cell>
          <cell r="G968">
            <v>23</v>
          </cell>
          <cell r="H968" t="str">
            <v>20</v>
          </cell>
          <cell r="I968">
            <v>2</v>
          </cell>
          <cell r="J968" t="str">
            <v>42</v>
          </cell>
          <cell r="K968" t="str">
            <v>132</v>
          </cell>
          <cell r="L968" t="str">
            <v>9</v>
          </cell>
          <cell r="M968" t="str">
            <v>00</v>
          </cell>
          <cell r="N968" t="str">
            <v>2</v>
          </cell>
          <cell r="O968">
            <v>5</v>
          </cell>
          <cell r="P968" t="str">
            <v>5</v>
          </cell>
          <cell r="Q968" t="str">
            <v>1</v>
          </cell>
          <cell r="R968" t="str">
            <v>20</v>
          </cell>
          <cell r="T968">
            <v>91169.999999999985</v>
          </cell>
          <cell r="U968">
            <v>1</v>
          </cell>
          <cell r="V968" t="str">
            <v>C.rech.environ./-/Contrib.natio.BND</v>
          </cell>
          <cell r="W968">
            <v>0</v>
          </cell>
          <cell r="X968" t="str">
            <v>Matériels informatiques</v>
          </cell>
          <cell r="Y968">
            <v>0</v>
          </cell>
          <cell r="Z968">
            <v>547019.99999999988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547019.99999999988</v>
          </cell>
        </row>
        <row r="969">
          <cell r="A969">
            <v>1</v>
          </cell>
          <cell r="B969" t="str">
            <v>20</v>
          </cell>
          <cell r="C969">
            <v>42132900200</v>
          </cell>
          <cell r="D969">
            <v>5</v>
          </cell>
          <cell r="E969">
            <v>51</v>
          </cell>
          <cell r="F969" t="str">
            <v>51</v>
          </cell>
          <cell r="G969">
            <v>23</v>
          </cell>
          <cell r="H969" t="str">
            <v>20</v>
          </cell>
          <cell r="I969">
            <v>2</v>
          </cell>
          <cell r="J969" t="str">
            <v>42</v>
          </cell>
          <cell r="K969" t="str">
            <v>132</v>
          </cell>
          <cell r="L969" t="str">
            <v>9</v>
          </cell>
          <cell r="M969" t="str">
            <v>00</v>
          </cell>
          <cell r="N969" t="str">
            <v>2</v>
          </cell>
          <cell r="O969">
            <v>5</v>
          </cell>
          <cell r="P969" t="str">
            <v>5</v>
          </cell>
          <cell r="Q969" t="str">
            <v>1</v>
          </cell>
          <cell r="R969" t="str">
            <v>51</v>
          </cell>
          <cell r="T969">
            <v>91169.999999999985</v>
          </cell>
          <cell r="U969">
            <v>1</v>
          </cell>
          <cell r="V969" t="str">
            <v>C.rech.environ./-/Contrib.natio.BND</v>
          </cell>
          <cell r="W969">
            <v>0</v>
          </cell>
          <cell r="X969" t="str">
            <v>Véhicules et engins</v>
          </cell>
          <cell r="Y969">
            <v>0</v>
          </cell>
          <cell r="Z969">
            <v>364679.99999999994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364679.99999999994</v>
          </cell>
        </row>
        <row r="970">
          <cell r="A970">
            <v>1</v>
          </cell>
          <cell r="B970" t="str">
            <v>20</v>
          </cell>
          <cell r="C970">
            <v>42132900200</v>
          </cell>
          <cell r="D970">
            <v>5</v>
          </cell>
          <cell r="E970">
            <v>53</v>
          </cell>
          <cell r="F970" t="str">
            <v>10</v>
          </cell>
          <cell r="G970">
            <v>23</v>
          </cell>
          <cell r="H970" t="str">
            <v>20</v>
          </cell>
          <cell r="I970">
            <v>2</v>
          </cell>
          <cell r="J970" t="str">
            <v>42</v>
          </cell>
          <cell r="K970" t="str">
            <v>132</v>
          </cell>
          <cell r="L970" t="str">
            <v>9</v>
          </cell>
          <cell r="M970" t="str">
            <v>00</v>
          </cell>
          <cell r="N970" t="str">
            <v>2</v>
          </cell>
          <cell r="O970">
            <v>5</v>
          </cell>
          <cell r="P970" t="str">
            <v>5</v>
          </cell>
          <cell r="Q970" t="str">
            <v>3</v>
          </cell>
          <cell r="R970" t="str">
            <v>10</v>
          </cell>
          <cell r="T970">
            <v>91169.999999999985</v>
          </cell>
          <cell r="U970">
            <v>1</v>
          </cell>
          <cell r="V970" t="str">
            <v>C.rech.environ./-/Contrib.natio.BND</v>
          </cell>
          <cell r="W970">
            <v>0</v>
          </cell>
          <cell r="X970" t="str">
            <v>Bâtiments scolaires</v>
          </cell>
          <cell r="Y970">
            <v>0</v>
          </cell>
          <cell r="Z970">
            <v>182339.99999999997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182339.99999999997</v>
          </cell>
        </row>
        <row r="971">
          <cell r="A971">
            <v>1</v>
          </cell>
          <cell r="B971" t="str">
            <v>20</v>
          </cell>
          <cell r="C971">
            <v>42132900200</v>
          </cell>
          <cell r="D971">
            <v>5</v>
          </cell>
          <cell r="E971">
            <v>54</v>
          </cell>
          <cell r="F971" t="str">
            <v>11</v>
          </cell>
          <cell r="G971">
            <v>23</v>
          </cell>
          <cell r="H971" t="str">
            <v>20</v>
          </cell>
          <cell r="I971">
            <v>2</v>
          </cell>
          <cell r="J971" t="str">
            <v>42</v>
          </cell>
          <cell r="K971" t="str">
            <v>132</v>
          </cell>
          <cell r="L971" t="str">
            <v>9</v>
          </cell>
          <cell r="M971" t="str">
            <v>00</v>
          </cell>
          <cell r="N971" t="str">
            <v>2</v>
          </cell>
          <cell r="O971">
            <v>5</v>
          </cell>
          <cell r="P971" t="str">
            <v>5</v>
          </cell>
          <cell r="Q971" t="str">
            <v>4</v>
          </cell>
          <cell r="R971" t="str">
            <v>11</v>
          </cell>
          <cell r="T971">
            <v>91169.999999999985</v>
          </cell>
          <cell r="U971">
            <v>1</v>
          </cell>
          <cell r="V971" t="str">
            <v>C.rech.environ./-/Contrib.natio.BND</v>
          </cell>
          <cell r="W971">
            <v>0</v>
          </cell>
          <cell r="X971" t="str">
            <v>Etudes</v>
          </cell>
          <cell r="Y971">
            <v>0</v>
          </cell>
          <cell r="Z971">
            <v>91169.999999999985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91169.999999999985</v>
          </cell>
        </row>
        <row r="972">
          <cell r="A972">
            <v>1</v>
          </cell>
          <cell r="B972" t="str">
            <v>SNIES</v>
          </cell>
          <cell r="C972" t="str">
            <v>A1B</v>
          </cell>
          <cell r="D972" t="str">
            <v>A1BG</v>
          </cell>
          <cell r="E972" t="str">
            <v>ES/DABO</v>
          </cell>
          <cell r="F972" t="str">
            <v>SNIES</v>
          </cell>
          <cell r="G972">
            <v>23</v>
          </cell>
          <cell r="H972">
            <v>20</v>
          </cell>
          <cell r="I972">
            <v>2</v>
          </cell>
          <cell r="J972" t="str">
            <v>42</v>
          </cell>
          <cell r="K972" t="str">
            <v>133</v>
          </cell>
          <cell r="L972" t="str">
            <v>AON</v>
          </cell>
          <cell r="O972">
            <v>5</v>
          </cell>
          <cell r="Q972">
            <v>3</v>
          </cell>
          <cell r="R972" t="str">
            <v>lot</v>
          </cell>
          <cell r="T972">
            <v>91169.999999999985</v>
          </cell>
          <cell r="U972">
            <v>1</v>
          </cell>
          <cell r="V972" t="str">
            <v>Réhabil./ Siège Min. Enseign. Supérieur</v>
          </cell>
          <cell r="W972">
            <v>0</v>
          </cell>
          <cell r="X972">
            <v>273509.99999999994</v>
          </cell>
          <cell r="Y972">
            <v>0</v>
          </cell>
          <cell r="Z972">
            <v>273509.99999999994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273509.99999999994</v>
          </cell>
        </row>
        <row r="973">
          <cell r="A973">
            <v>1</v>
          </cell>
          <cell r="B973" t="str">
            <v>20</v>
          </cell>
          <cell r="C973">
            <v>42133900100</v>
          </cell>
          <cell r="D973">
            <v>5</v>
          </cell>
          <cell r="E973">
            <v>53</v>
          </cell>
          <cell r="F973" t="str">
            <v>30</v>
          </cell>
          <cell r="G973">
            <v>23</v>
          </cell>
          <cell r="H973" t="str">
            <v>20</v>
          </cell>
          <cell r="I973">
            <v>2</v>
          </cell>
          <cell r="J973" t="str">
            <v>42</v>
          </cell>
          <cell r="K973" t="str">
            <v>133</v>
          </cell>
          <cell r="L973" t="str">
            <v>9</v>
          </cell>
          <cell r="M973" t="str">
            <v>00</v>
          </cell>
          <cell r="N973" t="str">
            <v>1</v>
          </cell>
          <cell r="O973">
            <v>5</v>
          </cell>
          <cell r="P973" t="str">
            <v>5</v>
          </cell>
          <cell r="Q973" t="str">
            <v>3</v>
          </cell>
          <cell r="R973" t="str">
            <v>30</v>
          </cell>
          <cell r="T973">
            <v>91169.999999999985</v>
          </cell>
          <cell r="U973">
            <v>1</v>
          </cell>
          <cell r="V973" t="str">
            <v>Réhab.MESRS---Ress.propres BND</v>
          </cell>
          <cell r="W973">
            <v>0</v>
          </cell>
          <cell r="X973" t="str">
            <v>Bâtiments admnistratifs</v>
          </cell>
          <cell r="Y973">
            <v>0</v>
          </cell>
          <cell r="Z973">
            <v>182339.99999999997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182339.99999999997</v>
          </cell>
        </row>
        <row r="974">
          <cell r="A974">
            <v>1</v>
          </cell>
          <cell r="B974" t="str">
            <v>20</v>
          </cell>
          <cell r="C974">
            <v>42133900100</v>
          </cell>
          <cell r="D974">
            <v>5</v>
          </cell>
          <cell r="E974">
            <v>54</v>
          </cell>
          <cell r="F974" t="str">
            <v>11</v>
          </cell>
          <cell r="G974">
            <v>23</v>
          </cell>
          <cell r="H974" t="str">
            <v>20</v>
          </cell>
          <cell r="I974">
            <v>2</v>
          </cell>
          <cell r="J974" t="str">
            <v>42</v>
          </cell>
          <cell r="K974" t="str">
            <v>133</v>
          </cell>
          <cell r="L974" t="str">
            <v>9</v>
          </cell>
          <cell r="M974" t="str">
            <v>00</v>
          </cell>
          <cell r="N974" t="str">
            <v>1</v>
          </cell>
          <cell r="O974">
            <v>5</v>
          </cell>
          <cell r="P974" t="str">
            <v>5</v>
          </cell>
          <cell r="Q974" t="str">
            <v>4</v>
          </cell>
          <cell r="R974" t="str">
            <v>11</v>
          </cell>
          <cell r="T974">
            <v>91169.999999999985</v>
          </cell>
          <cell r="U974">
            <v>1</v>
          </cell>
          <cell r="V974" t="str">
            <v>Réhab.MESRS---Ress.propres BND</v>
          </cell>
          <cell r="W974">
            <v>0</v>
          </cell>
          <cell r="X974" t="str">
            <v>Etudes</v>
          </cell>
          <cell r="Y974">
            <v>0</v>
          </cell>
          <cell r="Z974">
            <v>273509.99999999994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273509.99999999994</v>
          </cell>
        </row>
        <row r="975">
          <cell r="A975">
            <v>1</v>
          </cell>
          <cell r="B975" t="str">
            <v>20</v>
          </cell>
          <cell r="C975">
            <v>42133900100</v>
          </cell>
          <cell r="D975">
            <v>5</v>
          </cell>
          <cell r="E975">
            <v>54</v>
          </cell>
          <cell r="F975" t="str">
            <v>13</v>
          </cell>
          <cell r="G975">
            <v>23</v>
          </cell>
          <cell r="H975" t="str">
            <v>20</v>
          </cell>
          <cell r="I975">
            <v>2</v>
          </cell>
          <cell r="J975" t="str">
            <v>42</v>
          </cell>
          <cell r="K975" t="str">
            <v>133</v>
          </cell>
          <cell r="L975" t="str">
            <v>9</v>
          </cell>
          <cell r="M975" t="str">
            <v>00</v>
          </cell>
          <cell r="N975" t="str">
            <v>1</v>
          </cell>
          <cell r="O975">
            <v>5</v>
          </cell>
          <cell r="P975" t="str">
            <v>5</v>
          </cell>
          <cell r="Q975" t="str">
            <v>4</v>
          </cell>
          <cell r="R975" t="str">
            <v>13</v>
          </cell>
          <cell r="T975">
            <v>91169.999999999985</v>
          </cell>
          <cell r="U975">
            <v>1</v>
          </cell>
          <cell r="V975" t="str">
            <v>Réhab.MESRS---Ress.propres BND</v>
          </cell>
          <cell r="W975">
            <v>0</v>
          </cell>
          <cell r="X975" t="str">
            <v>Supervision contrôle des travaux</v>
          </cell>
          <cell r="Y975">
            <v>0</v>
          </cell>
          <cell r="Z975">
            <v>182339.99999999997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182339.99999999997</v>
          </cell>
        </row>
        <row r="976">
          <cell r="A976">
            <v>1</v>
          </cell>
          <cell r="B976" t="str">
            <v>SNIES</v>
          </cell>
          <cell r="C976" t="str">
            <v>A1B</v>
          </cell>
          <cell r="D976" t="str">
            <v>A1BG</v>
          </cell>
          <cell r="E976" t="str">
            <v>ES/FARA</v>
          </cell>
          <cell r="F976" t="str">
            <v>SNIES</v>
          </cell>
          <cell r="G976">
            <v>23</v>
          </cell>
          <cell r="H976">
            <v>20</v>
          </cell>
          <cell r="I976">
            <v>2</v>
          </cell>
          <cell r="J976" t="str">
            <v>42</v>
          </cell>
          <cell r="K976" t="str">
            <v>135</v>
          </cell>
          <cell r="L976" t="str">
            <v>AON</v>
          </cell>
          <cell r="O976">
            <v>5</v>
          </cell>
          <cell r="Q976">
            <v>4</v>
          </cell>
          <cell r="R976" t="str">
            <v>lot</v>
          </cell>
          <cell r="T976">
            <v>91169.999999999985</v>
          </cell>
          <cell r="U976">
            <v>1</v>
          </cell>
          <cell r="V976" t="str">
            <v>Construction/Rénovation Université GAN/ Sonfonia</v>
          </cell>
          <cell r="W976">
            <v>0</v>
          </cell>
          <cell r="X976">
            <v>364679.99999999994</v>
          </cell>
          <cell r="Y976">
            <v>0</v>
          </cell>
          <cell r="Z976">
            <v>364679.99999999994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364679.99999999994</v>
          </cell>
        </row>
        <row r="977">
          <cell r="A977">
            <v>1</v>
          </cell>
          <cell r="B977" t="str">
            <v>20</v>
          </cell>
          <cell r="C977">
            <v>42135900100</v>
          </cell>
          <cell r="D977">
            <v>5</v>
          </cell>
          <cell r="E977">
            <v>51</v>
          </cell>
          <cell r="F977" t="str">
            <v>13</v>
          </cell>
          <cell r="G977">
            <v>23</v>
          </cell>
          <cell r="H977" t="str">
            <v>20</v>
          </cell>
          <cell r="I977">
            <v>2</v>
          </cell>
          <cell r="J977" t="str">
            <v>42</v>
          </cell>
          <cell r="K977" t="str">
            <v>135</v>
          </cell>
          <cell r="L977" t="str">
            <v>9</v>
          </cell>
          <cell r="M977" t="str">
            <v>00</v>
          </cell>
          <cell r="N977" t="str">
            <v>1</v>
          </cell>
          <cell r="O977">
            <v>5</v>
          </cell>
          <cell r="P977" t="str">
            <v>5</v>
          </cell>
          <cell r="Q977" t="str">
            <v>1</v>
          </cell>
          <cell r="R977" t="str">
            <v>13</v>
          </cell>
          <cell r="T977">
            <v>91169.999999999985</v>
          </cell>
          <cell r="U977">
            <v>1</v>
          </cell>
          <cell r="V977" t="str">
            <v>C R U GAN Snia---</v>
          </cell>
          <cell r="W977">
            <v>0</v>
          </cell>
          <cell r="X977" t="str">
            <v>Matériels et mobiliers scolaires</v>
          </cell>
          <cell r="Y977">
            <v>0</v>
          </cell>
          <cell r="Z977">
            <v>364679.99999999994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364679.99999999994</v>
          </cell>
        </row>
        <row r="978">
          <cell r="A978">
            <v>1</v>
          </cell>
          <cell r="B978" t="str">
            <v>20</v>
          </cell>
          <cell r="C978">
            <v>42135900100</v>
          </cell>
          <cell r="D978">
            <v>5</v>
          </cell>
          <cell r="E978">
            <v>51</v>
          </cell>
          <cell r="F978" t="str">
            <v>30</v>
          </cell>
          <cell r="G978">
            <v>23</v>
          </cell>
          <cell r="H978" t="str">
            <v>20</v>
          </cell>
          <cell r="I978">
            <v>2</v>
          </cell>
          <cell r="J978" t="str">
            <v>42</v>
          </cell>
          <cell r="K978" t="str">
            <v>135</v>
          </cell>
          <cell r="L978" t="str">
            <v>9</v>
          </cell>
          <cell r="M978" t="str">
            <v>00</v>
          </cell>
          <cell r="N978" t="str">
            <v>1</v>
          </cell>
          <cell r="O978">
            <v>5</v>
          </cell>
          <cell r="P978" t="str">
            <v>5</v>
          </cell>
          <cell r="Q978" t="str">
            <v>1</v>
          </cell>
          <cell r="R978" t="str">
            <v>30</v>
          </cell>
          <cell r="T978">
            <v>91169.999999999985</v>
          </cell>
          <cell r="U978">
            <v>1</v>
          </cell>
          <cell r="V978" t="str">
            <v>C R U GAN Snia---</v>
          </cell>
          <cell r="W978">
            <v>0</v>
          </cell>
          <cell r="X978" t="str">
            <v>Matériels électriques</v>
          </cell>
          <cell r="Y978">
            <v>0</v>
          </cell>
          <cell r="Z978">
            <v>91169.999999999985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91169.999999999985</v>
          </cell>
        </row>
        <row r="979">
          <cell r="A979">
            <v>1</v>
          </cell>
          <cell r="B979" t="str">
            <v>20</v>
          </cell>
          <cell r="C979">
            <v>42135900100</v>
          </cell>
          <cell r="D979">
            <v>5</v>
          </cell>
          <cell r="E979">
            <v>53</v>
          </cell>
          <cell r="F979" t="str">
            <v>10</v>
          </cell>
          <cell r="G979">
            <v>23</v>
          </cell>
          <cell r="H979" t="str">
            <v>20</v>
          </cell>
          <cell r="I979">
            <v>2</v>
          </cell>
          <cell r="J979" t="str">
            <v>42</v>
          </cell>
          <cell r="K979" t="str">
            <v>135</v>
          </cell>
          <cell r="L979" t="str">
            <v>9</v>
          </cell>
          <cell r="M979" t="str">
            <v>00</v>
          </cell>
          <cell r="N979" t="str">
            <v>1</v>
          </cell>
          <cell r="O979">
            <v>5</v>
          </cell>
          <cell r="P979" t="str">
            <v>5</v>
          </cell>
          <cell r="Q979" t="str">
            <v>3</v>
          </cell>
          <cell r="R979" t="str">
            <v>10</v>
          </cell>
          <cell r="T979">
            <v>91169.999999999985</v>
          </cell>
          <cell r="U979">
            <v>1</v>
          </cell>
          <cell r="V979" t="str">
            <v>C R U GAN Snia---</v>
          </cell>
          <cell r="W979">
            <v>0</v>
          </cell>
          <cell r="X979" t="str">
            <v>Bâtiments scolaires</v>
          </cell>
          <cell r="Y979">
            <v>0</v>
          </cell>
          <cell r="Z979">
            <v>182339.99999999997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182339.99999999997</v>
          </cell>
        </row>
        <row r="980">
          <cell r="A980">
            <v>1</v>
          </cell>
          <cell r="B980" t="str">
            <v>20</v>
          </cell>
          <cell r="C980">
            <v>42135900100</v>
          </cell>
          <cell r="D980">
            <v>5</v>
          </cell>
          <cell r="E980">
            <v>54</v>
          </cell>
          <cell r="F980" t="str">
            <v>11</v>
          </cell>
          <cell r="G980">
            <v>23</v>
          </cell>
          <cell r="H980" t="str">
            <v>20</v>
          </cell>
          <cell r="I980">
            <v>2</v>
          </cell>
          <cell r="J980" t="str">
            <v>42</v>
          </cell>
          <cell r="K980" t="str">
            <v>135</v>
          </cell>
          <cell r="L980" t="str">
            <v>9</v>
          </cell>
          <cell r="M980" t="str">
            <v>00</v>
          </cell>
          <cell r="N980" t="str">
            <v>1</v>
          </cell>
          <cell r="O980">
            <v>5</v>
          </cell>
          <cell r="P980" t="str">
            <v>5</v>
          </cell>
          <cell r="Q980" t="str">
            <v>4</v>
          </cell>
          <cell r="R980" t="str">
            <v>11</v>
          </cell>
          <cell r="T980">
            <v>91169.999999999985</v>
          </cell>
          <cell r="U980">
            <v>1</v>
          </cell>
          <cell r="V980" t="str">
            <v>C R U GAN Snia---</v>
          </cell>
          <cell r="W980">
            <v>0</v>
          </cell>
          <cell r="X980" t="str">
            <v>Etudes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</row>
        <row r="981">
          <cell r="A981">
            <v>1</v>
          </cell>
          <cell r="B981" t="str">
            <v>20</v>
          </cell>
          <cell r="C981">
            <v>42135900100</v>
          </cell>
          <cell r="D981">
            <v>5</v>
          </cell>
          <cell r="E981">
            <v>54</v>
          </cell>
          <cell r="F981" t="str">
            <v>13</v>
          </cell>
          <cell r="G981">
            <v>23</v>
          </cell>
          <cell r="H981" t="str">
            <v>20</v>
          </cell>
          <cell r="I981">
            <v>2</v>
          </cell>
          <cell r="J981" t="str">
            <v>42</v>
          </cell>
          <cell r="K981" t="str">
            <v>135</v>
          </cell>
          <cell r="L981" t="str">
            <v>9</v>
          </cell>
          <cell r="M981" t="str">
            <v>00</v>
          </cell>
          <cell r="N981" t="str">
            <v>1</v>
          </cell>
          <cell r="O981">
            <v>5</v>
          </cell>
          <cell r="P981" t="str">
            <v>5</v>
          </cell>
          <cell r="Q981" t="str">
            <v>4</v>
          </cell>
          <cell r="R981" t="str">
            <v>13</v>
          </cell>
          <cell r="T981">
            <v>91169.999999999985</v>
          </cell>
          <cell r="U981">
            <v>1</v>
          </cell>
          <cell r="V981" t="str">
            <v>C R U GAN Snia---</v>
          </cell>
          <cell r="W981">
            <v>0</v>
          </cell>
          <cell r="X981" t="str">
            <v>Supervision contrôle des travaux</v>
          </cell>
          <cell r="Y981">
            <v>0</v>
          </cell>
          <cell r="Z981">
            <v>273509.99999999994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273509.99999999994</v>
          </cell>
        </row>
        <row r="982">
          <cell r="A982">
            <v>1</v>
          </cell>
          <cell r="B982" t="str">
            <v>20</v>
          </cell>
          <cell r="C982">
            <v>42135900100</v>
          </cell>
          <cell r="D982">
            <v>5</v>
          </cell>
          <cell r="E982">
            <v>54</v>
          </cell>
          <cell r="F982" t="str">
            <v>13</v>
          </cell>
          <cell r="G982">
            <v>23</v>
          </cell>
          <cell r="H982" t="str">
            <v>20</v>
          </cell>
          <cell r="I982">
            <v>2</v>
          </cell>
          <cell r="J982" t="str">
            <v>42</v>
          </cell>
          <cell r="K982" t="str">
            <v>135</v>
          </cell>
          <cell r="L982" t="str">
            <v>9</v>
          </cell>
          <cell r="M982" t="str">
            <v>00</v>
          </cell>
          <cell r="N982" t="str">
            <v>1</v>
          </cell>
          <cell r="O982">
            <v>5</v>
          </cell>
          <cell r="P982" t="str">
            <v>5</v>
          </cell>
          <cell r="Q982" t="str">
            <v>4</v>
          </cell>
          <cell r="R982" t="str">
            <v>13</v>
          </cell>
          <cell r="T982">
            <v>91169.999999999985</v>
          </cell>
          <cell r="U982">
            <v>1</v>
          </cell>
          <cell r="V982" t="str">
            <v>C R U GAN Snia---</v>
          </cell>
          <cell r="W982">
            <v>0</v>
          </cell>
          <cell r="X982" t="str">
            <v>Supervision contrôle des travaux</v>
          </cell>
          <cell r="Y982">
            <v>0</v>
          </cell>
          <cell r="Z982">
            <v>273509.99999999994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273509.99999999994</v>
          </cell>
        </row>
        <row r="983">
          <cell r="A983">
            <v>1</v>
          </cell>
          <cell r="B983" t="str">
            <v>SNIES</v>
          </cell>
          <cell r="C983" t="str">
            <v>A1B</v>
          </cell>
          <cell r="D983" t="str">
            <v>A1BG</v>
          </cell>
          <cell r="E983" t="str">
            <v>ES/KIND</v>
          </cell>
          <cell r="F983" t="str">
            <v>SNIES</v>
          </cell>
          <cell r="G983">
            <v>23</v>
          </cell>
          <cell r="H983">
            <v>20</v>
          </cell>
          <cell r="I983">
            <v>2</v>
          </cell>
          <cell r="J983" t="str">
            <v>42</v>
          </cell>
          <cell r="K983" t="str">
            <v>136</v>
          </cell>
          <cell r="L983" t="str">
            <v>AON</v>
          </cell>
          <cell r="O983">
            <v>5</v>
          </cell>
          <cell r="Q983">
            <v>4</v>
          </cell>
          <cell r="R983" t="str">
            <v>lot</v>
          </cell>
          <cell r="T983">
            <v>91169.999999999985</v>
          </cell>
          <cell r="U983">
            <v>1</v>
          </cell>
          <cell r="V983" t="str">
            <v>4ème Projet Education</v>
          </cell>
          <cell r="W983">
            <v>0</v>
          </cell>
          <cell r="X983">
            <v>364679.99999999994</v>
          </cell>
          <cell r="Y983">
            <v>0</v>
          </cell>
          <cell r="Z983">
            <v>364679.99999999994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364679.99999999994</v>
          </cell>
        </row>
        <row r="984">
          <cell r="A984">
            <v>1</v>
          </cell>
          <cell r="B984" t="str">
            <v>20</v>
          </cell>
          <cell r="C984">
            <v>42136900200</v>
          </cell>
          <cell r="D984">
            <v>5</v>
          </cell>
          <cell r="E984">
            <v>53</v>
          </cell>
          <cell r="F984" t="str">
            <v>10</v>
          </cell>
          <cell r="G984">
            <v>23</v>
          </cell>
          <cell r="H984" t="str">
            <v>20</v>
          </cell>
          <cell r="I984">
            <v>2</v>
          </cell>
          <cell r="J984" t="str">
            <v>42</v>
          </cell>
          <cell r="K984" t="str">
            <v>136</v>
          </cell>
          <cell r="L984" t="str">
            <v>9</v>
          </cell>
          <cell r="M984" t="str">
            <v>00</v>
          </cell>
          <cell r="N984" t="str">
            <v>2</v>
          </cell>
          <cell r="O984">
            <v>5</v>
          </cell>
          <cell r="P984" t="str">
            <v>5</v>
          </cell>
          <cell r="Q984" t="str">
            <v>3</v>
          </cell>
          <cell r="R984" t="str">
            <v>10</v>
          </cell>
          <cell r="T984">
            <v>91169.999999999985</v>
          </cell>
          <cell r="U984">
            <v>1</v>
          </cell>
          <cell r="V984" t="str">
            <v>4ème  Pj. Ed---</v>
          </cell>
          <cell r="W984">
            <v>0</v>
          </cell>
          <cell r="X984" t="str">
            <v>Bâtiments scolaires</v>
          </cell>
          <cell r="Y984">
            <v>0</v>
          </cell>
          <cell r="Z984">
            <v>364679.99999999994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364679.99999999994</v>
          </cell>
        </row>
        <row r="985">
          <cell r="A985">
            <v>1</v>
          </cell>
          <cell r="B985" t="str">
            <v>SNIES</v>
          </cell>
          <cell r="C985" t="str">
            <v>A1B</v>
          </cell>
          <cell r="D985" t="str">
            <v>A1BG</v>
          </cell>
          <cell r="E985" t="str">
            <v>ES/KOUB</v>
          </cell>
          <cell r="F985" t="str">
            <v>SNIES</v>
          </cell>
          <cell r="G985">
            <v>23</v>
          </cell>
          <cell r="H985">
            <v>20</v>
          </cell>
          <cell r="I985">
            <v>2</v>
          </cell>
          <cell r="J985" t="str">
            <v>42</v>
          </cell>
          <cell r="K985" t="str">
            <v>137</v>
          </cell>
          <cell r="L985" t="str">
            <v>AON</v>
          </cell>
          <cell r="O985">
            <v>5</v>
          </cell>
          <cell r="Q985">
            <v>5</v>
          </cell>
          <cell r="R985" t="str">
            <v>lot</v>
          </cell>
          <cell r="T985">
            <v>91169.999999999985</v>
          </cell>
          <cell r="U985">
            <v>1</v>
          </cell>
          <cell r="V985" t="str">
            <v>Projet Construction Infrastructures Education</v>
          </cell>
          <cell r="W985">
            <v>0</v>
          </cell>
          <cell r="X985">
            <v>455849.99999999994</v>
          </cell>
          <cell r="Y985">
            <v>0</v>
          </cell>
          <cell r="Z985">
            <v>455849.99999999994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455849.99999999994</v>
          </cell>
        </row>
        <row r="986">
          <cell r="A986">
            <v>1</v>
          </cell>
          <cell r="B986" t="str">
            <v>20</v>
          </cell>
          <cell r="C986">
            <v>42137900200</v>
          </cell>
          <cell r="D986">
            <v>5</v>
          </cell>
          <cell r="E986">
            <v>53</v>
          </cell>
          <cell r="F986" t="str">
            <v>10</v>
          </cell>
          <cell r="G986">
            <v>23</v>
          </cell>
          <cell r="H986" t="str">
            <v>20</v>
          </cell>
          <cell r="I986">
            <v>2</v>
          </cell>
          <cell r="J986" t="str">
            <v>42</v>
          </cell>
          <cell r="K986" t="str">
            <v>137</v>
          </cell>
          <cell r="L986" t="str">
            <v>9</v>
          </cell>
          <cell r="M986" t="str">
            <v>00</v>
          </cell>
          <cell r="N986" t="str">
            <v>2</v>
          </cell>
          <cell r="O986">
            <v>5</v>
          </cell>
          <cell r="P986" t="str">
            <v>5</v>
          </cell>
          <cell r="Q986" t="str">
            <v>3</v>
          </cell>
          <cell r="R986" t="str">
            <v>10</v>
          </cell>
          <cell r="T986">
            <v>91169.999999999985</v>
          </cell>
          <cell r="U986">
            <v>1</v>
          </cell>
          <cell r="V986" t="str">
            <v>Pj. Cont In Ed---</v>
          </cell>
          <cell r="W986">
            <v>0</v>
          </cell>
          <cell r="X986" t="str">
            <v>Bâtiments scolaires</v>
          </cell>
          <cell r="Y986">
            <v>0</v>
          </cell>
          <cell r="Z986">
            <v>91169.999999999985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91169.999999999985</v>
          </cell>
        </row>
        <row r="987">
          <cell r="A987">
            <v>1</v>
          </cell>
          <cell r="B987" t="str">
            <v>SNIES</v>
          </cell>
          <cell r="C987" t="str">
            <v>A1B</v>
          </cell>
          <cell r="D987" t="str">
            <v>A1BG</v>
          </cell>
          <cell r="E987" t="str">
            <v>ES/KOUR</v>
          </cell>
          <cell r="F987" t="str">
            <v>SNIES</v>
          </cell>
          <cell r="G987">
            <v>23</v>
          </cell>
          <cell r="H987">
            <v>20</v>
          </cell>
          <cell r="I987">
            <v>2</v>
          </cell>
          <cell r="J987" t="str">
            <v>42</v>
          </cell>
          <cell r="K987" t="str">
            <v>138</v>
          </cell>
          <cell r="L987" t="str">
            <v>AON</v>
          </cell>
          <cell r="O987">
            <v>5</v>
          </cell>
          <cell r="Q987">
            <v>6</v>
          </cell>
          <cell r="R987" t="str">
            <v>lot</v>
          </cell>
          <cell r="T987">
            <v>91169.999999999985</v>
          </cell>
          <cell r="U987">
            <v>1</v>
          </cell>
          <cell r="V987" t="str">
            <v>Construction/Equipement Ecoles Wawa/Moussaya</v>
          </cell>
          <cell r="W987">
            <v>0</v>
          </cell>
          <cell r="X987">
            <v>547019.99999999988</v>
          </cell>
          <cell r="Y987">
            <v>0</v>
          </cell>
          <cell r="Z987">
            <v>547019.99999999988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547019.99999999988</v>
          </cell>
        </row>
        <row r="988">
          <cell r="A988">
            <v>1</v>
          </cell>
          <cell r="B988" t="str">
            <v>20</v>
          </cell>
          <cell r="C988">
            <v>42138300800</v>
          </cell>
          <cell r="D988">
            <v>5</v>
          </cell>
          <cell r="E988">
            <v>53</v>
          </cell>
          <cell r="F988" t="str">
            <v>10</v>
          </cell>
          <cell r="G988">
            <v>23</v>
          </cell>
          <cell r="H988" t="str">
            <v>20</v>
          </cell>
          <cell r="I988">
            <v>2</v>
          </cell>
          <cell r="J988" t="str">
            <v>42</v>
          </cell>
          <cell r="K988" t="str">
            <v>138</v>
          </cell>
          <cell r="L988" t="str">
            <v>3</v>
          </cell>
          <cell r="M988" t="str">
            <v>00</v>
          </cell>
          <cell r="N988" t="str">
            <v>8</v>
          </cell>
          <cell r="O988">
            <v>5</v>
          </cell>
          <cell r="P988" t="str">
            <v>5</v>
          </cell>
          <cell r="Q988" t="str">
            <v>3</v>
          </cell>
          <cell r="R988" t="str">
            <v>10</v>
          </cell>
          <cell r="T988">
            <v>91169.999999999985</v>
          </cell>
          <cell r="U988">
            <v>1</v>
          </cell>
          <cell r="V988" t="str">
            <v>Const. Eq. Wawa---</v>
          </cell>
          <cell r="W988">
            <v>0</v>
          </cell>
          <cell r="X988" t="str">
            <v>Bâtiments scolaires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</row>
        <row r="989">
          <cell r="A989">
            <v>1</v>
          </cell>
          <cell r="B989" t="str">
            <v>20</v>
          </cell>
          <cell r="C989">
            <v>42139900100</v>
          </cell>
          <cell r="D989">
            <v>5</v>
          </cell>
          <cell r="E989">
            <v>53</v>
          </cell>
          <cell r="F989" t="str">
            <v>10</v>
          </cell>
          <cell r="G989">
            <v>23</v>
          </cell>
          <cell r="H989" t="str">
            <v>20</v>
          </cell>
          <cell r="I989">
            <v>2</v>
          </cell>
          <cell r="J989" t="str">
            <v>42</v>
          </cell>
          <cell r="K989" t="str">
            <v>139</v>
          </cell>
          <cell r="L989" t="str">
            <v>9</v>
          </cell>
          <cell r="M989" t="str">
            <v>00</v>
          </cell>
          <cell r="N989" t="str">
            <v>1</v>
          </cell>
          <cell r="O989">
            <v>5</v>
          </cell>
          <cell r="P989" t="str">
            <v>5</v>
          </cell>
          <cell r="Q989" t="str">
            <v>3</v>
          </cell>
          <cell r="R989" t="str">
            <v>10</v>
          </cell>
          <cell r="T989">
            <v>91169.999999999985</v>
          </cell>
          <cell r="U989">
            <v>1</v>
          </cell>
          <cell r="V989" t="str">
            <v>ENAE</v>
          </cell>
          <cell r="W989">
            <v>0</v>
          </cell>
          <cell r="X989" t="str">
            <v>Bâtiments scolaires</v>
          </cell>
          <cell r="Y989">
            <v>0</v>
          </cell>
          <cell r="Z989">
            <v>91169.999999999985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91169.999999999985</v>
          </cell>
        </row>
        <row r="990">
          <cell r="A990">
            <v>1</v>
          </cell>
          <cell r="B990" t="str">
            <v>20</v>
          </cell>
          <cell r="C990">
            <v>42140900100</v>
          </cell>
          <cell r="D990">
            <v>5</v>
          </cell>
          <cell r="E990">
            <v>59</v>
          </cell>
          <cell r="F990" t="str">
            <v>90</v>
          </cell>
          <cell r="G990">
            <v>23</v>
          </cell>
          <cell r="H990" t="str">
            <v>20</v>
          </cell>
          <cell r="I990">
            <v>2</v>
          </cell>
          <cell r="J990" t="str">
            <v>42</v>
          </cell>
          <cell r="K990" t="str">
            <v>140</v>
          </cell>
          <cell r="L990" t="str">
            <v>9</v>
          </cell>
          <cell r="M990" t="str">
            <v>00</v>
          </cell>
          <cell r="N990" t="str">
            <v>1</v>
          </cell>
          <cell r="O990">
            <v>5</v>
          </cell>
          <cell r="P990" t="str">
            <v>5</v>
          </cell>
          <cell r="Q990" t="str">
            <v>9</v>
          </cell>
          <cell r="R990" t="str">
            <v>90</v>
          </cell>
          <cell r="T990">
            <v>91169.999999999985</v>
          </cell>
          <cell r="U990">
            <v>1</v>
          </cell>
          <cell r="V990" t="str">
            <v>Reh. Ecoles de Santés Secondaires</v>
          </cell>
          <cell r="W990">
            <v>0</v>
          </cell>
          <cell r="X990" t="str">
            <v>Acquisitions &amp; rénovations d'immobilisations non ventillé</v>
          </cell>
          <cell r="Y990">
            <v>0</v>
          </cell>
          <cell r="Z990">
            <v>91169.999999999985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91169.999999999985</v>
          </cell>
        </row>
        <row r="991">
          <cell r="A991">
            <v>1</v>
          </cell>
          <cell r="B991" t="str">
            <v>SNIES</v>
          </cell>
          <cell r="C991" t="str">
            <v>A1B</v>
          </cell>
          <cell r="D991" t="str">
            <v>A1BG</v>
          </cell>
          <cell r="E991" t="str">
            <v>ES/MACE</v>
          </cell>
          <cell r="F991" t="str">
            <v>SNIES</v>
          </cell>
          <cell r="G991">
            <v>23</v>
          </cell>
          <cell r="H991">
            <v>20</v>
          </cell>
          <cell r="I991">
            <v>2</v>
          </cell>
          <cell r="J991" t="str">
            <v>NP</v>
          </cell>
          <cell r="K991" t="str">
            <v>NP</v>
          </cell>
          <cell r="L991" t="str">
            <v>AON</v>
          </cell>
          <cell r="O991">
            <v>5</v>
          </cell>
          <cell r="Q991">
            <v>3</v>
          </cell>
          <cell r="R991" t="str">
            <v>lot</v>
          </cell>
          <cell r="T991">
            <v>91169.999999999985</v>
          </cell>
          <cell r="U991">
            <v>1</v>
          </cell>
          <cell r="V991" t="str">
            <v>E.N.A.E.</v>
          </cell>
          <cell r="W991">
            <v>0</v>
          </cell>
          <cell r="X991">
            <v>273509.99999999994</v>
          </cell>
          <cell r="Y991">
            <v>0</v>
          </cell>
          <cell r="Z991">
            <v>273509.99999999994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273509.99999999994</v>
          </cell>
        </row>
        <row r="992">
          <cell r="A992">
            <v>1</v>
          </cell>
          <cell r="B992" t="str">
            <v>SNIES</v>
          </cell>
          <cell r="C992" t="str">
            <v>A1B</v>
          </cell>
          <cell r="D992" t="str">
            <v>A1BG</v>
          </cell>
          <cell r="E992" t="str">
            <v>ES/MALI</v>
          </cell>
          <cell r="F992" t="str">
            <v>SNIES</v>
          </cell>
          <cell r="G992">
            <v>23</v>
          </cell>
          <cell r="H992">
            <v>20</v>
          </cell>
          <cell r="I992">
            <v>2</v>
          </cell>
          <cell r="J992" t="str">
            <v>NP</v>
          </cell>
          <cell r="K992" t="str">
            <v>NP</v>
          </cell>
          <cell r="L992" t="str">
            <v>AON</v>
          </cell>
          <cell r="O992">
            <v>5</v>
          </cell>
          <cell r="Q992">
            <v>3</v>
          </cell>
          <cell r="R992" t="str">
            <v>lot</v>
          </cell>
          <cell r="T992">
            <v>91169.999999999985</v>
          </cell>
          <cell r="U992">
            <v>1</v>
          </cell>
          <cell r="V992" t="str">
            <v>Réhabilitation Ecoles de Santé Secondiare</v>
          </cell>
          <cell r="W992">
            <v>0</v>
          </cell>
          <cell r="X992">
            <v>273509.99999999994</v>
          </cell>
          <cell r="Y992">
            <v>0</v>
          </cell>
          <cell r="Z992">
            <v>273509.99999999994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273509.99999999994</v>
          </cell>
        </row>
        <row r="993">
          <cell r="B993" t="str">
            <v>SNIES</v>
          </cell>
          <cell r="C993" t="str">
            <v>A1B</v>
          </cell>
          <cell r="D993">
            <v>6</v>
          </cell>
          <cell r="E993" t="str">
            <v>ES/MAMO</v>
          </cell>
          <cell r="F993" t="str">
            <v>SNIES</v>
          </cell>
          <cell r="G993">
            <v>23</v>
          </cell>
          <cell r="H993" t="str">
            <v>Fournitures installation, mobilier et équipements scolaires</v>
          </cell>
          <cell r="I993" t="str">
            <v>SNIES</v>
          </cell>
          <cell r="K993" t="str">
            <v>FSD</v>
          </cell>
          <cell r="L993" t="str">
            <v>AON</v>
          </cell>
          <cell r="O993">
            <v>3</v>
          </cell>
          <cell r="Q993">
            <v>3</v>
          </cell>
          <cell r="R993" t="str">
            <v>lot</v>
          </cell>
          <cell r="T993">
            <v>91169.999999999985</v>
          </cell>
          <cell r="U993">
            <v>1</v>
          </cell>
          <cell r="V993" t="str">
            <v>T6 INVESTISSEMENT FINANCIER (TRANSFERT EN CAPITAL)</v>
          </cell>
          <cell r="W993">
            <v>0</v>
          </cell>
          <cell r="X993">
            <v>273509.99999999994</v>
          </cell>
          <cell r="Y993">
            <v>0</v>
          </cell>
          <cell r="Z993">
            <v>3735880</v>
          </cell>
          <cell r="AA993">
            <v>9785550</v>
          </cell>
          <cell r="AB993">
            <v>11742670</v>
          </cell>
          <cell r="AC993">
            <v>11742670</v>
          </cell>
          <cell r="AD993">
            <v>0</v>
          </cell>
          <cell r="AE993">
            <v>0</v>
          </cell>
        </row>
        <row r="994">
          <cell r="A994">
            <v>1</v>
          </cell>
          <cell r="B994" t="str">
            <v>SNIES</v>
          </cell>
          <cell r="C994" t="str">
            <v>A1B</v>
          </cell>
          <cell r="D994" t="str">
            <v>A1BG</v>
          </cell>
          <cell r="E994" t="str">
            <v>ES/MAND</v>
          </cell>
          <cell r="F994" t="str">
            <v>SNIES</v>
          </cell>
          <cell r="G994">
            <v>23</v>
          </cell>
          <cell r="H994">
            <v>20</v>
          </cell>
          <cell r="I994">
            <v>1</v>
          </cell>
          <cell r="J994">
            <v>11</v>
          </cell>
          <cell r="K994">
            <v>110</v>
          </cell>
          <cell r="L994">
            <v>2</v>
          </cell>
          <cell r="O994">
            <v>6</v>
          </cell>
          <cell r="P994">
            <v>6</v>
          </cell>
          <cell r="Q994">
            <v>6</v>
          </cell>
          <cell r="R994" t="str">
            <v>lot</v>
          </cell>
          <cell r="T994">
            <v>91169.999999999985</v>
          </cell>
          <cell r="U994">
            <v>1</v>
          </cell>
          <cell r="V994" t="str">
            <v>Université Conakry</v>
          </cell>
          <cell r="W994">
            <v>0</v>
          </cell>
          <cell r="X994">
            <v>547019.99999999988</v>
          </cell>
          <cell r="Y994">
            <v>0</v>
          </cell>
          <cell r="Z994">
            <v>122140</v>
          </cell>
          <cell r="AA994">
            <v>690590</v>
          </cell>
          <cell r="AB994">
            <v>828710</v>
          </cell>
          <cell r="AC994">
            <v>828710</v>
          </cell>
          <cell r="AD994">
            <v>0</v>
          </cell>
          <cell r="AE994">
            <v>0</v>
          </cell>
        </row>
        <row r="995">
          <cell r="A995">
            <v>1</v>
          </cell>
          <cell r="B995" t="str">
            <v>20</v>
          </cell>
          <cell r="C995">
            <v>11110200600</v>
          </cell>
          <cell r="D995">
            <v>6</v>
          </cell>
          <cell r="E995" t="str">
            <v>66</v>
          </cell>
          <cell r="F995">
            <v>90</v>
          </cell>
          <cell r="G995">
            <v>23</v>
          </cell>
          <cell r="H995">
            <v>20</v>
          </cell>
          <cell r="I995">
            <v>1</v>
          </cell>
          <cell r="J995">
            <v>11</v>
          </cell>
          <cell r="K995">
            <v>110</v>
          </cell>
          <cell r="L995">
            <v>2</v>
          </cell>
          <cell r="M995" t="str">
            <v>00</v>
          </cell>
          <cell r="N995">
            <v>6</v>
          </cell>
          <cell r="O995">
            <v>6</v>
          </cell>
          <cell r="P995">
            <v>6</v>
          </cell>
          <cell r="Q995">
            <v>6</v>
          </cell>
          <cell r="R995">
            <v>90</v>
          </cell>
          <cell r="T995">
            <v>0</v>
          </cell>
          <cell r="U995">
            <v>1</v>
          </cell>
          <cell r="V995" t="str">
            <v>Université Conakry</v>
          </cell>
          <cell r="W995" t="str">
            <v xml:space="preserve"> Conakry</v>
          </cell>
          <cell r="X995" t="str">
            <v>Sub.capital (pour Investis.)</v>
          </cell>
          <cell r="Y995" t="str">
            <v>P4</v>
          </cell>
          <cell r="Z995">
            <v>122140</v>
          </cell>
          <cell r="AA995">
            <v>690590</v>
          </cell>
          <cell r="AB995">
            <v>828710</v>
          </cell>
          <cell r="AC995">
            <v>828710</v>
          </cell>
          <cell r="AD995">
            <v>0</v>
          </cell>
          <cell r="AE995">
            <v>0</v>
          </cell>
        </row>
        <row r="996">
          <cell r="A996">
            <v>1</v>
          </cell>
          <cell r="B996" t="str">
            <v>SNIES</v>
          </cell>
          <cell r="C996" t="str">
            <v>A1B</v>
          </cell>
          <cell r="D996" t="str">
            <v>A1BG</v>
          </cell>
          <cell r="E996" t="str">
            <v>ES/PITA</v>
          </cell>
          <cell r="F996" t="str">
            <v>SNIES</v>
          </cell>
          <cell r="G996">
            <v>23</v>
          </cell>
          <cell r="H996">
            <v>20</v>
          </cell>
          <cell r="I996">
            <v>1</v>
          </cell>
          <cell r="J996">
            <v>11</v>
          </cell>
          <cell r="K996">
            <v>115</v>
          </cell>
          <cell r="L996">
            <v>2</v>
          </cell>
          <cell r="O996">
            <v>6</v>
          </cell>
          <cell r="P996">
            <v>6</v>
          </cell>
          <cell r="Q996">
            <v>6</v>
          </cell>
          <cell r="R996" t="str">
            <v>lot</v>
          </cell>
          <cell r="T996">
            <v>91169.999999999985</v>
          </cell>
          <cell r="U996">
            <v>1</v>
          </cell>
          <cell r="V996" t="str">
            <v>Université Sonfonia</v>
          </cell>
          <cell r="W996">
            <v>0</v>
          </cell>
          <cell r="X996">
            <v>182339.99999999997</v>
          </cell>
          <cell r="Y996">
            <v>0</v>
          </cell>
          <cell r="Z996">
            <v>276000</v>
          </cell>
          <cell r="AA996">
            <v>823620</v>
          </cell>
          <cell r="AB996">
            <v>988340</v>
          </cell>
          <cell r="AC996">
            <v>988340</v>
          </cell>
          <cell r="AD996">
            <v>0</v>
          </cell>
          <cell r="AE996">
            <v>0</v>
          </cell>
        </row>
        <row r="997">
          <cell r="A997">
            <v>1</v>
          </cell>
          <cell r="B997" t="str">
            <v>20</v>
          </cell>
          <cell r="C997">
            <v>11115200600</v>
          </cell>
          <cell r="D997">
            <v>6</v>
          </cell>
          <cell r="E997" t="str">
            <v>66</v>
          </cell>
          <cell r="F997">
            <v>90</v>
          </cell>
          <cell r="G997">
            <v>23</v>
          </cell>
          <cell r="H997">
            <v>20</v>
          </cell>
          <cell r="I997">
            <v>1</v>
          </cell>
          <cell r="J997">
            <v>11</v>
          </cell>
          <cell r="K997">
            <v>115</v>
          </cell>
          <cell r="L997">
            <v>2</v>
          </cell>
          <cell r="M997" t="str">
            <v>00</v>
          </cell>
          <cell r="N997">
            <v>6</v>
          </cell>
          <cell r="O997">
            <v>6</v>
          </cell>
          <cell r="P997">
            <v>6</v>
          </cell>
          <cell r="Q997">
            <v>6</v>
          </cell>
          <cell r="R997">
            <v>90</v>
          </cell>
          <cell r="T997">
            <v>0</v>
          </cell>
          <cell r="U997">
            <v>1</v>
          </cell>
          <cell r="V997" t="str">
            <v>Université Sonfonia</v>
          </cell>
          <cell r="W997" t="str">
            <v xml:space="preserve"> ConaLry</v>
          </cell>
          <cell r="X997" t="str">
            <v>Sub.capital (pour Investis.)</v>
          </cell>
          <cell r="Y997" t="str">
            <v>P4</v>
          </cell>
          <cell r="Z997">
            <v>276000</v>
          </cell>
          <cell r="AA997">
            <v>823620</v>
          </cell>
          <cell r="AB997">
            <v>988340</v>
          </cell>
          <cell r="AC997">
            <v>988340</v>
          </cell>
          <cell r="AD997">
            <v>0</v>
          </cell>
          <cell r="AE997">
            <v>455849.99999999994</v>
          </cell>
        </row>
        <row r="998">
          <cell r="A998">
            <v>1</v>
          </cell>
          <cell r="B998" t="str">
            <v>SNIES</v>
          </cell>
          <cell r="C998" t="str">
            <v>A1B</v>
          </cell>
          <cell r="D998" t="str">
            <v>A1BG</v>
          </cell>
          <cell r="E998" t="str">
            <v>ES/TELI</v>
          </cell>
          <cell r="F998" t="str">
            <v>SNIES</v>
          </cell>
          <cell r="G998">
            <v>23</v>
          </cell>
          <cell r="H998">
            <v>20</v>
          </cell>
          <cell r="I998">
            <v>1</v>
          </cell>
          <cell r="J998">
            <v>11</v>
          </cell>
          <cell r="K998">
            <v>291</v>
          </cell>
          <cell r="L998">
            <v>2</v>
          </cell>
          <cell r="O998">
            <v>6</v>
          </cell>
          <cell r="P998">
            <v>6</v>
          </cell>
          <cell r="Q998">
            <v>6</v>
          </cell>
          <cell r="R998" t="str">
            <v>lot</v>
          </cell>
          <cell r="T998">
            <v>91169.999999999985</v>
          </cell>
          <cell r="U998">
            <v>1</v>
          </cell>
          <cell r="V998" t="str">
            <v>ISFAD Inst sup form à distance</v>
          </cell>
          <cell r="W998">
            <v>0</v>
          </cell>
          <cell r="X998">
            <v>455849.99999999994</v>
          </cell>
          <cell r="Y998">
            <v>0</v>
          </cell>
          <cell r="Z998">
            <v>257870</v>
          </cell>
          <cell r="AA998">
            <v>6066880</v>
          </cell>
          <cell r="AB998">
            <v>7280260</v>
          </cell>
          <cell r="AC998">
            <v>7280260</v>
          </cell>
          <cell r="AD998">
            <v>0</v>
          </cell>
          <cell r="AE998">
            <v>0</v>
          </cell>
        </row>
        <row r="999">
          <cell r="A999">
            <v>1</v>
          </cell>
          <cell r="B999" t="str">
            <v>20</v>
          </cell>
          <cell r="C999">
            <v>11291200600</v>
          </cell>
          <cell r="D999">
            <v>6</v>
          </cell>
          <cell r="E999" t="str">
            <v>66</v>
          </cell>
          <cell r="F999">
            <v>90</v>
          </cell>
          <cell r="G999">
            <v>23</v>
          </cell>
          <cell r="H999">
            <v>20</v>
          </cell>
          <cell r="I999">
            <v>1</v>
          </cell>
          <cell r="J999">
            <v>11</v>
          </cell>
          <cell r="K999">
            <v>291</v>
          </cell>
          <cell r="L999">
            <v>2</v>
          </cell>
          <cell r="M999" t="str">
            <v>00</v>
          </cell>
          <cell r="N999">
            <v>6</v>
          </cell>
          <cell r="O999">
            <v>6</v>
          </cell>
          <cell r="P999">
            <v>6</v>
          </cell>
          <cell r="Q999">
            <v>6</v>
          </cell>
          <cell r="R999">
            <v>90</v>
          </cell>
          <cell r="T999">
            <v>0</v>
          </cell>
          <cell r="U999">
            <v>1</v>
          </cell>
          <cell r="V999" t="str">
            <v>ISFAD Inst sup form à distance</v>
          </cell>
          <cell r="W999" t="str">
            <v xml:space="preserve"> Conakry</v>
          </cell>
          <cell r="X999" t="str">
            <v>Sub.capital (pour Investis.)</v>
          </cell>
          <cell r="Y999" t="str">
            <v>P4</v>
          </cell>
          <cell r="Z999">
            <v>257870</v>
          </cell>
          <cell r="AA999">
            <v>212190</v>
          </cell>
          <cell r="AB999">
            <v>254630</v>
          </cell>
          <cell r="AC999">
            <v>254630</v>
          </cell>
          <cell r="AD999">
            <v>0</v>
          </cell>
          <cell r="AE999">
            <v>91169.999999999985</v>
          </cell>
        </row>
        <row r="1000">
          <cell r="A1000">
            <v>1</v>
          </cell>
          <cell r="B1000" t="str">
            <v>20</v>
          </cell>
          <cell r="C1000">
            <v>11293200600</v>
          </cell>
          <cell r="D1000">
            <v>6</v>
          </cell>
          <cell r="E1000" t="str">
            <v>66</v>
          </cell>
          <cell r="F1000">
            <v>90</v>
          </cell>
          <cell r="G1000">
            <v>23</v>
          </cell>
          <cell r="H1000">
            <v>20</v>
          </cell>
          <cell r="I1000">
            <v>1</v>
          </cell>
          <cell r="J1000">
            <v>11</v>
          </cell>
          <cell r="K1000">
            <v>293</v>
          </cell>
          <cell r="L1000">
            <v>2</v>
          </cell>
          <cell r="M1000" t="str">
            <v>00</v>
          </cell>
          <cell r="N1000">
            <v>6</v>
          </cell>
          <cell r="O1000">
            <v>6</v>
          </cell>
          <cell r="P1000">
            <v>6</v>
          </cell>
          <cell r="Q1000">
            <v>6</v>
          </cell>
          <cell r="R1000">
            <v>90</v>
          </cell>
          <cell r="T1000">
            <v>0</v>
          </cell>
          <cell r="U1000">
            <v>1</v>
          </cell>
          <cell r="V1000" t="str">
            <v>Institut Sup.Information et Communication</v>
          </cell>
          <cell r="W1000" t="str">
            <v xml:space="preserve"> Conakry</v>
          </cell>
          <cell r="X1000" t="str">
            <v>Sub.capital (pour Investis.)</v>
          </cell>
          <cell r="Y1000" t="str">
            <v>P4</v>
          </cell>
          <cell r="Z1000">
            <v>0</v>
          </cell>
          <cell r="AA1000">
            <v>60940</v>
          </cell>
          <cell r="AB1000">
            <v>73130</v>
          </cell>
          <cell r="AC1000">
            <v>73130</v>
          </cell>
          <cell r="AD1000">
            <v>0</v>
          </cell>
          <cell r="AE1000">
            <v>0</v>
          </cell>
        </row>
        <row r="1001">
          <cell r="A1001">
            <v>1</v>
          </cell>
          <cell r="B1001" t="str">
            <v>20</v>
          </cell>
          <cell r="C1001">
            <v>11299200600</v>
          </cell>
          <cell r="D1001">
            <v>6</v>
          </cell>
          <cell r="E1001" t="str">
            <v>66</v>
          </cell>
          <cell r="F1001">
            <v>90</v>
          </cell>
          <cell r="G1001">
            <v>25</v>
          </cell>
          <cell r="H1001">
            <v>20</v>
          </cell>
          <cell r="I1001">
            <v>1</v>
          </cell>
          <cell r="J1001">
            <v>11</v>
          </cell>
          <cell r="K1001">
            <v>299</v>
          </cell>
          <cell r="L1001">
            <v>2</v>
          </cell>
          <cell r="M1001" t="str">
            <v>00</v>
          </cell>
          <cell r="N1001">
            <v>6</v>
          </cell>
          <cell r="O1001">
            <v>6</v>
          </cell>
          <cell r="P1001">
            <v>6</v>
          </cell>
          <cell r="Q1001">
            <v>6</v>
          </cell>
          <cell r="R1001">
            <v>90</v>
          </cell>
          <cell r="T1001">
            <v>0</v>
          </cell>
          <cell r="U1001">
            <v>1</v>
          </cell>
          <cell r="V1001" t="str">
            <v>Autres instituts</v>
          </cell>
          <cell r="W1001" t="str">
            <v xml:space="preserve"> Conakry</v>
          </cell>
          <cell r="X1001" t="str">
            <v>Sub.capital (pour Investis.)</v>
          </cell>
          <cell r="Y1001" t="str">
            <v>P4</v>
          </cell>
          <cell r="Z1001">
            <v>0</v>
          </cell>
          <cell r="AA1001">
            <v>5793750</v>
          </cell>
          <cell r="AB1001">
            <v>6952500</v>
          </cell>
          <cell r="AC1001">
            <v>6952500</v>
          </cell>
          <cell r="AD1001">
            <v>0</v>
          </cell>
          <cell r="AE1001">
            <v>2279250</v>
          </cell>
        </row>
        <row r="1002">
          <cell r="A1002">
            <v>1</v>
          </cell>
          <cell r="B1002" t="str">
            <v>SNIES</v>
          </cell>
          <cell r="C1002" t="str">
            <v>A1B</v>
          </cell>
          <cell r="D1002" t="str">
            <v>A1BG</v>
          </cell>
          <cell r="E1002" t="str">
            <v>ES/BEYL</v>
          </cell>
          <cell r="F1002" t="str">
            <v>SNIES</v>
          </cell>
          <cell r="G1002">
            <v>22</v>
          </cell>
          <cell r="H1002">
            <v>20</v>
          </cell>
          <cell r="I1002">
            <v>1</v>
          </cell>
          <cell r="J1002">
            <v>11</v>
          </cell>
          <cell r="K1002">
            <v>120</v>
          </cell>
          <cell r="L1002">
            <v>3</v>
          </cell>
          <cell r="M1002">
            <v>1</v>
          </cell>
          <cell r="N1002">
            <v>1</v>
          </cell>
          <cell r="O1002">
            <v>6</v>
          </cell>
          <cell r="P1002">
            <v>6</v>
          </cell>
          <cell r="Q1002">
            <v>6</v>
          </cell>
          <cell r="R1002" t="str">
            <v>collège</v>
          </cell>
          <cell r="T1002">
            <v>663086.39845262212</v>
          </cell>
          <cell r="U1002">
            <v>0.9</v>
          </cell>
          <cell r="V1002" t="str">
            <v>Université Kankan</v>
          </cell>
          <cell r="W1002">
            <v>663086.39845262212</v>
          </cell>
          <cell r="X1002">
            <v>0</v>
          </cell>
          <cell r="Y1002">
            <v>0</v>
          </cell>
          <cell r="Z1002">
            <v>1153190</v>
          </cell>
          <cell r="AA1002">
            <v>527960</v>
          </cell>
          <cell r="AB1002">
            <v>633550</v>
          </cell>
          <cell r="AC1002">
            <v>633550</v>
          </cell>
          <cell r="AD1002">
            <v>0</v>
          </cell>
          <cell r="AE1002">
            <v>0</v>
          </cell>
        </row>
        <row r="1003">
          <cell r="A1003">
            <v>1</v>
          </cell>
          <cell r="B1003" t="str">
            <v>20</v>
          </cell>
          <cell r="C1003">
            <v>11120300600</v>
          </cell>
          <cell r="D1003">
            <v>6</v>
          </cell>
          <cell r="E1003" t="str">
            <v>66</v>
          </cell>
          <cell r="F1003">
            <v>90</v>
          </cell>
          <cell r="G1003">
            <v>22</v>
          </cell>
          <cell r="H1003">
            <v>20</v>
          </cell>
          <cell r="I1003">
            <v>1</v>
          </cell>
          <cell r="J1003">
            <v>11</v>
          </cell>
          <cell r="K1003">
            <v>120</v>
          </cell>
          <cell r="L1003">
            <v>3</v>
          </cell>
          <cell r="M1003" t="str">
            <v>00</v>
          </cell>
          <cell r="N1003">
            <v>6</v>
          </cell>
          <cell r="O1003">
            <v>6</v>
          </cell>
          <cell r="P1003">
            <v>6</v>
          </cell>
          <cell r="Q1003">
            <v>6</v>
          </cell>
          <cell r="R1003">
            <v>90</v>
          </cell>
          <cell r="T1003">
            <v>0</v>
          </cell>
          <cell r="U1003">
            <v>0.9</v>
          </cell>
          <cell r="V1003" t="str">
            <v>Université Kankan</v>
          </cell>
          <cell r="W1003" t="str">
            <v xml:space="preserve"> Intérieur</v>
          </cell>
          <cell r="X1003" t="str">
            <v>Sub.capital (pour Investis.)</v>
          </cell>
          <cell r="Y1003" t="str">
            <v>P4</v>
          </cell>
          <cell r="Z1003">
            <v>1153190</v>
          </cell>
          <cell r="AA1003">
            <v>527960</v>
          </cell>
          <cell r="AB1003">
            <v>633550</v>
          </cell>
          <cell r="AC1003">
            <v>633550</v>
          </cell>
          <cell r="AD1003">
            <v>0</v>
          </cell>
          <cell r="AE1003">
            <v>1193555.5172147199</v>
          </cell>
        </row>
        <row r="1004">
          <cell r="A1004">
            <v>1</v>
          </cell>
          <cell r="B1004" t="str">
            <v>SNIES</v>
          </cell>
          <cell r="C1004" t="str">
            <v>A1B</v>
          </cell>
          <cell r="D1004" t="str">
            <v>A1BG</v>
          </cell>
          <cell r="E1004" t="str">
            <v>ES/BOKE</v>
          </cell>
          <cell r="F1004" t="str">
            <v>SNIES</v>
          </cell>
          <cell r="G1004">
            <v>22</v>
          </cell>
          <cell r="H1004">
            <v>20</v>
          </cell>
          <cell r="I1004">
            <v>1</v>
          </cell>
          <cell r="J1004">
            <v>11</v>
          </cell>
          <cell r="K1004">
            <v>210</v>
          </cell>
          <cell r="L1004">
            <v>3</v>
          </cell>
          <cell r="M1004">
            <v>1</v>
          </cell>
          <cell r="N1004">
            <v>1</v>
          </cell>
          <cell r="O1004">
            <v>6</v>
          </cell>
          <cell r="P1004">
            <v>6</v>
          </cell>
          <cell r="Q1004">
            <v>6</v>
          </cell>
          <cell r="R1004" t="str">
            <v>collège</v>
          </cell>
          <cell r="T1004">
            <v>663086.39845262212</v>
          </cell>
          <cell r="U1004">
            <v>0.9</v>
          </cell>
          <cell r="V1004" t="str">
            <v>Institut Faranah</v>
          </cell>
          <cell r="W1004">
            <v>663086.39845262212</v>
          </cell>
          <cell r="X1004">
            <v>0</v>
          </cell>
          <cell r="Y1004">
            <v>0</v>
          </cell>
          <cell r="Z1004">
            <v>503000</v>
          </cell>
          <cell r="AA1004">
            <v>404880</v>
          </cell>
          <cell r="AB1004">
            <v>485860</v>
          </cell>
          <cell r="AC1004">
            <v>485860</v>
          </cell>
          <cell r="AD1004">
            <v>0</v>
          </cell>
          <cell r="AE1004">
            <v>0</v>
          </cell>
        </row>
        <row r="1005">
          <cell r="A1005">
            <v>1</v>
          </cell>
          <cell r="B1005" t="str">
            <v>20</v>
          </cell>
          <cell r="C1005">
            <v>11210300600</v>
          </cell>
          <cell r="D1005">
            <v>6</v>
          </cell>
          <cell r="E1005" t="str">
            <v>66</v>
          </cell>
          <cell r="F1005">
            <v>90</v>
          </cell>
          <cell r="G1005">
            <v>22</v>
          </cell>
          <cell r="H1005">
            <v>20</v>
          </cell>
          <cell r="I1005">
            <v>1</v>
          </cell>
          <cell r="J1005">
            <v>11</v>
          </cell>
          <cell r="K1005">
            <v>210</v>
          </cell>
          <cell r="L1005">
            <v>3</v>
          </cell>
          <cell r="M1005" t="str">
            <v>00</v>
          </cell>
          <cell r="N1005">
            <v>6</v>
          </cell>
          <cell r="O1005">
            <v>6</v>
          </cell>
          <cell r="P1005">
            <v>6</v>
          </cell>
          <cell r="Q1005">
            <v>6</v>
          </cell>
          <cell r="R1005">
            <v>90</v>
          </cell>
          <cell r="T1005">
            <v>0</v>
          </cell>
          <cell r="U1005">
            <v>0.9</v>
          </cell>
          <cell r="V1005" t="str">
            <v>Institut Faranah</v>
          </cell>
          <cell r="W1005" t="str">
            <v xml:space="preserve"> Intérieur</v>
          </cell>
          <cell r="X1005" t="str">
            <v>Sub.capital (pour Investis.)</v>
          </cell>
          <cell r="Y1005" t="str">
            <v>P4</v>
          </cell>
          <cell r="Z1005">
            <v>503000</v>
          </cell>
          <cell r="AA1005">
            <v>404880</v>
          </cell>
          <cell r="AB1005">
            <v>485860</v>
          </cell>
          <cell r="AC1005">
            <v>485860</v>
          </cell>
          <cell r="AD1005">
            <v>0</v>
          </cell>
          <cell r="AE1005">
            <v>596777.75860735995</v>
          </cell>
        </row>
        <row r="1006">
          <cell r="A1006">
            <v>1</v>
          </cell>
          <cell r="B1006" t="str">
            <v>SNIES</v>
          </cell>
          <cell r="C1006" t="str">
            <v>A1B</v>
          </cell>
          <cell r="D1006" t="str">
            <v>A1BG</v>
          </cell>
          <cell r="E1006" t="str">
            <v>ES/DABO</v>
          </cell>
          <cell r="F1006" t="str">
            <v>SNIES</v>
          </cell>
          <cell r="G1006">
            <v>22</v>
          </cell>
          <cell r="H1006">
            <v>20</v>
          </cell>
          <cell r="I1006">
            <v>1</v>
          </cell>
          <cell r="J1006">
            <v>11</v>
          </cell>
          <cell r="K1006">
            <v>220</v>
          </cell>
          <cell r="L1006">
            <v>3</v>
          </cell>
          <cell r="M1006">
            <v>1</v>
          </cell>
          <cell r="N1006">
            <v>1</v>
          </cell>
          <cell r="O1006">
            <v>6</v>
          </cell>
          <cell r="P1006">
            <v>6</v>
          </cell>
          <cell r="Q1006">
            <v>6</v>
          </cell>
          <cell r="R1006" t="str">
            <v>collège</v>
          </cell>
          <cell r="T1006">
            <v>663086.39845262212</v>
          </cell>
          <cell r="U1006">
            <v>0.9</v>
          </cell>
          <cell r="V1006" t="str">
            <v>Institut Manéah</v>
          </cell>
          <cell r="W1006">
            <v>663086.39845262212</v>
          </cell>
          <cell r="X1006">
            <v>0</v>
          </cell>
          <cell r="Y1006">
            <v>0</v>
          </cell>
          <cell r="Z1006">
            <v>42840</v>
          </cell>
          <cell r="AA1006">
            <v>195980</v>
          </cell>
          <cell r="AB1006">
            <v>235180</v>
          </cell>
          <cell r="AC1006">
            <v>235180</v>
          </cell>
          <cell r="AD1006">
            <v>0</v>
          </cell>
          <cell r="AE1006">
            <v>0</v>
          </cell>
        </row>
        <row r="1007">
          <cell r="A1007">
            <v>1</v>
          </cell>
          <cell r="B1007" t="str">
            <v>20</v>
          </cell>
          <cell r="C1007">
            <v>11220300600</v>
          </cell>
          <cell r="D1007">
            <v>6</v>
          </cell>
          <cell r="E1007" t="str">
            <v>66</v>
          </cell>
          <cell r="F1007">
            <v>90</v>
          </cell>
          <cell r="G1007">
            <v>22</v>
          </cell>
          <cell r="H1007">
            <v>20</v>
          </cell>
          <cell r="I1007">
            <v>1</v>
          </cell>
          <cell r="J1007">
            <v>11</v>
          </cell>
          <cell r="K1007">
            <v>220</v>
          </cell>
          <cell r="L1007">
            <v>3</v>
          </cell>
          <cell r="M1007" t="str">
            <v>00</v>
          </cell>
          <cell r="N1007">
            <v>6</v>
          </cell>
          <cell r="O1007">
            <v>6</v>
          </cell>
          <cell r="P1007">
            <v>6</v>
          </cell>
          <cell r="Q1007">
            <v>6</v>
          </cell>
          <cell r="R1007">
            <v>90</v>
          </cell>
          <cell r="T1007">
            <v>0</v>
          </cell>
          <cell r="U1007">
            <v>0.9</v>
          </cell>
          <cell r="V1007" t="str">
            <v>Institut Manéah</v>
          </cell>
          <cell r="W1007" t="str">
            <v xml:space="preserve"> Intérieur</v>
          </cell>
          <cell r="X1007" t="str">
            <v>Sub.capital (pour Investis.)</v>
          </cell>
          <cell r="Y1007" t="str">
            <v>P4</v>
          </cell>
          <cell r="Z1007">
            <v>42840</v>
          </cell>
          <cell r="AA1007">
            <v>195980</v>
          </cell>
          <cell r="AB1007">
            <v>235180</v>
          </cell>
          <cell r="AC1007">
            <v>235180</v>
          </cell>
          <cell r="AD1007">
            <v>0</v>
          </cell>
          <cell r="AE1007">
            <v>596777.75860735995</v>
          </cell>
        </row>
        <row r="1008">
          <cell r="A1008">
            <v>1</v>
          </cell>
          <cell r="B1008" t="str">
            <v>SNIES</v>
          </cell>
          <cell r="C1008" t="str">
            <v>A1B</v>
          </cell>
          <cell r="D1008" t="str">
            <v>A1BG</v>
          </cell>
          <cell r="E1008" t="str">
            <v>ES/DING</v>
          </cell>
          <cell r="F1008" t="str">
            <v>SNIES</v>
          </cell>
          <cell r="G1008">
            <v>22</v>
          </cell>
          <cell r="H1008">
            <v>20</v>
          </cell>
          <cell r="I1008">
            <v>1</v>
          </cell>
          <cell r="J1008">
            <v>11</v>
          </cell>
          <cell r="K1008">
            <v>230</v>
          </cell>
          <cell r="L1008">
            <v>3</v>
          </cell>
          <cell r="M1008">
            <v>1</v>
          </cell>
          <cell r="N1008">
            <v>1</v>
          </cell>
          <cell r="O1008">
            <v>6</v>
          </cell>
          <cell r="P1008">
            <v>6</v>
          </cell>
          <cell r="Q1008">
            <v>6</v>
          </cell>
          <cell r="R1008" t="str">
            <v>collège</v>
          </cell>
          <cell r="T1008">
            <v>663086.39845262212</v>
          </cell>
          <cell r="U1008">
            <v>0.9</v>
          </cell>
          <cell r="V1008" t="str">
            <v>Institut Boké</v>
          </cell>
          <cell r="W1008">
            <v>663086.39845262212</v>
          </cell>
          <cell r="X1008">
            <v>0</v>
          </cell>
          <cell r="Y1008">
            <v>0</v>
          </cell>
          <cell r="Z1008">
            <v>492840</v>
          </cell>
          <cell r="AA1008">
            <v>89210</v>
          </cell>
          <cell r="AB1008">
            <v>107050</v>
          </cell>
          <cell r="AC1008">
            <v>107050</v>
          </cell>
          <cell r="AD1008">
            <v>0</v>
          </cell>
          <cell r="AE1008">
            <v>0</v>
          </cell>
        </row>
        <row r="1009">
          <cell r="A1009">
            <v>1</v>
          </cell>
          <cell r="B1009" t="str">
            <v>20</v>
          </cell>
          <cell r="C1009">
            <v>11230300600</v>
          </cell>
          <cell r="D1009">
            <v>6</v>
          </cell>
          <cell r="E1009" t="str">
            <v>66</v>
          </cell>
          <cell r="F1009">
            <v>90</v>
          </cell>
          <cell r="G1009">
            <v>22</v>
          </cell>
          <cell r="H1009">
            <v>20</v>
          </cell>
          <cell r="I1009">
            <v>1</v>
          </cell>
          <cell r="J1009">
            <v>11</v>
          </cell>
          <cell r="K1009">
            <v>230</v>
          </cell>
          <cell r="L1009">
            <v>3</v>
          </cell>
          <cell r="M1009" t="str">
            <v>00</v>
          </cell>
          <cell r="N1009">
            <v>6</v>
          </cell>
          <cell r="O1009">
            <v>6</v>
          </cell>
          <cell r="P1009">
            <v>6</v>
          </cell>
          <cell r="Q1009">
            <v>6</v>
          </cell>
          <cell r="R1009">
            <v>90</v>
          </cell>
          <cell r="T1009">
            <v>0</v>
          </cell>
          <cell r="U1009">
            <v>0.9</v>
          </cell>
          <cell r="V1009" t="str">
            <v>Institut Boké</v>
          </cell>
          <cell r="W1009" t="str">
            <v xml:space="preserve"> Intérieur</v>
          </cell>
          <cell r="X1009" t="str">
            <v>Sub.capital (pour Investis.)</v>
          </cell>
          <cell r="Y1009" t="str">
            <v>P4</v>
          </cell>
          <cell r="Z1009">
            <v>492840</v>
          </cell>
          <cell r="AA1009">
            <v>89210</v>
          </cell>
          <cell r="AB1009">
            <v>107050</v>
          </cell>
          <cell r="AC1009">
            <v>107050</v>
          </cell>
          <cell r="AD1009">
            <v>0</v>
          </cell>
          <cell r="AE1009">
            <v>596777.75860735995</v>
          </cell>
        </row>
        <row r="1010">
          <cell r="A1010">
            <v>1</v>
          </cell>
          <cell r="B1010" t="str">
            <v>SNIES</v>
          </cell>
          <cell r="C1010" t="str">
            <v>A1B</v>
          </cell>
          <cell r="D1010" t="str">
            <v>A1BG</v>
          </cell>
          <cell r="E1010" t="str">
            <v>ES/FARA</v>
          </cell>
          <cell r="F1010" t="str">
            <v>SNIES</v>
          </cell>
          <cell r="G1010">
            <v>22</v>
          </cell>
          <cell r="H1010">
            <v>20</v>
          </cell>
          <cell r="I1010">
            <v>1</v>
          </cell>
          <cell r="J1010">
            <v>11</v>
          </cell>
          <cell r="K1010">
            <v>240</v>
          </cell>
          <cell r="L1010">
            <v>3</v>
          </cell>
          <cell r="M1010">
            <v>0.5</v>
          </cell>
          <cell r="N1010">
            <v>0.5</v>
          </cell>
          <cell r="O1010">
            <v>6</v>
          </cell>
          <cell r="P1010">
            <v>6</v>
          </cell>
          <cell r="Q1010">
            <v>6</v>
          </cell>
          <cell r="R1010" t="str">
            <v>collège</v>
          </cell>
          <cell r="T1010">
            <v>663086.39845262212</v>
          </cell>
          <cell r="U1010">
            <v>0.9</v>
          </cell>
          <cell r="V1010" t="str">
            <v>Institut Labé</v>
          </cell>
          <cell r="W1010">
            <v>331543.19922631106</v>
          </cell>
          <cell r="X1010">
            <v>0</v>
          </cell>
          <cell r="Y1010">
            <v>0</v>
          </cell>
          <cell r="Z1010">
            <v>168440</v>
          </cell>
          <cell r="AA1010">
            <v>203130</v>
          </cell>
          <cell r="AB1010">
            <v>243760</v>
          </cell>
          <cell r="AC1010">
            <v>243760</v>
          </cell>
          <cell r="AD1010">
            <v>0</v>
          </cell>
          <cell r="AE1010">
            <v>0</v>
          </cell>
        </row>
        <row r="1011">
          <cell r="A1011">
            <v>1</v>
          </cell>
          <cell r="B1011" t="str">
            <v>20</v>
          </cell>
          <cell r="C1011">
            <v>11240300600</v>
          </cell>
          <cell r="D1011">
            <v>6</v>
          </cell>
          <cell r="E1011" t="str">
            <v>66</v>
          </cell>
          <cell r="F1011">
            <v>90</v>
          </cell>
          <cell r="G1011">
            <v>22</v>
          </cell>
          <cell r="H1011">
            <v>20</v>
          </cell>
          <cell r="I1011">
            <v>1</v>
          </cell>
          <cell r="J1011">
            <v>11</v>
          </cell>
          <cell r="K1011">
            <v>240</v>
          </cell>
          <cell r="L1011">
            <v>3</v>
          </cell>
          <cell r="M1011" t="str">
            <v>00</v>
          </cell>
          <cell r="N1011">
            <v>6</v>
          </cell>
          <cell r="O1011">
            <v>6</v>
          </cell>
          <cell r="P1011">
            <v>6</v>
          </cell>
          <cell r="Q1011">
            <v>6</v>
          </cell>
          <cell r="R1011">
            <v>90</v>
          </cell>
          <cell r="T1011">
            <v>0</v>
          </cell>
          <cell r="U1011">
            <v>0.9</v>
          </cell>
          <cell r="V1011" t="str">
            <v>Institut Labé</v>
          </cell>
          <cell r="W1011" t="str">
            <v xml:space="preserve"> Intérieur</v>
          </cell>
          <cell r="X1011" t="str">
            <v>Sub.capital (pour Investis.)</v>
          </cell>
          <cell r="Y1011" t="str">
            <v>P4</v>
          </cell>
          <cell r="Z1011">
            <v>168440</v>
          </cell>
          <cell r="AA1011">
            <v>203130</v>
          </cell>
          <cell r="AB1011">
            <v>243760</v>
          </cell>
          <cell r="AC1011">
            <v>243760</v>
          </cell>
          <cell r="AD1011">
            <v>0</v>
          </cell>
          <cell r="AE1011">
            <v>596777.75860735995</v>
          </cell>
        </row>
        <row r="1012">
          <cell r="A1012">
            <v>1</v>
          </cell>
          <cell r="B1012" t="str">
            <v>SNIES</v>
          </cell>
          <cell r="C1012" t="str">
            <v>A1B</v>
          </cell>
          <cell r="D1012" t="str">
            <v>A1BG</v>
          </cell>
          <cell r="E1012" t="str">
            <v>ES/FRIA</v>
          </cell>
          <cell r="F1012" t="str">
            <v>SNIES</v>
          </cell>
          <cell r="G1012">
            <v>22</v>
          </cell>
          <cell r="H1012">
            <v>20</v>
          </cell>
          <cell r="I1012">
            <v>1</v>
          </cell>
          <cell r="J1012">
            <v>11</v>
          </cell>
          <cell r="K1012">
            <v>250</v>
          </cell>
          <cell r="L1012">
            <v>3</v>
          </cell>
          <cell r="O1012">
            <v>6</v>
          </cell>
          <cell r="P1012">
            <v>6</v>
          </cell>
          <cell r="Q1012">
            <v>6</v>
          </cell>
          <cell r="R1012" t="str">
            <v>collège</v>
          </cell>
          <cell r="T1012">
            <v>663086.39845262212</v>
          </cell>
          <cell r="U1012">
            <v>0.9</v>
          </cell>
          <cell r="V1012" t="str">
            <v>Institut N'Zérékoré</v>
          </cell>
          <cell r="W1012">
            <v>0</v>
          </cell>
          <cell r="X1012">
            <v>0</v>
          </cell>
          <cell r="Y1012">
            <v>0</v>
          </cell>
          <cell r="Z1012">
            <v>112110</v>
          </cell>
          <cell r="AA1012">
            <v>202820</v>
          </cell>
          <cell r="AB1012">
            <v>243380</v>
          </cell>
          <cell r="AC1012">
            <v>243380</v>
          </cell>
          <cell r="AD1012">
            <v>0</v>
          </cell>
          <cell r="AE1012">
            <v>0</v>
          </cell>
        </row>
        <row r="1013">
          <cell r="A1013">
            <v>1</v>
          </cell>
          <cell r="B1013" t="str">
            <v>20</v>
          </cell>
          <cell r="C1013">
            <v>11250300600</v>
          </cell>
          <cell r="D1013">
            <v>6</v>
          </cell>
          <cell r="E1013" t="str">
            <v>66</v>
          </cell>
          <cell r="F1013">
            <v>90</v>
          </cell>
          <cell r="G1013">
            <v>22</v>
          </cell>
          <cell r="H1013">
            <v>20</v>
          </cell>
          <cell r="I1013">
            <v>1</v>
          </cell>
          <cell r="J1013">
            <v>11</v>
          </cell>
          <cell r="K1013">
            <v>250</v>
          </cell>
          <cell r="L1013">
            <v>3</v>
          </cell>
          <cell r="M1013" t="str">
            <v>00</v>
          </cell>
          <cell r="N1013">
            <v>6</v>
          </cell>
          <cell r="O1013">
            <v>6</v>
          </cell>
          <cell r="P1013">
            <v>6</v>
          </cell>
          <cell r="Q1013">
            <v>6</v>
          </cell>
          <cell r="R1013">
            <v>90</v>
          </cell>
          <cell r="T1013">
            <v>0</v>
          </cell>
          <cell r="U1013">
            <v>0.9</v>
          </cell>
          <cell r="V1013" t="str">
            <v>Institut N'Zérékoré</v>
          </cell>
          <cell r="W1013" t="str">
            <v xml:space="preserve"> Intérieur</v>
          </cell>
          <cell r="X1013" t="str">
            <v>Sub.capital (pour Investis.)</v>
          </cell>
          <cell r="Y1013" t="str">
            <v>P4</v>
          </cell>
          <cell r="Z1013">
            <v>112110</v>
          </cell>
          <cell r="AA1013">
            <v>202820</v>
          </cell>
          <cell r="AB1013">
            <v>243380</v>
          </cell>
          <cell r="AC1013">
            <v>243380</v>
          </cell>
          <cell r="AD1013">
            <v>0</v>
          </cell>
          <cell r="AE1013">
            <v>1193555.5172147199</v>
          </cell>
        </row>
        <row r="1014">
          <cell r="A1014">
            <v>1</v>
          </cell>
          <cell r="B1014" t="str">
            <v>SNIES</v>
          </cell>
          <cell r="C1014" t="str">
            <v>A1B</v>
          </cell>
          <cell r="D1014" t="str">
            <v>A1BG</v>
          </cell>
          <cell r="E1014" t="str">
            <v>ES/GUEC</v>
          </cell>
          <cell r="F1014" t="str">
            <v>SNIES</v>
          </cell>
          <cell r="G1014">
            <v>22</v>
          </cell>
          <cell r="H1014">
            <v>20</v>
          </cell>
          <cell r="I1014">
            <v>1</v>
          </cell>
          <cell r="J1014">
            <v>11</v>
          </cell>
          <cell r="K1014">
            <v>260</v>
          </cell>
          <cell r="L1014">
            <v>3</v>
          </cell>
          <cell r="M1014">
            <v>1</v>
          </cell>
          <cell r="N1014">
            <v>1</v>
          </cell>
          <cell r="O1014">
            <v>6</v>
          </cell>
          <cell r="P1014">
            <v>6</v>
          </cell>
          <cell r="Q1014">
            <v>6</v>
          </cell>
          <cell r="R1014" t="str">
            <v>collège</v>
          </cell>
          <cell r="T1014">
            <v>663086.39845262212</v>
          </cell>
          <cell r="U1014">
            <v>0.9</v>
          </cell>
          <cell r="V1014" t="str">
            <v>Institut Sup Arts-Guinée</v>
          </cell>
          <cell r="W1014">
            <v>663086.39845262212</v>
          </cell>
          <cell r="X1014">
            <v>0</v>
          </cell>
          <cell r="Y1014">
            <v>0</v>
          </cell>
          <cell r="Z1014">
            <v>82040</v>
          </cell>
          <cell r="AA1014">
            <v>175360</v>
          </cell>
          <cell r="AB1014">
            <v>210430</v>
          </cell>
          <cell r="AC1014">
            <v>210430</v>
          </cell>
          <cell r="AD1014">
            <v>0</v>
          </cell>
          <cell r="AE1014">
            <v>0</v>
          </cell>
        </row>
        <row r="1015">
          <cell r="A1015">
            <v>1</v>
          </cell>
          <cell r="B1015" t="str">
            <v>20</v>
          </cell>
          <cell r="C1015">
            <v>11260300600</v>
          </cell>
          <cell r="D1015">
            <v>6</v>
          </cell>
          <cell r="E1015" t="str">
            <v>66</v>
          </cell>
          <cell r="F1015">
            <v>90</v>
          </cell>
          <cell r="G1015">
            <v>22</v>
          </cell>
          <cell r="H1015">
            <v>20</v>
          </cell>
          <cell r="I1015">
            <v>1</v>
          </cell>
          <cell r="J1015">
            <v>11</v>
          </cell>
          <cell r="K1015">
            <v>260</v>
          </cell>
          <cell r="L1015">
            <v>3</v>
          </cell>
          <cell r="M1015" t="str">
            <v>00</v>
          </cell>
          <cell r="N1015">
            <v>6</v>
          </cell>
          <cell r="O1015">
            <v>6</v>
          </cell>
          <cell r="P1015">
            <v>6</v>
          </cell>
          <cell r="Q1015">
            <v>6</v>
          </cell>
          <cell r="R1015">
            <v>90</v>
          </cell>
          <cell r="T1015">
            <v>0</v>
          </cell>
          <cell r="U1015">
            <v>0.9</v>
          </cell>
          <cell r="V1015" t="str">
            <v>Institut Sup Arts-Guinée</v>
          </cell>
          <cell r="W1015" t="str">
            <v xml:space="preserve"> Intérieur</v>
          </cell>
          <cell r="X1015" t="str">
            <v>Sub.capital (pour Investis.)</v>
          </cell>
          <cell r="Y1015" t="str">
            <v>P4</v>
          </cell>
          <cell r="Z1015">
            <v>82040</v>
          </cell>
          <cell r="AA1015">
            <v>175360</v>
          </cell>
          <cell r="AB1015">
            <v>210430</v>
          </cell>
          <cell r="AC1015">
            <v>210430</v>
          </cell>
          <cell r="AD1015">
            <v>0</v>
          </cell>
          <cell r="AE1015">
            <v>1193555.5172147199</v>
          </cell>
        </row>
        <row r="1016">
          <cell r="A1016">
            <v>1</v>
          </cell>
          <cell r="B1016" t="str">
            <v>SNIES</v>
          </cell>
          <cell r="C1016" t="str">
            <v>A1B</v>
          </cell>
          <cell r="D1016" t="str">
            <v>A1BG</v>
          </cell>
          <cell r="E1016" t="str">
            <v>ES/KERO</v>
          </cell>
          <cell r="F1016" t="str">
            <v>SNIES</v>
          </cell>
          <cell r="G1016">
            <v>22</v>
          </cell>
          <cell r="H1016">
            <v>20</v>
          </cell>
          <cell r="I1016">
            <v>1</v>
          </cell>
          <cell r="J1016">
            <v>11</v>
          </cell>
          <cell r="K1016">
            <v>270</v>
          </cell>
          <cell r="L1016">
            <v>3</v>
          </cell>
          <cell r="M1016">
            <v>0.5</v>
          </cell>
          <cell r="N1016">
            <v>0.5</v>
          </cell>
          <cell r="O1016">
            <v>6</v>
          </cell>
          <cell r="P1016">
            <v>6</v>
          </cell>
          <cell r="Q1016">
            <v>6</v>
          </cell>
          <cell r="R1016" t="str">
            <v>collège</v>
          </cell>
          <cell r="T1016">
            <v>663086.39845262212</v>
          </cell>
          <cell r="U1016">
            <v>0.9</v>
          </cell>
          <cell r="V1016" t="str">
            <v>Ecole Préparatoire Grandes Institutions Ingenieurs Tech. Sup.</v>
          </cell>
          <cell r="W1016">
            <v>331543.19922631106</v>
          </cell>
          <cell r="X1016">
            <v>0</v>
          </cell>
          <cell r="Y1016">
            <v>0</v>
          </cell>
          <cell r="Z1016">
            <v>55600</v>
          </cell>
          <cell r="AA1016">
            <v>237220</v>
          </cell>
          <cell r="AB1016">
            <v>284670</v>
          </cell>
          <cell r="AC1016">
            <v>284670</v>
          </cell>
          <cell r="AD1016">
            <v>0</v>
          </cell>
          <cell r="AE1016">
            <v>0</v>
          </cell>
        </row>
        <row r="1017">
          <cell r="A1017">
            <v>1</v>
          </cell>
          <cell r="B1017" t="str">
            <v>20</v>
          </cell>
          <cell r="C1017">
            <v>11270300600</v>
          </cell>
          <cell r="D1017">
            <v>6</v>
          </cell>
          <cell r="E1017" t="str">
            <v>66</v>
          </cell>
          <cell r="F1017">
            <v>90</v>
          </cell>
          <cell r="G1017">
            <v>22</v>
          </cell>
          <cell r="H1017">
            <v>20</v>
          </cell>
          <cell r="I1017">
            <v>1</v>
          </cell>
          <cell r="J1017">
            <v>11</v>
          </cell>
          <cell r="K1017">
            <v>270</v>
          </cell>
          <cell r="L1017">
            <v>3</v>
          </cell>
          <cell r="M1017" t="str">
            <v>00</v>
          </cell>
          <cell r="N1017">
            <v>6</v>
          </cell>
          <cell r="O1017">
            <v>6</v>
          </cell>
          <cell r="P1017">
            <v>6</v>
          </cell>
          <cell r="Q1017">
            <v>6</v>
          </cell>
          <cell r="R1017">
            <v>90</v>
          </cell>
          <cell r="T1017">
            <v>0</v>
          </cell>
          <cell r="U1017">
            <v>0.9</v>
          </cell>
          <cell r="V1017" t="str">
            <v>Ecole Préparatoire Grandes Institutions Ingenieurs Tech. Sup.</v>
          </cell>
          <cell r="W1017" t="str">
            <v xml:space="preserve"> Intérieur</v>
          </cell>
          <cell r="X1017" t="str">
            <v>Sub.capital (pour Investis.)</v>
          </cell>
          <cell r="Y1017" t="str">
            <v>P4</v>
          </cell>
          <cell r="Z1017">
            <v>55600</v>
          </cell>
          <cell r="AA1017">
            <v>237220</v>
          </cell>
          <cell r="AB1017">
            <v>284670</v>
          </cell>
          <cell r="AC1017">
            <v>284670</v>
          </cell>
          <cell r="AD1017">
            <v>0</v>
          </cell>
          <cell r="AE1017">
            <v>1193555.5172147199</v>
          </cell>
        </row>
        <row r="1018">
          <cell r="A1018">
            <v>1</v>
          </cell>
          <cell r="B1018" t="str">
            <v>SNIES</v>
          </cell>
          <cell r="C1018" t="str">
            <v>A1B</v>
          </cell>
          <cell r="D1018" t="str">
            <v>A1BG</v>
          </cell>
          <cell r="E1018" t="str">
            <v>ES/KISS</v>
          </cell>
          <cell r="F1018" t="str">
            <v>SNIES</v>
          </cell>
          <cell r="G1018">
            <v>22</v>
          </cell>
          <cell r="H1018">
            <v>20</v>
          </cell>
          <cell r="I1018">
            <v>1</v>
          </cell>
          <cell r="J1018">
            <v>11</v>
          </cell>
          <cell r="K1018">
            <v>280</v>
          </cell>
          <cell r="L1018">
            <v>3</v>
          </cell>
          <cell r="M1018">
            <v>1</v>
          </cell>
          <cell r="N1018">
            <v>1</v>
          </cell>
          <cell r="O1018">
            <v>6</v>
          </cell>
          <cell r="P1018">
            <v>6</v>
          </cell>
          <cell r="Q1018">
            <v>6</v>
          </cell>
          <cell r="R1018" t="str">
            <v>collège</v>
          </cell>
          <cell r="T1018">
            <v>663086.39845262212</v>
          </cell>
          <cell r="U1018">
            <v>0.9</v>
          </cell>
          <cell r="V1018" t="str">
            <v>INA Urbanisme</v>
          </cell>
          <cell r="W1018">
            <v>663086.39845262212</v>
          </cell>
          <cell r="X1018">
            <v>0</v>
          </cell>
          <cell r="Y1018">
            <v>0</v>
          </cell>
          <cell r="Z1018">
            <v>202350</v>
          </cell>
          <cell r="AA1018">
            <v>21650</v>
          </cell>
          <cell r="AB1018">
            <v>25980</v>
          </cell>
          <cell r="AC1018">
            <v>25980</v>
          </cell>
          <cell r="AD1018">
            <v>0</v>
          </cell>
          <cell r="AE1018">
            <v>0</v>
          </cell>
        </row>
        <row r="1019">
          <cell r="A1019">
            <v>1</v>
          </cell>
          <cell r="B1019" t="str">
            <v>20</v>
          </cell>
          <cell r="C1019">
            <v>11281300600</v>
          </cell>
          <cell r="D1019">
            <v>6</v>
          </cell>
          <cell r="E1019" t="str">
            <v>66</v>
          </cell>
          <cell r="F1019">
            <v>90</v>
          </cell>
          <cell r="G1019">
            <v>22</v>
          </cell>
          <cell r="H1019">
            <v>20</v>
          </cell>
          <cell r="I1019">
            <v>1</v>
          </cell>
          <cell r="J1019">
            <v>11</v>
          </cell>
          <cell r="K1019">
            <v>281</v>
          </cell>
          <cell r="L1019">
            <v>3</v>
          </cell>
          <cell r="M1019" t="str">
            <v>00</v>
          </cell>
          <cell r="N1019">
            <v>6</v>
          </cell>
          <cell r="O1019">
            <v>6</v>
          </cell>
          <cell r="P1019">
            <v>6</v>
          </cell>
          <cell r="Q1019">
            <v>6</v>
          </cell>
          <cell r="R1019">
            <v>90</v>
          </cell>
          <cell r="T1019">
            <v>0</v>
          </cell>
          <cell r="U1019">
            <v>0.9</v>
          </cell>
          <cell r="V1019" t="str">
            <v>INA Urbanisme</v>
          </cell>
          <cell r="W1019" t="str">
            <v xml:space="preserve"> Intérieur</v>
          </cell>
          <cell r="X1019" t="str">
            <v>Sub.capital (pour Investis.)</v>
          </cell>
          <cell r="Y1019" t="str">
            <v>P4</v>
          </cell>
          <cell r="Z1019">
            <v>202350</v>
          </cell>
          <cell r="AA1019">
            <v>21650</v>
          </cell>
          <cell r="AB1019">
            <v>25980</v>
          </cell>
          <cell r="AC1019">
            <v>25980</v>
          </cell>
          <cell r="AD1019">
            <v>0</v>
          </cell>
          <cell r="AE1019">
            <v>1193555.5172147199</v>
          </cell>
        </row>
        <row r="1020">
          <cell r="A1020">
            <v>1</v>
          </cell>
          <cell r="B1020" t="str">
            <v>SNIES</v>
          </cell>
          <cell r="C1020" t="str">
            <v>A1B</v>
          </cell>
          <cell r="D1020" t="str">
            <v>A1BG</v>
          </cell>
          <cell r="E1020" t="str">
            <v>ES/KOUN</v>
          </cell>
          <cell r="F1020" t="str">
            <v>SNIES</v>
          </cell>
          <cell r="G1020">
            <v>22</v>
          </cell>
          <cell r="H1020">
            <v>20</v>
          </cell>
          <cell r="I1020">
            <v>1</v>
          </cell>
          <cell r="J1020">
            <v>11</v>
          </cell>
          <cell r="K1020">
            <v>285</v>
          </cell>
          <cell r="L1020">
            <v>3</v>
          </cell>
          <cell r="M1020">
            <v>1</v>
          </cell>
          <cell r="N1020">
            <v>1</v>
          </cell>
          <cell r="O1020">
            <v>6</v>
          </cell>
          <cell r="P1020">
            <v>6</v>
          </cell>
          <cell r="Q1020">
            <v>6</v>
          </cell>
          <cell r="R1020" t="str">
            <v>collège</v>
          </cell>
          <cell r="T1020">
            <v>663086.39845262212</v>
          </cell>
          <cell r="U1020">
            <v>0.9</v>
          </cell>
          <cell r="V1020" t="str">
            <v>IST Mamou</v>
          </cell>
          <cell r="W1020">
            <v>663086.39845262212</v>
          </cell>
          <cell r="X1020">
            <v>0</v>
          </cell>
          <cell r="Y1020">
            <v>0</v>
          </cell>
          <cell r="Z1020">
            <v>33730</v>
          </cell>
          <cell r="AA1020">
            <v>58500</v>
          </cell>
          <cell r="AB1020">
            <v>70200</v>
          </cell>
          <cell r="AC1020">
            <v>70200</v>
          </cell>
          <cell r="AD1020">
            <v>0</v>
          </cell>
          <cell r="AE1020">
            <v>0</v>
          </cell>
        </row>
        <row r="1021">
          <cell r="A1021">
            <v>1</v>
          </cell>
          <cell r="B1021" t="str">
            <v>20</v>
          </cell>
          <cell r="C1021">
            <v>11285300600</v>
          </cell>
          <cell r="D1021">
            <v>6</v>
          </cell>
          <cell r="E1021" t="str">
            <v>66</v>
          </cell>
          <cell r="F1021">
            <v>90</v>
          </cell>
          <cell r="G1021">
            <v>22</v>
          </cell>
          <cell r="H1021">
            <v>20</v>
          </cell>
          <cell r="I1021">
            <v>1</v>
          </cell>
          <cell r="J1021">
            <v>11</v>
          </cell>
          <cell r="K1021">
            <v>285</v>
          </cell>
          <cell r="L1021">
            <v>3</v>
          </cell>
          <cell r="M1021" t="str">
            <v>00</v>
          </cell>
          <cell r="N1021">
            <v>6</v>
          </cell>
          <cell r="O1021">
            <v>6</v>
          </cell>
          <cell r="P1021">
            <v>6</v>
          </cell>
          <cell r="Q1021">
            <v>6</v>
          </cell>
          <cell r="R1021">
            <v>90</v>
          </cell>
          <cell r="T1021">
            <v>0</v>
          </cell>
          <cell r="U1021">
            <v>0.9</v>
          </cell>
          <cell r="V1021" t="str">
            <v>IST Mamou</v>
          </cell>
          <cell r="W1021" t="str">
            <v xml:space="preserve"> Intérieur</v>
          </cell>
          <cell r="X1021" t="str">
            <v>Sub.capital (pour Investis.)</v>
          </cell>
          <cell r="Y1021" t="str">
            <v>P4</v>
          </cell>
          <cell r="Z1021">
            <v>33730</v>
          </cell>
          <cell r="AA1021">
            <v>58500</v>
          </cell>
          <cell r="AB1021">
            <v>70200</v>
          </cell>
          <cell r="AC1021">
            <v>70200</v>
          </cell>
          <cell r="AD1021">
            <v>0</v>
          </cell>
          <cell r="AE1021">
            <v>1193555.5172147199</v>
          </cell>
        </row>
        <row r="1022">
          <cell r="A1022">
            <v>1</v>
          </cell>
          <cell r="B1022" t="str">
            <v>SNIES</v>
          </cell>
          <cell r="C1022" t="str">
            <v>A1B</v>
          </cell>
          <cell r="D1022" t="str">
            <v>A1BG</v>
          </cell>
          <cell r="E1022" t="str">
            <v>ES/LABE</v>
          </cell>
          <cell r="F1022" t="str">
            <v>SNIES</v>
          </cell>
          <cell r="G1022">
            <v>22</v>
          </cell>
          <cell r="H1022">
            <v>20</v>
          </cell>
          <cell r="I1022">
            <v>1</v>
          </cell>
          <cell r="J1022">
            <v>11</v>
          </cell>
          <cell r="K1022">
            <v>290</v>
          </cell>
          <cell r="L1022">
            <v>3</v>
          </cell>
          <cell r="M1022">
            <v>0.5</v>
          </cell>
          <cell r="N1022">
            <v>0.5</v>
          </cell>
          <cell r="O1022">
            <v>6</v>
          </cell>
          <cell r="P1022">
            <v>6</v>
          </cell>
          <cell r="Q1022">
            <v>6</v>
          </cell>
          <cell r="R1022" t="str">
            <v>collège</v>
          </cell>
          <cell r="T1022">
            <v>663086.39845262212</v>
          </cell>
          <cell r="U1022">
            <v>0.9</v>
          </cell>
          <cell r="V1022" t="str">
            <v>Inst Med Vet Dalaba</v>
          </cell>
          <cell r="W1022">
            <v>331543.19922631106</v>
          </cell>
          <cell r="X1022">
            <v>0</v>
          </cell>
          <cell r="Y1022">
            <v>0</v>
          </cell>
          <cell r="Z1022">
            <v>233730</v>
          </cell>
          <cell r="AA1022">
            <v>87750</v>
          </cell>
          <cell r="AB1022">
            <v>105300</v>
          </cell>
          <cell r="AC1022">
            <v>105300</v>
          </cell>
          <cell r="AD1022">
            <v>0</v>
          </cell>
          <cell r="AE1022">
            <v>0</v>
          </cell>
        </row>
        <row r="1023">
          <cell r="A1023">
            <v>1</v>
          </cell>
          <cell r="B1023" t="str">
            <v>20</v>
          </cell>
          <cell r="C1023">
            <v>11290300600</v>
          </cell>
          <cell r="D1023">
            <v>6</v>
          </cell>
          <cell r="E1023" t="str">
            <v>66</v>
          </cell>
          <cell r="F1023">
            <v>90</v>
          </cell>
          <cell r="G1023">
            <v>22</v>
          </cell>
          <cell r="H1023">
            <v>20</v>
          </cell>
          <cell r="I1023">
            <v>1</v>
          </cell>
          <cell r="J1023">
            <v>11</v>
          </cell>
          <cell r="K1023">
            <v>290</v>
          </cell>
          <cell r="L1023">
            <v>3</v>
          </cell>
          <cell r="M1023" t="str">
            <v>00</v>
          </cell>
          <cell r="N1023">
            <v>6</v>
          </cell>
          <cell r="O1023">
            <v>6</v>
          </cell>
          <cell r="P1023">
            <v>6</v>
          </cell>
          <cell r="Q1023">
            <v>6</v>
          </cell>
          <cell r="R1023">
            <v>90</v>
          </cell>
          <cell r="T1023">
            <v>0</v>
          </cell>
          <cell r="U1023">
            <v>0.9</v>
          </cell>
          <cell r="V1023" t="str">
            <v>Inst Med Vet Dalaba</v>
          </cell>
          <cell r="W1023" t="str">
            <v xml:space="preserve"> Intérieur</v>
          </cell>
          <cell r="X1023" t="str">
            <v>Sub.capital (pour Investis.)</v>
          </cell>
          <cell r="Y1023" t="str">
            <v>P4</v>
          </cell>
          <cell r="Z1023">
            <v>233730</v>
          </cell>
          <cell r="AA1023">
            <v>87750</v>
          </cell>
          <cell r="AB1023">
            <v>105300</v>
          </cell>
          <cell r="AC1023">
            <v>105300</v>
          </cell>
          <cell r="AD1023">
            <v>0</v>
          </cell>
          <cell r="AE1023">
            <v>596777.75860735995</v>
          </cell>
        </row>
        <row r="1024">
          <cell r="A1024">
            <v>1</v>
          </cell>
          <cell r="B1024" t="str">
            <v>SNIES</v>
          </cell>
          <cell r="C1024" t="str">
            <v>A1B</v>
          </cell>
          <cell r="D1024" t="str">
            <v>A1BG</v>
          </cell>
          <cell r="E1024" t="str">
            <v>ES/LOLA</v>
          </cell>
          <cell r="F1024" t="str">
            <v>SNIES</v>
          </cell>
          <cell r="G1024">
            <v>22</v>
          </cell>
          <cell r="H1024">
            <v>20</v>
          </cell>
          <cell r="I1024">
            <v>3</v>
          </cell>
          <cell r="K1024" t="str">
            <v>FKDEA</v>
          </cell>
          <cell r="L1024" t="str">
            <v>AON</v>
          </cell>
          <cell r="M1024">
            <v>0.5</v>
          </cell>
          <cell r="N1024">
            <v>0.5</v>
          </cell>
          <cell r="O1024">
            <v>5</v>
          </cell>
          <cell r="Q1024">
            <v>1</v>
          </cell>
          <cell r="R1024" t="str">
            <v>collège</v>
          </cell>
          <cell r="T1024">
            <v>663086.39845262212</v>
          </cell>
          <cell r="U1024">
            <v>0.9</v>
          </cell>
          <cell r="V1024" t="str">
            <v>p.mem. DEPENSES SUR PROJETS FINEX</v>
          </cell>
          <cell r="W1024">
            <v>331543.19922631106</v>
          </cell>
          <cell r="X1024">
            <v>0</v>
          </cell>
          <cell r="Y1024">
            <v>0</v>
          </cell>
          <cell r="Z1024">
            <v>48943000</v>
          </cell>
          <cell r="AA1024">
            <v>52340000</v>
          </cell>
          <cell r="AB1024">
            <v>71444200</v>
          </cell>
          <cell r="AC1024">
            <v>71444200</v>
          </cell>
          <cell r="AD1024">
            <v>0</v>
          </cell>
          <cell r="AE1024">
            <v>0</v>
          </cell>
        </row>
        <row r="1025">
          <cell r="A1025">
            <v>1</v>
          </cell>
          <cell r="B1025" t="str">
            <v>SNIES</v>
          </cell>
          <cell r="C1025" t="str">
            <v>A1B</v>
          </cell>
          <cell r="D1025" t="str">
            <v>A1BG</v>
          </cell>
          <cell r="E1025" t="str">
            <v>ES/MACE</v>
          </cell>
          <cell r="F1025" t="str">
            <v>SNIES</v>
          </cell>
          <cell r="G1025">
            <v>22</v>
          </cell>
          <cell r="H1025">
            <v>20</v>
          </cell>
          <cell r="I1025">
            <v>3</v>
          </cell>
          <cell r="K1025" t="str">
            <v>FKDEA</v>
          </cell>
          <cell r="L1025">
            <v>9</v>
          </cell>
          <cell r="M1025">
            <v>1</v>
          </cell>
          <cell r="N1025">
            <v>4</v>
          </cell>
          <cell r="O1025">
            <v>5</v>
          </cell>
          <cell r="Q1025">
            <v>2</v>
          </cell>
          <cell r="R1025" t="str">
            <v>collège</v>
          </cell>
          <cell r="T1025">
            <v>663086.39845262212</v>
          </cell>
          <cell r="U1025">
            <v>0.9</v>
          </cell>
          <cell r="V1025" t="str">
            <v>p.mem. FINEX Emprunts</v>
          </cell>
          <cell r="W1025">
            <v>663086.39845262212</v>
          </cell>
          <cell r="X1025">
            <v>0</v>
          </cell>
          <cell r="Y1025">
            <v>0</v>
          </cell>
          <cell r="Z1025">
            <v>41743000</v>
          </cell>
          <cell r="AA1025">
            <v>32420000</v>
          </cell>
          <cell r="AB1025">
            <v>44253400</v>
          </cell>
          <cell r="AC1025">
            <v>44253400</v>
          </cell>
          <cell r="AD1025">
            <v>0</v>
          </cell>
          <cell r="AE1025">
            <v>1193555.5172147199</v>
          </cell>
        </row>
        <row r="1026">
          <cell r="A1026">
            <v>1</v>
          </cell>
          <cell r="B1026" t="str">
            <v>SNIES</v>
          </cell>
          <cell r="C1026" t="str">
            <v>A1B</v>
          </cell>
          <cell r="D1026" t="str">
            <v>A1BG</v>
          </cell>
          <cell r="E1026" t="str">
            <v>ES/MALI</v>
          </cell>
          <cell r="F1026" t="str">
            <v>SNIES</v>
          </cell>
          <cell r="G1026">
            <v>22</v>
          </cell>
          <cell r="H1026">
            <v>20</v>
          </cell>
          <cell r="I1026">
            <v>3</v>
          </cell>
          <cell r="K1026" t="str">
            <v>FKDEA</v>
          </cell>
          <cell r="L1026">
            <v>9</v>
          </cell>
          <cell r="M1026">
            <v>1</v>
          </cell>
          <cell r="N1026">
            <v>5</v>
          </cell>
          <cell r="O1026">
            <v>5</v>
          </cell>
          <cell r="Q1026">
            <v>2</v>
          </cell>
          <cell r="R1026" t="str">
            <v>collège</v>
          </cell>
          <cell r="T1026">
            <v>663086.39845262212</v>
          </cell>
          <cell r="U1026">
            <v>0.9</v>
          </cell>
          <cell r="V1026" t="str">
            <v>p.mem. FINEX Dons</v>
          </cell>
          <cell r="W1026">
            <v>663086.39845262212</v>
          </cell>
          <cell r="X1026">
            <v>0</v>
          </cell>
          <cell r="Y1026">
            <v>0</v>
          </cell>
          <cell r="Z1026">
            <v>7200000</v>
          </cell>
          <cell r="AA1026">
            <v>19920000</v>
          </cell>
          <cell r="AB1026">
            <v>27190800</v>
          </cell>
          <cell r="AC1026">
            <v>27190800</v>
          </cell>
          <cell r="AD1026">
            <v>0</v>
          </cell>
          <cell r="AE1026">
            <v>1193555.5172147199</v>
          </cell>
        </row>
        <row r="1027">
          <cell r="A1027">
            <v>1</v>
          </cell>
          <cell r="B1027" t="str">
            <v>SNIES</v>
          </cell>
          <cell r="C1027" t="str">
            <v>A1B</v>
          </cell>
          <cell r="D1027" t="str">
            <v>A1BG</v>
          </cell>
          <cell r="E1027" t="str">
            <v>ES/MAMO</v>
          </cell>
          <cell r="F1027" t="str">
            <v>SNIES</v>
          </cell>
          <cell r="G1027">
            <v>22</v>
          </cell>
          <cell r="H1027">
            <v>20</v>
          </cell>
          <cell r="I1027">
            <v>3</v>
          </cell>
          <cell r="K1027" t="str">
            <v>FKDEA</v>
          </cell>
          <cell r="L1027">
            <v>9</v>
          </cell>
          <cell r="M1027">
            <v>1</v>
          </cell>
          <cell r="N1027">
            <v>1</v>
          </cell>
          <cell r="O1027">
            <v>5</v>
          </cell>
          <cell r="P1027">
            <v>2</v>
          </cell>
          <cell r="Q1027">
            <v>2</v>
          </cell>
          <cell r="R1027" t="str">
            <v>collège</v>
          </cell>
          <cell r="T1027">
            <v>663086.39845262212</v>
          </cell>
          <cell r="U1027">
            <v>0.9</v>
          </cell>
          <cell r="V1027" t="str">
            <v>Personnel / Traitements &amp; salaires</v>
          </cell>
          <cell r="W1027">
            <v>663086.39845262212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1193555.5172147199</v>
          </cell>
        </row>
        <row r="1028">
          <cell r="A1028">
            <v>1</v>
          </cell>
          <cell r="B1028" t="str">
            <v>SNIES</v>
          </cell>
          <cell r="C1028" t="str">
            <v>A1B</v>
          </cell>
          <cell r="D1028" t="str">
            <v>A1BG</v>
          </cell>
          <cell r="E1028" t="str">
            <v>ES/MAND</v>
          </cell>
          <cell r="F1028" t="str">
            <v>SNIES</v>
          </cell>
          <cell r="G1028">
            <v>22</v>
          </cell>
          <cell r="H1028">
            <v>20</v>
          </cell>
          <cell r="I1028">
            <v>3</v>
          </cell>
          <cell r="K1028" t="str">
            <v>FKDEA</v>
          </cell>
          <cell r="L1028">
            <v>9</v>
          </cell>
          <cell r="O1028">
            <v>5</v>
          </cell>
          <cell r="P1028">
            <v>3</v>
          </cell>
          <cell r="Q1028">
            <v>0</v>
          </cell>
          <cell r="R1028" t="str">
            <v>collège</v>
          </cell>
          <cell r="T1028">
            <v>663086.39845262212</v>
          </cell>
          <cell r="U1028">
            <v>0.9</v>
          </cell>
          <cell r="V1028" t="str">
            <v>p.mem. Fonctionnement / Biens &amp; services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</row>
        <row r="1029">
          <cell r="A1029">
            <v>1</v>
          </cell>
          <cell r="B1029" t="str">
            <v>SNIES</v>
          </cell>
          <cell r="C1029" t="str">
            <v>A1B</v>
          </cell>
          <cell r="D1029" t="str">
            <v>A1BG</v>
          </cell>
          <cell r="E1029" t="str">
            <v>ES/NZER</v>
          </cell>
          <cell r="F1029" t="str">
            <v>SNIES</v>
          </cell>
          <cell r="G1029">
            <v>22</v>
          </cell>
          <cell r="H1029">
            <v>20</v>
          </cell>
          <cell r="I1029">
            <v>3</v>
          </cell>
          <cell r="K1029" t="str">
            <v>FKDEA</v>
          </cell>
          <cell r="L1029">
            <v>9</v>
          </cell>
          <cell r="M1029">
            <v>1</v>
          </cell>
          <cell r="N1029">
            <v>1</v>
          </cell>
          <cell r="O1029">
            <v>5</v>
          </cell>
          <cell r="P1029">
            <v>5</v>
          </cell>
          <cell r="Q1029">
            <v>2</v>
          </cell>
          <cell r="R1029" t="str">
            <v>collège</v>
          </cell>
          <cell r="T1029">
            <v>663086.39845262212</v>
          </cell>
          <cell r="U1029">
            <v>0.9</v>
          </cell>
          <cell r="V1029" t="str">
            <v>p.mem. Investissement et/ou non ventilé</v>
          </cell>
          <cell r="W1029">
            <v>663086.39845262212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1193555.5172147199</v>
          </cell>
        </row>
        <row r="1030">
          <cell r="A1030">
            <v>1</v>
          </cell>
          <cell r="B1030" t="str">
            <v>SNIES</v>
          </cell>
          <cell r="C1030" t="str">
            <v>A1B</v>
          </cell>
          <cell r="D1030" t="str">
            <v>A1BG</v>
          </cell>
          <cell r="E1030" t="str">
            <v>ES/PITA</v>
          </cell>
          <cell r="F1030" t="str">
            <v>SNIES</v>
          </cell>
          <cell r="G1030">
            <v>22</v>
          </cell>
          <cell r="H1030" t="str">
            <v>Travaux de construction collège</v>
          </cell>
          <cell r="I1030" t="str">
            <v>SNIES</v>
          </cell>
          <cell r="K1030" t="str">
            <v>FKDEA</v>
          </cell>
          <cell r="L1030" t="str">
            <v>AON</v>
          </cell>
          <cell r="M1030">
            <v>0.5</v>
          </cell>
          <cell r="N1030">
            <v>0.5</v>
          </cell>
          <cell r="Q1030">
            <v>1</v>
          </cell>
          <cell r="R1030" t="str">
            <v>collège</v>
          </cell>
          <cell r="T1030">
            <v>663086.39845262212</v>
          </cell>
          <cell r="U1030">
            <v>0.9</v>
          </cell>
          <cell r="V1030">
            <v>331543.19922631106</v>
          </cell>
          <cell r="W1030">
            <v>331543.19922631106</v>
          </cell>
          <cell r="X1030">
            <v>0</v>
          </cell>
          <cell r="Y1030">
            <v>0</v>
          </cell>
          <cell r="Z1030">
            <v>663086.39845262212</v>
          </cell>
          <cell r="AA1030">
            <v>298388.87930367998</v>
          </cell>
          <cell r="AB1030">
            <v>298388.87930367998</v>
          </cell>
          <cell r="AC1030">
            <v>0</v>
          </cell>
          <cell r="AD1030">
            <v>0</v>
          </cell>
          <cell r="AE1030">
            <v>596777.75860735995</v>
          </cell>
        </row>
      </sheetData>
      <sheetData sheetId="1" refreshError="1">
        <row r="1">
          <cell r="A1" t="str">
            <v>St gv 2007</v>
          </cell>
          <cell r="P1" t="str">
            <v>Chap.1</v>
          </cell>
          <cell r="Y1" t="str">
            <v>Y</v>
          </cell>
          <cell r="AD1" t="str">
            <v>Ecart (esquisse/ propositions DAAF)</v>
          </cell>
        </row>
        <row r="2">
          <cell r="P2" t="str">
            <v>qté10</v>
          </cell>
          <cell r="Y2" t="str">
            <v>can10</v>
          </cell>
          <cell r="AD2" t="str">
            <v>bail10</v>
          </cell>
          <cell r="AI2" t="str">
            <v>cpn10</v>
          </cell>
        </row>
        <row r="3">
          <cell r="Y3">
            <v>7416942.3813892929</v>
          </cell>
          <cell r="AD3">
            <v>7416942.3813892929</v>
          </cell>
          <cell r="AI3">
            <v>0</v>
          </cell>
        </row>
        <row r="4">
          <cell r="P4">
            <v>15</v>
          </cell>
          <cell r="Y4">
            <v>24</v>
          </cell>
          <cell r="AD4">
            <v>29</v>
          </cell>
          <cell r="AI4">
            <v>34</v>
          </cell>
        </row>
        <row r="5">
          <cell r="B5" t="str">
            <v>B</v>
          </cell>
          <cell r="C5" t="str">
            <v>C</v>
          </cell>
          <cell r="D5" t="str">
            <v>D</v>
          </cell>
          <cell r="E5" t="str">
            <v>E</v>
          </cell>
          <cell r="F5" t="str">
            <v>F</v>
          </cell>
          <cell r="G5" t="str">
            <v>G</v>
          </cell>
          <cell r="H5" t="str">
            <v>H</v>
          </cell>
          <cell r="I5" t="str">
            <v>I</v>
          </cell>
          <cell r="J5" t="str">
            <v>J</v>
          </cell>
          <cell r="K5" t="str">
            <v>K</v>
          </cell>
          <cell r="L5" t="str">
            <v>L</v>
          </cell>
          <cell r="M5" t="str">
            <v>M</v>
          </cell>
          <cell r="N5" t="str">
            <v>N</v>
          </cell>
          <cell r="O5" t="str">
            <v>O</v>
          </cell>
          <cell r="P5" t="str">
            <v>P</v>
          </cell>
          <cell r="Q5" t="str">
            <v>Q</v>
          </cell>
          <cell r="R5" t="str">
            <v>R</v>
          </cell>
          <cell r="S5" t="str">
            <v>S</v>
          </cell>
          <cell r="T5" t="str">
            <v>T</v>
          </cell>
          <cell r="U5" t="str">
            <v>U</v>
          </cell>
          <cell r="V5" t="str">
            <v>V</v>
          </cell>
          <cell r="W5" t="str">
            <v>W</v>
          </cell>
          <cell r="X5" t="str">
            <v>X</v>
          </cell>
          <cell r="Y5" t="str">
            <v>Y</v>
          </cell>
          <cell r="Z5" t="str">
            <v>Z</v>
          </cell>
          <cell r="AA5" t="str">
            <v>AA</v>
          </cell>
          <cell r="AB5" t="str">
            <v>AB</v>
          </cell>
          <cell r="AC5" t="str">
            <v>AC</v>
          </cell>
          <cell r="AD5" t="str">
            <v>AD</v>
          </cell>
          <cell r="AE5" t="str">
            <v>AE</v>
          </cell>
          <cell r="AF5" t="str">
            <v>AF</v>
          </cell>
          <cell r="AG5" t="str">
            <v>AG</v>
          </cell>
          <cell r="AH5" t="str">
            <v>AH</v>
          </cell>
          <cell r="AI5" t="str">
            <v>AI</v>
          </cell>
          <cell r="AJ5" t="str">
            <v>AJ</v>
          </cell>
          <cell r="AK5" t="str">
            <v>AK</v>
          </cell>
          <cell r="AL5" t="str">
            <v>AL</v>
          </cell>
        </row>
        <row r="6">
          <cell r="B6" t="str">
            <v>originede laprogrammation</v>
          </cell>
          <cell r="C6" t="str">
            <v>s/comp</v>
          </cell>
          <cell r="D6" t="str">
            <v>codeplan</v>
          </cell>
          <cell r="E6" t="str">
            <v>centrede coût</v>
          </cell>
          <cell r="F6" t="str">
            <v>centrede gestion</v>
          </cell>
          <cell r="G6" t="str">
            <v>nature dela dépense</v>
          </cell>
          <cell r="H6" t="str">
            <v>activité / nature</v>
          </cell>
          <cell r="I6" t="str">
            <v>responsabled'exécution</v>
          </cell>
          <cell r="J6" t="str">
            <v>agenced'exécution</v>
          </cell>
          <cell r="K6" t="str">
            <v>projet oubudget</v>
          </cell>
          <cell r="L6" t="str">
            <v>procédured'acquisition</v>
          </cell>
          <cell r="M6" t="str">
            <v>quantité2007</v>
          </cell>
          <cell r="N6" t="str">
            <v>quantité2008</v>
          </cell>
          <cell r="O6" t="str">
            <v>quantité2009</v>
          </cell>
          <cell r="P6" t="str">
            <v>quantité2010</v>
          </cell>
          <cell r="Q6" t="str">
            <v>quantitétotale</v>
          </cell>
          <cell r="R6" t="str">
            <v>unité</v>
          </cell>
          <cell r="S6" t="str">
            <v>réf ducoûtstandard</v>
          </cell>
          <cell r="T6" t="str">
            <v>coûtunitaire</v>
          </cell>
          <cell r="U6" t="str">
            <v>%bailleur</v>
          </cell>
          <cell r="V6" t="str">
            <v>coût2007</v>
          </cell>
          <cell r="W6" t="str">
            <v>coût2008</v>
          </cell>
          <cell r="X6" t="str">
            <v>coût2009</v>
          </cell>
          <cell r="Y6" t="str">
            <v>coût2010</v>
          </cell>
          <cell r="Z6" t="str">
            <v>coûttotal</v>
          </cell>
          <cell r="AA6" t="str">
            <v>montantbailleur2007</v>
          </cell>
          <cell r="AB6" t="str">
            <v>montantbailleur2008</v>
          </cell>
          <cell r="AC6" t="str">
            <v>montantbailleur2009</v>
          </cell>
          <cell r="AD6" t="str">
            <v>montantbailleur2010</v>
          </cell>
          <cell r="AE6" t="str">
            <v>montantbailleurtotal</v>
          </cell>
          <cell r="AF6" t="str">
            <v>montantCPN2007</v>
          </cell>
          <cell r="AG6" t="str">
            <v>montantCPN2008</v>
          </cell>
          <cell r="AH6" t="str">
            <v>montantCPN2009</v>
          </cell>
          <cell r="AI6" t="str">
            <v>montantCPN2010</v>
          </cell>
          <cell r="AJ6" t="str">
            <v>montantCPNtotal</v>
          </cell>
          <cell r="AK6" t="str">
            <v>%communauté</v>
          </cell>
          <cell r="AL6" t="str">
            <v>montantcommunauté</v>
          </cell>
        </row>
        <row r="7">
          <cell r="B7" t="str">
            <v>AFD</v>
          </cell>
          <cell r="C7" t="str">
            <v>D1B</v>
          </cell>
          <cell r="D7" t="str">
            <v>D1BA</v>
          </cell>
          <cell r="E7" t="str">
            <v>AFD</v>
          </cell>
          <cell r="F7" t="str">
            <v>AFD</v>
          </cell>
          <cell r="G7" t="str">
            <v>NA</v>
          </cell>
          <cell r="H7" t="str">
            <v>AFD PEPTG Non affectés au 01/01/2007</v>
          </cell>
          <cell r="I7" t="str">
            <v>AFD</v>
          </cell>
          <cell r="J7" t="str">
            <v>AFD</v>
          </cell>
          <cell r="K7" t="str">
            <v>AFD/PEPTG</v>
          </cell>
          <cell r="L7">
            <v>3</v>
          </cell>
          <cell r="M7">
            <v>1</v>
          </cell>
          <cell r="O7">
            <v>2</v>
          </cell>
          <cell r="P7">
            <v>2</v>
          </cell>
          <cell r="Q7">
            <v>1</v>
          </cell>
          <cell r="R7" t="str">
            <v>forfait</v>
          </cell>
          <cell r="T7">
            <v>101838.2</v>
          </cell>
          <cell r="U7">
            <v>1</v>
          </cell>
          <cell r="V7">
            <v>101838.2</v>
          </cell>
          <cell r="W7">
            <v>0</v>
          </cell>
          <cell r="X7">
            <v>0</v>
          </cell>
          <cell r="Y7">
            <v>0</v>
          </cell>
          <cell r="Z7">
            <v>101838.2</v>
          </cell>
          <cell r="AA7">
            <v>101838.2</v>
          </cell>
          <cell r="AB7">
            <v>0</v>
          </cell>
          <cell r="AC7">
            <v>0</v>
          </cell>
          <cell r="AD7">
            <v>0</v>
          </cell>
          <cell r="AE7">
            <v>101838.2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</row>
        <row r="8">
          <cell r="B8" t="str">
            <v>AFD</v>
          </cell>
          <cell r="C8" t="str">
            <v>A1A</v>
          </cell>
          <cell r="D8" t="str">
            <v>A1AD</v>
          </cell>
          <cell r="E8" t="str">
            <v>EP/LELO</v>
          </cell>
          <cell r="F8" t="str">
            <v>A&amp;A/CR/LAB</v>
          </cell>
          <cell r="G8">
            <v>21</v>
          </cell>
          <cell r="H8" t="str">
            <v>EP 248 cl Lélouma études architect et techniques</v>
          </cell>
          <cell r="I8" t="str">
            <v>SNIES</v>
          </cell>
          <cell r="J8" t="str">
            <v>A&amp;A</v>
          </cell>
          <cell r="K8" t="str">
            <v>AFD/PEPTG</v>
          </cell>
          <cell r="M8">
            <v>1</v>
          </cell>
          <cell r="O8">
            <v>2</v>
          </cell>
          <cell r="P8">
            <v>2</v>
          </cell>
          <cell r="Q8">
            <v>1</v>
          </cell>
          <cell r="R8" t="str">
            <v>lot</v>
          </cell>
          <cell r="T8">
            <v>588145.33617105254</v>
          </cell>
          <cell r="U8">
            <v>1</v>
          </cell>
          <cell r="V8">
            <v>588145.33617105254</v>
          </cell>
          <cell r="W8">
            <v>0</v>
          </cell>
          <cell r="X8">
            <v>0</v>
          </cell>
          <cell r="Y8">
            <v>0</v>
          </cell>
          <cell r="Z8">
            <v>588145.33617105254</v>
          </cell>
          <cell r="AA8">
            <v>588145.33617105254</v>
          </cell>
          <cell r="AB8">
            <v>0</v>
          </cell>
          <cell r="AC8">
            <v>0</v>
          </cell>
          <cell r="AD8">
            <v>0</v>
          </cell>
          <cell r="AE8">
            <v>588145.33617105254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</row>
        <row r="9">
          <cell r="B9" t="str">
            <v>AFD</v>
          </cell>
          <cell r="C9" t="str">
            <v>A1A</v>
          </cell>
          <cell r="D9" t="str">
            <v>A1AD</v>
          </cell>
          <cell r="E9" t="str">
            <v>EP/MALI</v>
          </cell>
          <cell r="F9" t="str">
            <v>A&amp;A/CR/LAB</v>
          </cell>
          <cell r="G9">
            <v>21</v>
          </cell>
          <cell r="H9" t="str">
            <v>EP 248 cl Mali études architect et techniques</v>
          </cell>
          <cell r="I9" t="str">
            <v>SNIES</v>
          </cell>
          <cell r="J9" t="str">
            <v>A&amp;A</v>
          </cell>
          <cell r="K9" t="str">
            <v>AFD/PEPTG</v>
          </cell>
          <cell r="L9">
            <v>1</v>
          </cell>
          <cell r="M9">
            <v>1</v>
          </cell>
          <cell r="O9">
            <v>2</v>
          </cell>
          <cell r="P9">
            <v>2</v>
          </cell>
          <cell r="Q9">
            <v>1</v>
          </cell>
          <cell r="R9" t="str">
            <v>lot</v>
          </cell>
          <cell r="T9">
            <v>764588.93702236831</v>
          </cell>
          <cell r="U9">
            <v>1</v>
          </cell>
          <cell r="V9">
            <v>764588.93702236831</v>
          </cell>
          <cell r="W9">
            <v>0</v>
          </cell>
          <cell r="X9">
            <v>0</v>
          </cell>
          <cell r="Y9">
            <v>0</v>
          </cell>
          <cell r="Z9">
            <v>764588.93702236831</v>
          </cell>
          <cell r="AA9">
            <v>764588.93702236831</v>
          </cell>
          <cell r="AB9">
            <v>0</v>
          </cell>
          <cell r="AC9">
            <v>0</v>
          </cell>
          <cell r="AD9">
            <v>0</v>
          </cell>
          <cell r="AE9">
            <v>764588.93702236831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</row>
        <row r="10">
          <cell r="B10" t="str">
            <v>AFD</v>
          </cell>
          <cell r="C10" t="str">
            <v>A1A</v>
          </cell>
          <cell r="D10" t="str">
            <v>A1AD</v>
          </cell>
          <cell r="E10" t="str">
            <v>EP/TELI</v>
          </cell>
          <cell r="F10" t="str">
            <v>A&amp;A/CR/LAB</v>
          </cell>
          <cell r="G10">
            <v>21</v>
          </cell>
          <cell r="H10" t="str">
            <v xml:space="preserve">EP 248 cl Télimélé études architect et techniques </v>
          </cell>
          <cell r="I10" t="str">
            <v>SNIES</v>
          </cell>
          <cell r="J10" t="str">
            <v>A&amp;A</v>
          </cell>
          <cell r="K10" t="str">
            <v>AFD/PEPTG</v>
          </cell>
          <cell r="L10">
            <v>1</v>
          </cell>
          <cell r="M10">
            <v>1</v>
          </cell>
          <cell r="N10">
            <v>6</v>
          </cell>
          <cell r="O10">
            <v>2</v>
          </cell>
          <cell r="P10">
            <v>2</v>
          </cell>
          <cell r="Q10">
            <v>1</v>
          </cell>
          <cell r="R10" t="str">
            <v>lot</v>
          </cell>
          <cell r="T10">
            <v>730980.63209830818</v>
          </cell>
          <cell r="U10">
            <v>1</v>
          </cell>
          <cell r="V10">
            <v>730980.63209830818</v>
          </cell>
          <cell r="W10">
            <v>0</v>
          </cell>
          <cell r="X10">
            <v>0</v>
          </cell>
          <cell r="Y10">
            <v>0</v>
          </cell>
          <cell r="Z10">
            <v>730980.63209830818</v>
          </cell>
          <cell r="AA10">
            <v>730980.63209830818</v>
          </cell>
          <cell r="AB10">
            <v>0</v>
          </cell>
          <cell r="AC10">
            <v>0</v>
          </cell>
          <cell r="AD10">
            <v>0</v>
          </cell>
          <cell r="AE10">
            <v>730980.63209830818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</row>
        <row r="11">
          <cell r="B11" t="str">
            <v>AFD</v>
          </cell>
          <cell r="C11" t="str">
            <v>A1A</v>
          </cell>
          <cell r="D11" t="str">
            <v>A1AD</v>
          </cell>
          <cell r="E11" t="str">
            <v>EP/LELO</v>
          </cell>
          <cell r="F11" t="str">
            <v>A&amp;A/CR/LAB</v>
          </cell>
          <cell r="G11">
            <v>22</v>
          </cell>
          <cell r="H11" t="str">
            <v>EP 248 cl Lélouma construction écoles  21</v>
          </cell>
          <cell r="I11" t="str">
            <v>SNIES</v>
          </cell>
          <cell r="J11" t="str">
            <v>A&amp;A</v>
          </cell>
          <cell r="K11" t="str">
            <v>AFD/PEPTG</v>
          </cell>
          <cell r="L11">
            <v>1</v>
          </cell>
          <cell r="M11">
            <v>60</v>
          </cell>
          <cell r="N11">
            <v>6</v>
          </cell>
          <cell r="O11">
            <v>2</v>
          </cell>
          <cell r="P11">
            <v>2</v>
          </cell>
          <cell r="Q11">
            <v>60</v>
          </cell>
          <cell r="R11" t="str">
            <v>classe</v>
          </cell>
          <cell r="T11">
            <v>51905.370855855857</v>
          </cell>
          <cell r="U11">
            <v>1</v>
          </cell>
          <cell r="V11">
            <v>3114322.2513513514</v>
          </cell>
          <cell r="W11">
            <v>0</v>
          </cell>
          <cell r="X11">
            <v>0</v>
          </cell>
          <cell r="Y11">
            <v>0</v>
          </cell>
          <cell r="Z11">
            <v>3114322.2513513514</v>
          </cell>
          <cell r="AA11">
            <v>3114322.2513513514</v>
          </cell>
          <cell r="AB11">
            <v>0</v>
          </cell>
          <cell r="AC11">
            <v>0</v>
          </cell>
          <cell r="AD11">
            <v>0</v>
          </cell>
          <cell r="AE11">
            <v>3114322.2513513514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</row>
        <row r="12">
          <cell r="B12" t="str">
            <v>AFD</v>
          </cell>
          <cell r="C12" t="str">
            <v>A1A</v>
          </cell>
          <cell r="D12" t="str">
            <v>A1AD</v>
          </cell>
          <cell r="E12" t="str">
            <v>EP/MALI</v>
          </cell>
          <cell r="F12" t="str">
            <v>A&amp;A/CR/LAB</v>
          </cell>
          <cell r="G12">
            <v>22</v>
          </cell>
          <cell r="H12" t="str">
            <v>EP 248 cl Mali construction écoles  31</v>
          </cell>
          <cell r="I12" t="str">
            <v>SNIES</v>
          </cell>
          <cell r="J12" t="str">
            <v>A&amp;A</v>
          </cell>
          <cell r="K12" t="str">
            <v>AFD/PEPTG</v>
          </cell>
          <cell r="L12">
            <v>1</v>
          </cell>
          <cell r="M12">
            <v>82</v>
          </cell>
          <cell r="N12">
            <v>6</v>
          </cell>
          <cell r="O12">
            <v>2</v>
          </cell>
          <cell r="P12">
            <v>2</v>
          </cell>
          <cell r="Q12">
            <v>82</v>
          </cell>
          <cell r="R12" t="str">
            <v>classe</v>
          </cell>
          <cell r="T12">
            <v>51905.370855855857</v>
          </cell>
          <cell r="U12">
            <v>1</v>
          </cell>
          <cell r="V12">
            <v>4256240.4101801803</v>
          </cell>
          <cell r="W12">
            <v>0</v>
          </cell>
          <cell r="X12">
            <v>0</v>
          </cell>
          <cell r="Y12">
            <v>0</v>
          </cell>
          <cell r="Z12">
            <v>4256240.4101801803</v>
          </cell>
          <cell r="AA12">
            <v>4256240.4101801803</v>
          </cell>
          <cell r="AB12">
            <v>0</v>
          </cell>
          <cell r="AC12">
            <v>0</v>
          </cell>
          <cell r="AD12">
            <v>0</v>
          </cell>
          <cell r="AE12">
            <v>4256240.4101801803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</row>
        <row r="13">
          <cell r="B13" t="str">
            <v>AFD</v>
          </cell>
          <cell r="C13" t="str">
            <v>A1A</v>
          </cell>
          <cell r="D13" t="str">
            <v>A1AD</v>
          </cell>
          <cell r="E13" t="str">
            <v>EP/TELI</v>
          </cell>
          <cell r="F13" t="str">
            <v>A&amp;A/CR/LAB</v>
          </cell>
          <cell r="G13">
            <v>22</v>
          </cell>
          <cell r="H13" t="str">
            <v>EP 248 cl Télimélé construction écoles 28</v>
          </cell>
          <cell r="I13" t="str">
            <v>SNIES</v>
          </cell>
          <cell r="J13" t="str">
            <v>A&amp;A</v>
          </cell>
          <cell r="K13" t="str">
            <v>AFD/PEPTG</v>
          </cell>
          <cell r="L13">
            <v>1</v>
          </cell>
          <cell r="M13">
            <v>80</v>
          </cell>
          <cell r="N13">
            <v>6</v>
          </cell>
          <cell r="O13">
            <v>2</v>
          </cell>
          <cell r="P13">
            <v>2</v>
          </cell>
          <cell r="Q13">
            <v>80</v>
          </cell>
          <cell r="R13" t="str">
            <v>classe</v>
          </cell>
          <cell r="T13">
            <v>51905.370855855857</v>
          </cell>
          <cell r="U13">
            <v>1</v>
          </cell>
          <cell r="V13">
            <v>4152429.6684684688</v>
          </cell>
          <cell r="W13">
            <v>0</v>
          </cell>
          <cell r="X13">
            <v>0</v>
          </cell>
          <cell r="Y13">
            <v>0</v>
          </cell>
          <cell r="Z13">
            <v>4152429.6684684688</v>
          </cell>
          <cell r="AA13">
            <v>4152429.6684684688</v>
          </cell>
          <cell r="AB13">
            <v>0</v>
          </cell>
          <cell r="AC13">
            <v>0</v>
          </cell>
          <cell r="AD13">
            <v>0</v>
          </cell>
          <cell r="AE13">
            <v>4152429.6684684688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</row>
        <row r="14">
          <cell r="B14" t="str">
            <v>AFD</v>
          </cell>
          <cell r="C14" t="str">
            <v>A1A</v>
          </cell>
          <cell r="D14" t="str">
            <v>A1AD</v>
          </cell>
          <cell r="E14" t="str">
            <v>EP/LELO</v>
          </cell>
          <cell r="F14" t="str">
            <v>A&amp;A/CR/LAB</v>
          </cell>
          <cell r="G14">
            <v>22</v>
          </cell>
          <cell r="H14" t="str">
            <v>EP 248 cl Lélouma réhabilitation écoles 5</v>
          </cell>
          <cell r="I14" t="str">
            <v>SNIES</v>
          </cell>
          <cell r="J14" t="str">
            <v>A&amp;A</v>
          </cell>
          <cell r="K14" t="str">
            <v>AFD/PEPTG</v>
          </cell>
          <cell r="L14">
            <v>1</v>
          </cell>
          <cell r="M14">
            <v>10</v>
          </cell>
          <cell r="N14">
            <v>6</v>
          </cell>
          <cell r="O14">
            <v>2</v>
          </cell>
          <cell r="P14">
            <v>2</v>
          </cell>
          <cell r="Q14">
            <v>10</v>
          </cell>
          <cell r="R14" t="str">
            <v>classe</v>
          </cell>
          <cell r="T14">
            <v>28788.87576923077</v>
          </cell>
          <cell r="U14">
            <v>1</v>
          </cell>
          <cell r="V14">
            <v>287888.7576923077</v>
          </cell>
          <cell r="W14">
            <v>0</v>
          </cell>
          <cell r="X14">
            <v>0</v>
          </cell>
          <cell r="Y14">
            <v>0</v>
          </cell>
          <cell r="Z14">
            <v>287888.7576923077</v>
          </cell>
          <cell r="AA14">
            <v>287888.7576923077</v>
          </cell>
          <cell r="AB14">
            <v>0</v>
          </cell>
          <cell r="AC14">
            <v>0</v>
          </cell>
          <cell r="AD14">
            <v>0</v>
          </cell>
          <cell r="AE14">
            <v>287888.7576923077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</row>
        <row r="15">
          <cell r="B15" t="str">
            <v>AFD</v>
          </cell>
          <cell r="C15" t="str">
            <v>A1A</v>
          </cell>
          <cell r="D15" t="str">
            <v>A1AD</v>
          </cell>
          <cell r="E15" t="str">
            <v>EP/MALI</v>
          </cell>
          <cell r="F15" t="str">
            <v>A&amp;A/CR/LAB</v>
          </cell>
          <cell r="G15">
            <v>22</v>
          </cell>
          <cell r="H15" t="str">
            <v>EP 248 cl Mali réhabilitation écoles 4</v>
          </cell>
          <cell r="I15" t="str">
            <v>SNIES</v>
          </cell>
          <cell r="J15" t="str">
            <v>A&amp;A</v>
          </cell>
          <cell r="K15" t="str">
            <v>AFD/PEPTG</v>
          </cell>
          <cell r="L15">
            <v>1</v>
          </cell>
          <cell r="M15">
            <v>9</v>
          </cell>
          <cell r="N15">
            <v>6</v>
          </cell>
          <cell r="O15">
            <v>2</v>
          </cell>
          <cell r="P15">
            <v>2</v>
          </cell>
          <cell r="Q15">
            <v>9</v>
          </cell>
          <cell r="R15" t="str">
            <v>classe</v>
          </cell>
          <cell r="T15">
            <v>28788.87576923077</v>
          </cell>
          <cell r="U15">
            <v>1</v>
          </cell>
          <cell r="V15">
            <v>259099.88192307693</v>
          </cell>
          <cell r="W15">
            <v>0</v>
          </cell>
          <cell r="X15">
            <v>0</v>
          </cell>
          <cell r="Y15">
            <v>0</v>
          </cell>
          <cell r="Z15">
            <v>259099.88192307693</v>
          </cell>
          <cell r="AA15">
            <v>259099.88192307693</v>
          </cell>
          <cell r="AB15">
            <v>0</v>
          </cell>
          <cell r="AC15">
            <v>0</v>
          </cell>
          <cell r="AD15">
            <v>0</v>
          </cell>
          <cell r="AE15">
            <v>259099.88192307693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</row>
        <row r="16">
          <cell r="B16" t="str">
            <v>AFD</v>
          </cell>
          <cell r="C16" t="str">
            <v>A1A</v>
          </cell>
          <cell r="D16" t="str">
            <v>A1AD</v>
          </cell>
          <cell r="E16" t="str">
            <v>EP/TELI</v>
          </cell>
          <cell r="F16" t="str">
            <v>A&amp;A/CR/LAB</v>
          </cell>
          <cell r="G16">
            <v>22</v>
          </cell>
          <cell r="H16" t="str">
            <v>EP 248 cl Télimélé rehabilitation écoles 3</v>
          </cell>
          <cell r="I16" t="str">
            <v>SNIES</v>
          </cell>
          <cell r="J16" t="str">
            <v>A&amp;A</v>
          </cell>
          <cell r="K16" t="str">
            <v>AFD/PEPTG</v>
          </cell>
          <cell r="L16">
            <v>1</v>
          </cell>
          <cell r="M16">
            <v>7</v>
          </cell>
          <cell r="N16">
            <v>6</v>
          </cell>
          <cell r="O16">
            <v>2</v>
          </cell>
          <cell r="P16">
            <v>2</v>
          </cell>
          <cell r="Q16">
            <v>7</v>
          </cell>
          <cell r="R16" t="str">
            <v>classe</v>
          </cell>
          <cell r="T16">
            <v>28788.87576923077</v>
          </cell>
          <cell r="U16">
            <v>1</v>
          </cell>
          <cell r="V16">
            <v>201522.13038461539</v>
          </cell>
          <cell r="W16">
            <v>0</v>
          </cell>
          <cell r="X16">
            <v>0</v>
          </cell>
          <cell r="Y16">
            <v>0</v>
          </cell>
          <cell r="Z16">
            <v>201522.13038461539</v>
          </cell>
          <cell r="AA16">
            <v>201522.13038461539</v>
          </cell>
          <cell r="AB16">
            <v>0</v>
          </cell>
          <cell r="AC16">
            <v>0</v>
          </cell>
          <cell r="AD16">
            <v>0</v>
          </cell>
          <cell r="AE16">
            <v>201522.13038461539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</row>
        <row r="17">
          <cell r="B17" t="str">
            <v>AFD</v>
          </cell>
          <cell r="C17" t="str">
            <v>A1A</v>
          </cell>
          <cell r="D17" t="str">
            <v>A1AD</v>
          </cell>
          <cell r="E17" t="str">
            <v>EP/LELO</v>
          </cell>
          <cell r="F17" t="str">
            <v>A&amp;A/CR/LAB</v>
          </cell>
          <cell r="G17">
            <v>22</v>
          </cell>
          <cell r="H17" t="str">
            <v>EP 248 cl Lélouma aménagement point d'eau</v>
          </cell>
          <cell r="I17" t="str">
            <v>SNIES</v>
          </cell>
          <cell r="J17" t="str">
            <v>A&amp;A</v>
          </cell>
          <cell r="K17" t="str">
            <v>AFD/PEPTG</v>
          </cell>
          <cell r="L17">
            <v>1</v>
          </cell>
          <cell r="M17">
            <v>22</v>
          </cell>
          <cell r="N17">
            <v>6</v>
          </cell>
          <cell r="O17">
            <v>2</v>
          </cell>
          <cell r="P17">
            <v>2</v>
          </cell>
          <cell r="Q17">
            <v>22</v>
          </cell>
          <cell r="R17" t="str">
            <v>u</v>
          </cell>
          <cell r="T17">
            <v>16973.054549624998</v>
          </cell>
          <cell r="U17">
            <v>1</v>
          </cell>
          <cell r="V17">
            <v>373407.20009174995</v>
          </cell>
          <cell r="W17">
            <v>0</v>
          </cell>
          <cell r="X17">
            <v>0</v>
          </cell>
          <cell r="Y17">
            <v>0</v>
          </cell>
          <cell r="Z17">
            <v>373407.20009174995</v>
          </cell>
          <cell r="AA17">
            <v>373407.20009174995</v>
          </cell>
          <cell r="AB17">
            <v>0</v>
          </cell>
          <cell r="AC17">
            <v>0</v>
          </cell>
          <cell r="AD17">
            <v>0</v>
          </cell>
          <cell r="AE17">
            <v>373407.20009174995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</row>
        <row r="18">
          <cell r="B18" t="str">
            <v>AFD</v>
          </cell>
          <cell r="C18" t="str">
            <v>A1A</v>
          </cell>
          <cell r="D18" t="str">
            <v>A1AD</v>
          </cell>
          <cell r="E18" t="str">
            <v>EP/MALI</v>
          </cell>
          <cell r="F18" t="str">
            <v>A&amp;A/CR/LAB</v>
          </cell>
          <cell r="G18">
            <v>22</v>
          </cell>
          <cell r="H18" t="str">
            <v>EP 248 cl Mali aménagement point d'eau</v>
          </cell>
          <cell r="I18" t="str">
            <v>SNIES</v>
          </cell>
          <cell r="J18" t="str">
            <v>A&amp;A</v>
          </cell>
          <cell r="K18" t="str">
            <v>AFD/PEPTG</v>
          </cell>
          <cell r="L18">
            <v>1</v>
          </cell>
          <cell r="M18">
            <v>27</v>
          </cell>
          <cell r="N18">
            <v>6</v>
          </cell>
          <cell r="O18">
            <v>2</v>
          </cell>
          <cell r="P18">
            <v>2</v>
          </cell>
          <cell r="Q18">
            <v>27</v>
          </cell>
          <cell r="R18" t="str">
            <v>u</v>
          </cell>
          <cell r="T18">
            <v>16973.054549624998</v>
          </cell>
          <cell r="U18">
            <v>1</v>
          </cell>
          <cell r="V18">
            <v>458272.47283987491</v>
          </cell>
          <cell r="W18">
            <v>0</v>
          </cell>
          <cell r="X18">
            <v>0</v>
          </cell>
          <cell r="Y18">
            <v>0</v>
          </cell>
          <cell r="Z18">
            <v>458272.47283987491</v>
          </cell>
          <cell r="AA18">
            <v>458272.47283987491</v>
          </cell>
          <cell r="AB18">
            <v>0</v>
          </cell>
          <cell r="AC18">
            <v>0</v>
          </cell>
          <cell r="AD18">
            <v>0</v>
          </cell>
          <cell r="AE18">
            <v>458272.47283987491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</row>
        <row r="19">
          <cell r="B19" t="str">
            <v>AFD</v>
          </cell>
          <cell r="C19" t="str">
            <v>A1A</v>
          </cell>
          <cell r="D19" t="str">
            <v>A1AD</v>
          </cell>
          <cell r="E19" t="str">
            <v>EP/TELI</v>
          </cell>
          <cell r="F19" t="str">
            <v>A&amp;A/CR/LAB</v>
          </cell>
          <cell r="G19">
            <v>22</v>
          </cell>
          <cell r="H19" t="str">
            <v xml:space="preserve">EP 248 cl Télimélé aménagement point d'eau </v>
          </cell>
          <cell r="I19" t="str">
            <v>SNIES</v>
          </cell>
          <cell r="J19" t="str">
            <v>A&amp;A</v>
          </cell>
          <cell r="K19" t="str">
            <v>AFD/PEPTG</v>
          </cell>
          <cell r="L19">
            <v>1</v>
          </cell>
          <cell r="M19">
            <v>31</v>
          </cell>
          <cell r="N19">
            <v>6</v>
          </cell>
          <cell r="O19">
            <v>2</v>
          </cell>
          <cell r="P19">
            <v>2</v>
          </cell>
          <cell r="Q19">
            <v>31</v>
          </cell>
          <cell r="R19" t="str">
            <v>u</v>
          </cell>
          <cell r="T19">
            <v>16973.054549624998</v>
          </cell>
          <cell r="U19">
            <v>1</v>
          </cell>
          <cell r="V19">
            <v>526164.69103837491</v>
          </cell>
          <cell r="W19">
            <v>0</v>
          </cell>
          <cell r="X19">
            <v>0</v>
          </cell>
          <cell r="Y19">
            <v>0</v>
          </cell>
          <cell r="Z19">
            <v>526164.69103837491</v>
          </cell>
          <cell r="AA19">
            <v>526164.69103837491</v>
          </cell>
          <cell r="AB19">
            <v>0</v>
          </cell>
          <cell r="AC19">
            <v>0</v>
          </cell>
          <cell r="AD19">
            <v>0</v>
          </cell>
          <cell r="AE19">
            <v>526164.69103837491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</row>
        <row r="20">
          <cell r="B20" t="str">
            <v>AFD</v>
          </cell>
          <cell r="C20" t="str">
            <v>A1A</v>
          </cell>
          <cell r="D20" t="str">
            <v>A1AD</v>
          </cell>
          <cell r="E20" t="str">
            <v>EP/LELO</v>
          </cell>
          <cell r="F20" t="str">
            <v>A&amp;A/CR/LAB</v>
          </cell>
          <cell r="G20">
            <v>21</v>
          </cell>
          <cell r="H20" t="str">
            <v>EP 248 cl Lélouma suivi aménagement point d'eau</v>
          </cell>
          <cell r="I20" t="str">
            <v>SNIES</v>
          </cell>
          <cell r="J20" t="str">
            <v>A&amp;A</v>
          </cell>
          <cell r="K20" t="str">
            <v>AFD/PEPTG</v>
          </cell>
          <cell r="L20">
            <v>1</v>
          </cell>
          <cell r="M20">
            <v>22</v>
          </cell>
          <cell r="N20">
            <v>6</v>
          </cell>
          <cell r="O20">
            <v>2</v>
          </cell>
          <cell r="P20">
            <v>2</v>
          </cell>
          <cell r="Q20">
            <v>22</v>
          </cell>
          <cell r="R20" t="str">
            <v>u</v>
          </cell>
          <cell r="T20">
            <v>1697.3245496249997</v>
          </cell>
          <cell r="U20">
            <v>1</v>
          </cell>
          <cell r="V20">
            <v>37341.140091749992</v>
          </cell>
          <cell r="W20">
            <v>0</v>
          </cell>
          <cell r="X20">
            <v>0</v>
          </cell>
          <cell r="Y20">
            <v>0</v>
          </cell>
          <cell r="Z20">
            <v>37341.140091749992</v>
          </cell>
          <cell r="AA20">
            <v>37341.140091749992</v>
          </cell>
          <cell r="AB20">
            <v>0</v>
          </cell>
          <cell r="AC20">
            <v>0</v>
          </cell>
          <cell r="AD20">
            <v>0</v>
          </cell>
          <cell r="AE20">
            <v>37341.140091749992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</row>
        <row r="21">
          <cell r="B21" t="str">
            <v>AFD</v>
          </cell>
          <cell r="C21" t="str">
            <v>A1A</v>
          </cell>
          <cell r="D21" t="str">
            <v>A1AD</v>
          </cell>
          <cell r="E21" t="str">
            <v>EP/MALI</v>
          </cell>
          <cell r="F21" t="str">
            <v>A&amp;A/CR/LAB</v>
          </cell>
          <cell r="G21">
            <v>21</v>
          </cell>
          <cell r="H21" t="str">
            <v>EP 248 cl Mali suivi aménagement point d'eau</v>
          </cell>
          <cell r="I21" t="str">
            <v>SNIES</v>
          </cell>
          <cell r="J21" t="str">
            <v>A&amp;A</v>
          </cell>
          <cell r="K21" t="str">
            <v>AFD/PEPTG</v>
          </cell>
          <cell r="L21">
            <v>1</v>
          </cell>
          <cell r="M21">
            <v>27</v>
          </cell>
          <cell r="N21">
            <v>6</v>
          </cell>
          <cell r="O21">
            <v>2</v>
          </cell>
          <cell r="P21">
            <v>2</v>
          </cell>
          <cell r="Q21">
            <v>27</v>
          </cell>
          <cell r="R21" t="str">
            <v>u</v>
          </cell>
          <cell r="T21">
            <v>1697.3245496249997</v>
          </cell>
          <cell r="U21">
            <v>1</v>
          </cell>
          <cell r="V21">
            <v>45827.762839874995</v>
          </cell>
          <cell r="W21">
            <v>0</v>
          </cell>
          <cell r="X21">
            <v>0</v>
          </cell>
          <cell r="Y21">
            <v>0</v>
          </cell>
          <cell r="Z21">
            <v>45827.762839874995</v>
          </cell>
          <cell r="AA21">
            <v>45827.762839874995</v>
          </cell>
          <cell r="AB21">
            <v>0</v>
          </cell>
          <cell r="AC21">
            <v>0</v>
          </cell>
          <cell r="AD21">
            <v>0</v>
          </cell>
          <cell r="AE21">
            <v>45827.762839874995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</row>
        <row r="22">
          <cell r="B22" t="str">
            <v>AFD</v>
          </cell>
          <cell r="C22" t="str">
            <v>A1A</v>
          </cell>
          <cell r="D22" t="str">
            <v>A1AD</v>
          </cell>
          <cell r="E22" t="str">
            <v>EP/TELI</v>
          </cell>
          <cell r="F22" t="str">
            <v>A&amp;A/CR/LAB</v>
          </cell>
          <cell r="G22">
            <v>21</v>
          </cell>
          <cell r="H22" t="str">
            <v xml:space="preserve">EP 248 cl Télimélé suivi aménagement point d'eau </v>
          </cell>
          <cell r="I22" t="str">
            <v>SNIES</v>
          </cell>
          <cell r="J22" t="str">
            <v>A&amp;A</v>
          </cell>
          <cell r="K22" t="str">
            <v>AFD/PEPTG</v>
          </cell>
          <cell r="L22">
            <v>2</v>
          </cell>
          <cell r="M22">
            <v>31</v>
          </cell>
          <cell r="O22">
            <v>2</v>
          </cell>
          <cell r="P22">
            <v>2</v>
          </cell>
          <cell r="Q22">
            <v>31</v>
          </cell>
          <cell r="R22" t="str">
            <v>u</v>
          </cell>
          <cell r="T22">
            <v>1697.3245496249997</v>
          </cell>
          <cell r="U22">
            <v>1</v>
          </cell>
          <cell r="V22">
            <v>52617.061038374988</v>
          </cell>
          <cell r="W22">
            <v>0</v>
          </cell>
          <cell r="X22">
            <v>0</v>
          </cell>
          <cell r="Y22">
            <v>0</v>
          </cell>
          <cell r="Z22">
            <v>52617.061038374988</v>
          </cell>
          <cell r="AA22">
            <v>52617.061038374988</v>
          </cell>
          <cell r="AB22">
            <v>0</v>
          </cell>
          <cell r="AC22">
            <v>0</v>
          </cell>
          <cell r="AD22">
            <v>0</v>
          </cell>
          <cell r="AE22">
            <v>52617.061038374988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</row>
        <row r="23">
          <cell r="B23" t="str">
            <v>AFD</v>
          </cell>
          <cell r="C23" t="str">
            <v>A1A</v>
          </cell>
          <cell r="D23" t="str">
            <v>A1AD</v>
          </cell>
          <cell r="E23" t="str">
            <v>EP/LELO</v>
          </cell>
          <cell r="F23" t="str">
            <v>A&amp;A/CR/LAB</v>
          </cell>
          <cell r="G23">
            <v>23</v>
          </cell>
          <cell r="H23" t="str">
            <v>EP 248 cl Lélouma equipement et mobilier</v>
          </cell>
          <cell r="I23" t="str">
            <v>SNIES</v>
          </cell>
          <cell r="J23" t="str">
            <v>A&amp;A</v>
          </cell>
          <cell r="K23" t="str">
            <v>AFD/PEPTG</v>
          </cell>
          <cell r="L23">
            <v>2</v>
          </cell>
          <cell r="M23">
            <v>60</v>
          </cell>
          <cell r="N23">
            <v>6</v>
          </cell>
          <cell r="O23">
            <v>2</v>
          </cell>
          <cell r="P23">
            <v>2</v>
          </cell>
          <cell r="Q23">
            <v>60</v>
          </cell>
          <cell r="R23" t="str">
            <v>lot</v>
          </cell>
          <cell r="T23">
            <v>6789.2133333333322</v>
          </cell>
          <cell r="U23">
            <v>1</v>
          </cell>
          <cell r="V23">
            <v>407352.79999999993</v>
          </cell>
          <cell r="W23">
            <v>0</v>
          </cell>
          <cell r="X23">
            <v>0</v>
          </cell>
          <cell r="Y23">
            <v>0</v>
          </cell>
          <cell r="Z23">
            <v>407352.79999999993</v>
          </cell>
          <cell r="AA23">
            <v>407352.79999999993</v>
          </cell>
          <cell r="AB23">
            <v>0</v>
          </cell>
          <cell r="AC23">
            <v>0</v>
          </cell>
          <cell r="AD23">
            <v>0</v>
          </cell>
          <cell r="AE23">
            <v>407352.79999999993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</row>
        <row r="24">
          <cell r="B24" t="str">
            <v>AFD</v>
          </cell>
          <cell r="C24" t="str">
            <v>A1A</v>
          </cell>
          <cell r="D24" t="str">
            <v>A1AD</v>
          </cell>
          <cell r="E24" t="str">
            <v>EP/MALI</v>
          </cell>
          <cell r="F24" t="str">
            <v>A&amp;A/CR/LAB</v>
          </cell>
          <cell r="G24">
            <v>23</v>
          </cell>
          <cell r="H24" t="str">
            <v>EP 248 cl Mali equipement et mobilier</v>
          </cell>
          <cell r="I24" t="str">
            <v>SNIES</v>
          </cell>
          <cell r="J24" t="str">
            <v>A&amp;A</v>
          </cell>
          <cell r="K24" t="str">
            <v>AFD/PEPTG</v>
          </cell>
          <cell r="L24">
            <v>2</v>
          </cell>
          <cell r="M24">
            <v>82</v>
          </cell>
          <cell r="N24">
            <v>6</v>
          </cell>
          <cell r="O24">
            <v>2</v>
          </cell>
          <cell r="P24">
            <v>2</v>
          </cell>
          <cell r="Q24">
            <v>82</v>
          </cell>
          <cell r="R24" t="str">
            <v>lot</v>
          </cell>
          <cell r="T24">
            <v>6789.2133333333322</v>
          </cell>
          <cell r="U24">
            <v>1</v>
          </cell>
          <cell r="V24">
            <v>556715.49333333329</v>
          </cell>
          <cell r="W24">
            <v>0</v>
          </cell>
          <cell r="X24">
            <v>0</v>
          </cell>
          <cell r="Y24">
            <v>0</v>
          </cell>
          <cell r="Z24">
            <v>556715.49333333329</v>
          </cell>
          <cell r="AA24">
            <v>556715.49333333329</v>
          </cell>
          <cell r="AB24">
            <v>0</v>
          </cell>
          <cell r="AC24">
            <v>0</v>
          </cell>
          <cell r="AD24">
            <v>0</v>
          </cell>
          <cell r="AE24">
            <v>556715.49333333329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</row>
        <row r="25">
          <cell r="B25" t="str">
            <v>AFD</v>
          </cell>
          <cell r="C25" t="str">
            <v>A1A</v>
          </cell>
          <cell r="D25" t="str">
            <v>A1AD</v>
          </cell>
          <cell r="E25" t="str">
            <v>EP/TELI</v>
          </cell>
          <cell r="F25" t="str">
            <v>A&amp;A/CR/LAB</v>
          </cell>
          <cell r="G25">
            <v>23</v>
          </cell>
          <cell r="H25" t="str">
            <v xml:space="preserve">EP 248 cl Télimélé equipement et mobilier </v>
          </cell>
          <cell r="I25" t="str">
            <v>SNIES</v>
          </cell>
          <cell r="J25" t="str">
            <v>A&amp;A</v>
          </cell>
          <cell r="K25" t="str">
            <v>AFD/PEPTG</v>
          </cell>
          <cell r="L25">
            <v>2</v>
          </cell>
          <cell r="M25">
            <v>80</v>
          </cell>
          <cell r="N25">
            <v>6</v>
          </cell>
          <cell r="O25">
            <v>2</v>
          </cell>
          <cell r="P25">
            <v>2</v>
          </cell>
          <cell r="Q25">
            <v>80</v>
          </cell>
          <cell r="R25" t="str">
            <v>lot</v>
          </cell>
          <cell r="T25">
            <v>6789.2133333333322</v>
          </cell>
          <cell r="U25">
            <v>1</v>
          </cell>
          <cell r="V25">
            <v>543137.06666666653</v>
          </cell>
          <cell r="W25">
            <v>0</v>
          </cell>
          <cell r="X25">
            <v>0</v>
          </cell>
          <cell r="Y25">
            <v>0</v>
          </cell>
          <cell r="Z25">
            <v>543137.06666666653</v>
          </cell>
          <cell r="AA25">
            <v>543137.06666666653</v>
          </cell>
          <cell r="AB25">
            <v>0</v>
          </cell>
          <cell r="AC25">
            <v>0</v>
          </cell>
          <cell r="AD25">
            <v>0</v>
          </cell>
          <cell r="AE25">
            <v>543137.06666666653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</row>
        <row r="26">
          <cell r="B26" t="str">
            <v>AFD</v>
          </cell>
          <cell r="C26" t="str">
            <v>B1A</v>
          </cell>
          <cell r="D26" t="str">
            <v>B1AB</v>
          </cell>
          <cell r="E26" t="str">
            <v>EP/LELO</v>
          </cell>
          <cell r="F26" t="str">
            <v>A&amp;A/CR/LAB</v>
          </cell>
          <cell r="G26">
            <v>12</v>
          </cell>
          <cell r="H26" t="str">
            <v>EP Lélouma projets d'écoles type C</v>
          </cell>
          <cell r="I26" t="str">
            <v>DNEE</v>
          </cell>
          <cell r="J26" t="str">
            <v>A&amp;A</v>
          </cell>
          <cell r="K26" t="str">
            <v>AFD/PEPTG</v>
          </cell>
          <cell r="L26">
            <v>2</v>
          </cell>
          <cell r="M26">
            <v>1</v>
          </cell>
          <cell r="N26">
            <v>6</v>
          </cell>
          <cell r="O26">
            <v>2</v>
          </cell>
          <cell r="P26">
            <v>2</v>
          </cell>
          <cell r="Q26">
            <v>1</v>
          </cell>
          <cell r="R26" t="str">
            <v>u</v>
          </cell>
          <cell r="T26">
            <v>138330.22166666665</v>
          </cell>
          <cell r="U26">
            <v>1</v>
          </cell>
          <cell r="V26">
            <v>138330.22166666665</v>
          </cell>
          <cell r="W26">
            <v>0</v>
          </cell>
          <cell r="X26">
            <v>0</v>
          </cell>
          <cell r="Y26">
            <v>0</v>
          </cell>
          <cell r="Z26">
            <v>138330.22166666665</v>
          </cell>
          <cell r="AA26">
            <v>138330.22166666665</v>
          </cell>
          <cell r="AB26">
            <v>0</v>
          </cell>
          <cell r="AC26">
            <v>0</v>
          </cell>
          <cell r="AD26">
            <v>0</v>
          </cell>
          <cell r="AE26">
            <v>138330.22166666665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</row>
        <row r="27">
          <cell r="B27" t="str">
            <v>AFD</v>
          </cell>
          <cell r="C27" t="str">
            <v>B1A</v>
          </cell>
          <cell r="D27" t="str">
            <v>B1AB</v>
          </cell>
          <cell r="E27" t="str">
            <v>EP/MALI</v>
          </cell>
          <cell r="F27" t="str">
            <v>A&amp;A/CR/LAB</v>
          </cell>
          <cell r="G27">
            <v>12</v>
          </cell>
          <cell r="H27" t="str">
            <v>EP Mali projets d'écoles type C</v>
          </cell>
          <cell r="I27" t="str">
            <v>DNEE</v>
          </cell>
          <cell r="J27" t="str">
            <v>A&amp;A</v>
          </cell>
          <cell r="K27" t="str">
            <v>AFD/PEPTG</v>
          </cell>
          <cell r="L27">
            <v>2</v>
          </cell>
          <cell r="M27">
            <v>1</v>
          </cell>
          <cell r="N27">
            <v>6</v>
          </cell>
          <cell r="O27">
            <v>2</v>
          </cell>
          <cell r="P27">
            <v>2</v>
          </cell>
          <cell r="Q27">
            <v>1</v>
          </cell>
          <cell r="R27" t="str">
            <v>u</v>
          </cell>
          <cell r="T27">
            <v>138330.22166666665</v>
          </cell>
          <cell r="U27">
            <v>1</v>
          </cell>
          <cell r="V27">
            <v>138330.22166666665</v>
          </cell>
          <cell r="W27">
            <v>0</v>
          </cell>
          <cell r="X27">
            <v>0</v>
          </cell>
          <cell r="Y27">
            <v>0</v>
          </cell>
          <cell r="Z27">
            <v>138330.22166666665</v>
          </cell>
          <cell r="AA27">
            <v>138330.22166666665</v>
          </cell>
          <cell r="AB27">
            <v>0</v>
          </cell>
          <cell r="AC27">
            <v>0</v>
          </cell>
          <cell r="AD27">
            <v>0</v>
          </cell>
          <cell r="AE27">
            <v>138330.22166666665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</row>
        <row r="28">
          <cell r="B28" t="str">
            <v>AFD</v>
          </cell>
          <cell r="C28" t="str">
            <v>B1A</v>
          </cell>
          <cell r="D28" t="str">
            <v>B1AB</v>
          </cell>
          <cell r="E28" t="str">
            <v>EP/TELI</v>
          </cell>
          <cell r="F28" t="str">
            <v>A&amp;A/CR/LAB</v>
          </cell>
          <cell r="G28">
            <v>12</v>
          </cell>
          <cell r="H28" t="str">
            <v>EP Télimélé projets d'écoles type C</v>
          </cell>
          <cell r="I28" t="str">
            <v>DNEE</v>
          </cell>
          <cell r="J28" t="str">
            <v>A&amp;A</v>
          </cell>
          <cell r="K28" t="str">
            <v>AFD/PEPTG</v>
          </cell>
          <cell r="L28">
            <v>2</v>
          </cell>
          <cell r="M28">
            <v>1</v>
          </cell>
          <cell r="N28">
            <v>9</v>
          </cell>
          <cell r="O28">
            <v>2</v>
          </cell>
          <cell r="P28">
            <v>2</v>
          </cell>
          <cell r="Q28">
            <v>1</v>
          </cell>
          <cell r="R28" t="str">
            <v>u</v>
          </cell>
          <cell r="T28">
            <v>138330.22166666665</v>
          </cell>
          <cell r="U28">
            <v>1</v>
          </cell>
          <cell r="V28">
            <v>138330.22166666665</v>
          </cell>
          <cell r="W28">
            <v>0</v>
          </cell>
          <cell r="X28">
            <v>0</v>
          </cell>
          <cell r="Y28">
            <v>0</v>
          </cell>
          <cell r="Z28">
            <v>138330.22166666665</v>
          </cell>
          <cell r="AA28">
            <v>138330.22166666665</v>
          </cell>
          <cell r="AB28">
            <v>0</v>
          </cell>
          <cell r="AC28">
            <v>0</v>
          </cell>
          <cell r="AD28">
            <v>0</v>
          </cell>
          <cell r="AE28">
            <v>138330.22166666665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</row>
        <row r="29">
          <cell r="B29" t="str">
            <v>AFD</v>
          </cell>
          <cell r="C29" t="str">
            <v>C1D</v>
          </cell>
          <cell r="D29" t="str">
            <v>C1DD</v>
          </cell>
          <cell r="E29" t="str">
            <v>DPE/LELO</v>
          </cell>
          <cell r="F29" t="str">
            <v>A&amp;A/CR/LAB</v>
          </cell>
          <cell r="G29">
            <v>12</v>
          </cell>
          <cell r="H29" t="str">
            <v>DPE Lélouma formation des DPE</v>
          </cell>
          <cell r="I29" t="str">
            <v>DPE</v>
          </cell>
          <cell r="J29" t="str">
            <v>A&amp;A</v>
          </cell>
          <cell r="K29" t="str">
            <v>AFD/PEPTG</v>
          </cell>
          <cell r="L29">
            <v>2</v>
          </cell>
          <cell r="M29">
            <v>1</v>
          </cell>
          <cell r="N29">
            <v>6</v>
          </cell>
          <cell r="O29">
            <v>2</v>
          </cell>
          <cell r="P29">
            <v>2</v>
          </cell>
          <cell r="Q29">
            <v>1</v>
          </cell>
          <cell r="R29" t="str">
            <v>forfait</v>
          </cell>
          <cell r="T29">
            <v>220842.92591333331</v>
          </cell>
          <cell r="U29">
            <v>1</v>
          </cell>
          <cell r="V29">
            <v>220842.92591333331</v>
          </cell>
          <cell r="W29">
            <v>0</v>
          </cell>
          <cell r="X29">
            <v>0</v>
          </cell>
          <cell r="Y29">
            <v>0</v>
          </cell>
          <cell r="Z29">
            <v>220842.92591333331</v>
          </cell>
          <cell r="AA29">
            <v>220842.92591333331</v>
          </cell>
          <cell r="AB29">
            <v>0</v>
          </cell>
          <cell r="AC29">
            <v>0</v>
          </cell>
          <cell r="AD29">
            <v>0</v>
          </cell>
          <cell r="AE29">
            <v>220842.92591333331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</row>
        <row r="30">
          <cell r="B30" t="str">
            <v>AFD</v>
          </cell>
          <cell r="C30" t="str">
            <v>C1D</v>
          </cell>
          <cell r="D30" t="str">
            <v>C1DD</v>
          </cell>
          <cell r="E30" t="str">
            <v>DPE/MALI</v>
          </cell>
          <cell r="F30" t="str">
            <v>A&amp;A/CR/LAB</v>
          </cell>
          <cell r="G30">
            <v>12</v>
          </cell>
          <cell r="H30" t="str">
            <v>DPE Mali formation des DPE</v>
          </cell>
          <cell r="I30" t="str">
            <v>DPE</v>
          </cell>
          <cell r="J30" t="str">
            <v>A&amp;A</v>
          </cell>
          <cell r="K30" t="str">
            <v>AFD/PEPTG</v>
          </cell>
          <cell r="L30">
            <v>2</v>
          </cell>
          <cell r="M30">
            <v>1</v>
          </cell>
          <cell r="N30">
            <v>9</v>
          </cell>
          <cell r="O30">
            <v>2</v>
          </cell>
          <cell r="P30">
            <v>2</v>
          </cell>
          <cell r="Q30">
            <v>1</v>
          </cell>
          <cell r="R30" t="str">
            <v>forfait</v>
          </cell>
          <cell r="T30">
            <v>220842.92591333331</v>
          </cell>
          <cell r="U30">
            <v>1</v>
          </cell>
          <cell r="V30">
            <v>220842.92591333331</v>
          </cell>
          <cell r="W30">
            <v>0</v>
          </cell>
          <cell r="X30">
            <v>0</v>
          </cell>
          <cell r="Y30">
            <v>0</v>
          </cell>
          <cell r="Z30">
            <v>220842.92591333331</v>
          </cell>
          <cell r="AA30">
            <v>220842.92591333331</v>
          </cell>
          <cell r="AB30">
            <v>0</v>
          </cell>
          <cell r="AC30">
            <v>0</v>
          </cell>
          <cell r="AD30">
            <v>0</v>
          </cell>
          <cell r="AE30">
            <v>220842.92591333331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</row>
        <row r="31">
          <cell r="B31" t="str">
            <v>AFD</v>
          </cell>
          <cell r="C31" t="str">
            <v>C1D</v>
          </cell>
          <cell r="D31" t="str">
            <v>C1DD</v>
          </cell>
          <cell r="E31" t="str">
            <v>DPE/TELI</v>
          </cell>
          <cell r="F31" t="str">
            <v>A&amp;A/CR/LAB</v>
          </cell>
          <cell r="G31">
            <v>12</v>
          </cell>
          <cell r="H31" t="str">
            <v xml:space="preserve">DPE Télimélé formation des DPE </v>
          </cell>
          <cell r="I31" t="str">
            <v>DPE</v>
          </cell>
          <cell r="J31" t="str">
            <v>A&amp;A</v>
          </cell>
          <cell r="K31" t="str">
            <v>AFD/PEPTG</v>
          </cell>
          <cell r="L31">
            <v>2</v>
          </cell>
          <cell r="M31">
            <v>1</v>
          </cell>
          <cell r="N31">
            <v>6</v>
          </cell>
          <cell r="O31">
            <v>2</v>
          </cell>
          <cell r="P31">
            <v>2</v>
          </cell>
          <cell r="Q31">
            <v>1</v>
          </cell>
          <cell r="R31" t="str">
            <v>forfait</v>
          </cell>
          <cell r="T31">
            <v>220842.92591333331</v>
          </cell>
          <cell r="U31">
            <v>1</v>
          </cell>
          <cell r="V31">
            <v>220842.92591333331</v>
          </cell>
          <cell r="W31">
            <v>0</v>
          </cell>
          <cell r="X31">
            <v>0</v>
          </cell>
          <cell r="Y31">
            <v>0</v>
          </cell>
          <cell r="Z31">
            <v>220842.92591333331</v>
          </cell>
          <cell r="AA31">
            <v>220842.92591333331</v>
          </cell>
          <cell r="AB31">
            <v>0</v>
          </cell>
          <cell r="AC31">
            <v>0</v>
          </cell>
          <cell r="AD31">
            <v>0</v>
          </cell>
          <cell r="AE31">
            <v>220842.92591333331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</row>
        <row r="32">
          <cell r="B32" t="str">
            <v>AFD</v>
          </cell>
          <cell r="C32" t="str">
            <v>C1E</v>
          </cell>
          <cell r="D32" t="str">
            <v>C1EC</v>
          </cell>
          <cell r="E32" t="str">
            <v>DSEE/LELO</v>
          </cell>
          <cell r="F32" t="str">
            <v>A&amp;A/CR/LAB</v>
          </cell>
          <cell r="G32">
            <v>15</v>
          </cell>
          <cell r="H32" t="str">
            <v>DSEE Lélouma projets DSEE type D</v>
          </cell>
          <cell r="I32" t="str">
            <v>DSEE</v>
          </cell>
          <cell r="J32" t="str">
            <v>A&amp;A</v>
          </cell>
          <cell r="K32" t="str">
            <v>AFD/PEPTG</v>
          </cell>
          <cell r="L32">
            <v>2</v>
          </cell>
          <cell r="M32">
            <v>1</v>
          </cell>
          <cell r="N32">
            <v>9</v>
          </cell>
          <cell r="O32">
            <v>2</v>
          </cell>
          <cell r="P32">
            <v>2</v>
          </cell>
          <cell r="Q32">
            <v>1</v>
          </cell>
          <cell r="R32" t="str">
            <v>forfait</v>
          </cell>
          <cell r="T32">
            <v>25459.55</v>
          </cell>
          <cell r="U32">
            <v>1</v>
          </cell>
          <cell r="V32">
            <v>25459.55</v>
          </cell>
          <cell r="W32">
            <v>0</v>
          </cell>
          <cell r="X32">
            <v>0</v>
          </cell>
          <cell r="Y32">
            <v>0</v>
          </cell>
          <cell r="Z32">
            <v>25459.55</v>
          </cell>
          <cell r="AA32">
            <v>25459.55</v>
          </cell>
          <cell r="AB32">
            <v>0</v>
          </cell>
          <cell r="AC32">
            <v>0</v>
          </cell>
          <cell r="AD32">
            <v>0</v>
          </cell>
          <cell r="AE32">
            <v>25459.55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</row>
        <row r="33">
          <cell r="B33" t="str">
            <v>AFD</v>
          </cell>
          <cell r="C33" t="str">
            <v>C1E</v>
          </cell>
          <cell r="D33" t="str">
            <v>C1EC</v>
          </cell>
          <cell r="E33" t="str">
            <v>DSEE/MALI</v>
          </cell>
          <cell r="F33" t="str">
            <v>A&amp;A/CR/LAB</v>
          </cell>
          <cell r="G33">
            <v>15</v>
          </cell>
          <cell r="H33" t="str">
            <v>DSEE Mali projets DSEE type D</v>
          </cell>
          <cell r="I33" t="str">
            <v>DSEE</v>
          </cell>
          <cell r="J33" t="str">
            <v>A&amp;A</v>
          </cell>
          <cell r="K33" t="str">
            <v>AFD/PEPTG</v>
          </cell>
          <cell r="L33">
            <v>2</v>
          </cell>
          <cell r="M33">
            <v>1</v>
          </cell>
          <cell r="N33">
            <v>6</v>
          </cell>
          <cell r="O33">
            <v>2</v>
          </cell>
          <cell r="P33">
            <v>2</v>
          </cell>
          <cell r="Q33">
            <v>1</v>
          </cell>
          <cell r="R33" t="str">
            <v>forfait</v>
          </cell>
          <cell r="T33">
            <v>25459.55</v>
          </cell>
          <cell r="U33">
            <v>1</v>
          </cell>
          <cell r="V33">
            <v>25459.55</v>
          </cell>
          <cell r="W33">
            <v>0</v>
          </cell>
          <cell r="X33">
            <v>0</v>
          </cell>
          <cell r="Y33">
            <v>0</v>
          </cell>
          <cell r="Z33">
            <v>25459.55</v>
          </cell>
          <cell r="AA33">
            <v>25459.55</v>
          </cell>
          <cell r="AB33">
            <v>0</v>
          </cell>
          <cell r="AC33">
            <v>0</v>
          </cell>
          <cell r="AD33">
            <v>0</v>
          </cell>
          <cell r="AE33">
            <v>25459.55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</row>
        <row r="34">
          <cell r="B34" t="str">
            <v>AFD</v>
          </cell>
          <cell r="C34" t="str">
            <v>C1E</v>
          </cell>
          <cell r="D34" t="str">
            <v>C1EC</v>
          </cell>
          <cell r="E34" t="str">
            <v>DSEE/TELI</v>
          </cell>
          <cell r="F34" t="str">
            <v>A&amp;A/CR/LAB</v>
          </cell>
          <cell r="G34">
            <v>15</v>
          </cell>
          <cell r="H34" t="str">
            <v>DSEE Télimélé projets DSEE type D</v>
          </cell>
          <cell r="I34" t="str">
            <v>DSEE</v>
          </cell>
          <cell r="J34" t="str">
            <v>A&amp;A</v>
          </cell>
          <cell r="K34" t="str">
            <v>AFD/PEPTG</v>
          </cell>
          <cell r="L34">
            <v>2</v>
          </cell>
          <cell r="M34">
            <v>1</v>
          </cell>
          <cell r="N34">
            <v>9</v>
          </cell>
          <cell r="O34">
            <v>2</v>
          </cell>
          <cell r="P34">
            <v>2</v>
          </cell>
          <cell r="Q34">
            <v>1</v>
          </cell>
          <cell r="R34" t="str">
            <v>forfait</v>
          </cell>
          <cell r="T34">
            <v>25459.55</v>
          </cell>
          <cell r="U34">
            <v>1</v>
          </cell>
          <cell r="V34">
            <v>25459.55</v>
          </cell>
          <cell r="W34">
            <v>0</v>
          </cell>
          <cell r="X34">
            <v>0</v>
          </cell>
          <cell r="Y34">
            <v>0</v>
          </cell>
          <cell r="Z34">
            <v>25459.55</v>
          </cell>
          <cell r="AA34">
            <v>25459.55</v>
          </cell>
          <cell r="AB34">
            <v>0</v>
          </cell>
          <cell r="AC34">
            <v>0</v>
          </cell>
          <cell r="AD34">
            <v>0</v>
          </cell>
          <cell r="AE34">
            <v>25459.55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</row>
        <row r="35">
          <cell r="B35" t="str">
            <v>AFD</v>
          </cell>
          <cell r="C35" t="str">
            <v>C1M</v>
          </cell>
          <cell r="D35" t="str">
            <v>C1MC</v>
          </cell>
          <cell r="E35" t="str">
            <v>CN/A&amp;A</v>
          </cell>
          <cell r="F35" t="str">
            <v>AFD/CN</v>
          </cell>
          <cell r="G35">
            <v>21</v>
          </cell>
          <cell r="H35" t="str">
            <v>AFD Maîtrise d'ouvrage Déléguée à A&amp;A</v>
          </cell>
          <cell r="I35" t="str">
            <v>AFD</v>
          </cell>
          <cell r="J35" t="str">
            <v>A&amp;A</v>
          </cell>
          <cell r="K35" t="str">
            <v>AFD/PEPTG</v>
          </cell>
          <cell r="L35">
            <v>3</v>
          </cell>
          <cell r="M35">
            <v>1</v>
          </cell>
          <cell r="O35">
            <v>2</v>
          </cell>
          <cell r="P35">
            <v>2</v>
          </cell>
          <cell r="Q35">
            <v>1</v>
          </cell>
          <cell r="R35" t="str">
            <v>forfait</v>
          </cell>
          <cell r="T35">
            <v>244411.67999999996</v>
          </cell>
          <cell r="U35">
            <v>1</v>
          </cell>
          <cell r="V35">
            <v>244411.67999999996</v>
          </cell>
          <cell r="W35">
            <v>0</v>
          </cell>
          <cell r="X35">
            <v>0</v>
          </cell>
          <cell r="Y35">
            <v>0</v>
          </cell>
          <cell r="Z35">
            <v>244411.67999999996</v>
          </cell>
          <cell r="AA35">
            <v>244411.67999999996</v>
          </cell>
          <cell r="AB35">
            <v>0</v>
          </cell>
          <cell r="AC35">
            <v>0</v>
          </cell>
          <cell r="AD35">
            <v>0</v>
          </cell>
          <cell r="AE35">
            <v>244411.67999999996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</row>
        <row r="36">
          <cell r="B36" t="str">
            <v>AFD</v>
          </cell>
          <cell r="C36" t="str">
            <v>C1M</v>
          </cell>
          <cell r="D36" t="str">
            <v>C1MC</v>
          </cell>
          <cell r="E36" t="str">
            <v>CN/AFD</v>
          </cell>
          <cell r="F36" t="str">
            <v>AFD/CN</v>
          </cell>
          <cell r="G36">
            <v>25</v>
          </cell>
          <cell r="H36" t="str">
            <v>AFD Expertise internationale suivi et évaluation et audit</v>
          </cell>
          <cell r="I36" t="str">
            <v>AFD</v>
          </cell>
          <cell r="J36" t="str">
            <v>AFD</v>
          </cell>
          <cell r="K36" t="str">
            <v>AFD/PEPTG</v>
          </cell>
          <cell r="L36">
            <v>3</v>
          </cell>
          <cell r="M36">
            <v>1</v>
          </cell>
          <cell r="N36">
            <v>6</v>
          </cell>
          <cell r="O36">
            <v>2</v>
          </cell>
          <cell r="P36">
            <v>2</v>
          </cell>
          <cell r="Q36">
            <v>1</v>
          </cell>
          <cell r="R36" t="str">
            <v>forfait</v>
          </cell>
          <cell r="T36">
            <v>359514.30554999999</v>
          </cell>
          <cell r="U36">
            <v>1</v>
          </cell>
          <cell r="V36">
            <v>359514.30554999999</v>
          </cell>
          <cell r="W36">
            <v>0</v>
          </cell>
          <cell r="X36">
            <v>0</v>
          </cell>
          <cell r="Y36">
            <v>0</v>
          </cell>
          <cell r="Z36">
            <v>359514.30554999999</v>
          </cell>
          <cell r="AA36">
            <v>359514.30554999999</v>
          </cell>
          <cell r="AB36">
            <v>0</v>
          </cell>
          <cell r="AC36">
            <v>0</v>
          </cell>
          <cell r="AD36">
            <v>0</v>
          </cell>
          <cell r="AE36">
            <v>359514.30554999999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</row>
        <row r="37">
          <cell r="B37" t="str">
            <v>AFD</v>
          </cell>
          <cell r="C37" t="str">
            <v>C1F</v>
          </cell>
          <cell r="D37" t="str">
            <v>C1FB</v>
          </cell>
          <cell r="E37" t="str">
            <v>DPE/LELO</v>
          </cell>
          <cell r="F37" t="str">
            <v>A&amp;A/CR/LAB</v>
          </cell>
          <cell r="G37">
            <v>21</v>
          </cell>
          <cell r="H37" t="str">
            <v>DPE Lélouma études architect et techniques</v>
          </cell>
          <cell r="I37" t="str">
            <v>SNIES</v>
          </cell>
          <cell r="J37" t="str">
            <v>A&amp;A</v>
          </cell>
          <cell r="K37" t="str">
            <v>AFD/PEPTG</v>
          </cell>
          <cell r="L37">
            <v>3</v>
          </cell>
          <cell r="M37">
            <v>1</v>
          </cell>
          <cell r="N37">
            <v>6</v>
          </cell>
          <cell r="O37">
            <v>2</v>
          </cell>
          <cell r="P37">
            <v>2</v>
          </cell>
          <cell r="Q37">
            <v>1</v>
          </cell>
          <cell r="R37" t="str">
            <v>forfait</v>
          </cell>
          <cell r="T37">
            <v>50412.457386090216</v>
          </cell>
          <cell r="U37">
            <v>1</v>
          </cell>
          <cell r="V37">
            <v>50412.457386090216</v>
          </cell>
          <cell r="W37">
            <v>0</v>
          </cell>
          <cell r="X37">
            <v>0</v>
          </cell>
          <cell r="Y37">
            <v>0</v>
          </cell>
          <cell r="Z37">
            <v>50412.457386090216</v>
          </cell>
          <cell r="AA37">
            <v>50412.457386090216</v>
          </cell>
          <cell r="AB37">
            <v>0</v>
          </cell>
          <cell r="AC37">
            <v>0</v>
          </cell>
          <cell r="AD37">
            <v>0</v>
          </cell>
          <cell r="AE37">
            <v>50412.457386090216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B38" t="str">
            <v>AFD</v>
          </cell>
          <cell r="C38" t="str">
            <v>C1F</v>
          </cell>
          <cell r="D38" t="str">
            <v>C1FB</v>
          </cell>
          <cell r="E38" t="str">
            <v>DPE/MALI</v>
          </cell>
          <cell r="F38" t="str">
            <v>A&amp;A/CR/LAB</v>
          </cell>
          <cell r="G38">
            <v>21</v>
          </cell>
          <cell r="H38" t="str">
            <v>DPE Mali études architect et techniques</v>
          </cell>
          <cell r="I38" t="str">
            <v>SNIES</v>
          </cell>
          <cell r="J38" t="str">
            <v>A&amp;A</v>
          </cell>
          <cell r="K38" t="str">
            <v>AFD/PEPTG</v>
          </cell>
          <cell r="L38">
            <v>3</v>
          </cell>
          <cell r="M38">
            <v>1</v>
          </cell>
          <cell r="N38">
            <v>6</v>
          </cell>
          <cell r="O38">
            <v>2</v>
          </cell>
          <cell r="P38">
            <v>2</v>
          </cell>
          <cell r="Q38">
            <v>1</v>
          </cell>
          <cell r="R38" t="str">
            <v>forfait</v>
          </cell>
          <cell r="T38">
            <v>50412.457386090216</v>
          </cell>
          <cell r="U38">
            <v>1</v>
          </cell>
          <cell r="V38">
            <v>50412.457386090216</v>
          </cell>
          <cell r="W38">
            <v>0</v>
          </cell>
          <cell r="X38">
            <v>0</v>
          </cell>
          <cell r="Y38">
            <v>0</v>
          </cell>
          <cell r="Z38">
            <v>50412.457386090216</v>
          </cell>
          <cell r="AA38">
            <v>50412.457386090216</v>
          </cell>
          <cell r="AB38">
            <v>0</v>
          </cell>
          <cell r="AC38">
            <v>0</v>
          </cell>
          <cell r="AD38">
            <v>0</v>
          </cell>
          <cell r="AE38">
            <v>50412.457386090216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39">
          <cell r="B39" t="str">
            <v>AFD</v>
          </cell>
          <cell r="C39" t="str">
            <v>C1F</v>
          </cell>
          <cell r="D39" t="str">
            <v>C1FB</v>
          </cell>
          <cell r="E39" t="str">
            <v>DPE/TELI</v>
          </cell>
          <cell r="F39" t="str">
            <v>A&amp;A/CR/LAB</v>
          </cell>
          <cell r="G39">
            <v>21</v>
          </cell>
          <cell r="H39" t="str">
            <v xml:space="preserve">DPE Télimélé études architect et techniques </v>
          </cell>
          <cell r="I39" t="str">
            <v>SNIES</v>
          </cell>
          <cell r="J39" t="str">
            <v>A&amp;A</v>
          </cell>
          <cell r="K39" t="str">
            <v>AFD/PEPTG</v>
          </cell>
          <cell r="L39">
            <v>3</v>
          </cell>
          <cell r="M39">
            <v>1</v>
          </cell>
          <cell r="N39">
            <v>6</v>
          </cell>
          <cell r="O39">
            <v>2</v>
          </cell>
          <cell r="P39">
            <v>2</v>
          </cell>
          <cell r="Q39">
            <v>1</v>
          </cell>
          <cell r="R39" t="str">
            <v>forfait</v>
          </cell>
          <cell r="T39">
            <v>50412.457386090216</v>
          </cell>
          <cell r="U39">
            <v>1</v>
          </cell>
          <cell r="V39">
            <v>50412.457386090216</v>
          </cell>
          <cell r="W39">
            <v>0</v>
          </cell>
          <cell r="X39">
            <v>0</v>
          </cell>
          <cell r="Y39">
            <v>0</v>
          </cell>
          <cell r="Z39">
            <v>50412.457386090216</v>
          </cell>
          <cell r="AA39">
            <v>50412.457386090216</v>
          </cell>
          <cell r="AB39">
            <v>0</v>
          </cell>
          <cell r="AC39">
            <v>0</v>
          </cell>
          <cell r="AD39">
            <v>0</v>
          </cell>
          <cell r="AE39">
            <v>50412.457386090216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0">
          <cell r="B40" t="str">
            <v>AFD</v>
          </cell>
          <cell r="C40" t="str">
            <v>C1F</v>
          </cell>
          <cell r="D40" t="str">
            <v>C1FB</v>
          </cell>
          <cell r="E40" t="str">
            <v>DPE/LELO</v>
          </cell>
          <cell r="F40" t="str">
            <v>A&amp;A/CR/LAB</v>
          </cell>
          <cell r="G40">
            <v>22</v>
          </cell>
          <cell r="H40" t="str">
            <v>DPE Lélouma construction bureaux</v>
          </cell>
          <cell r="I40" t="str">
            <v>SNIES</v>
          </cell>
          <cell r="J40" t="str">
            <v>A&amp;A</v>
          </cell>
          <cell r="K40" t="str">
            <v>AFD/PEPTG</v>
          </cell>
          <cell r="L40">
            <v>3</v>
          </cell>
          <cell r="M40">
            <v>1</v>
          </cell>
          <cell r="N40">
            <v>6</v>
          </cell>
          <cell r="O40">
            <v>2</v>
          </cell>
          <cell r="P40">
            <v>2</v>
          </cell>
          <cell r="Q40">
            <v>1</v>
          </cell>
          <cell r="R40" t="str">
            <v>u</v>
          </cell>
          <cell r="T40">
            <v>509190.99999999994</v>
          </cell>
          <cell r="U40">
            <v>1</v>
          </cell>
          <cell r="V40">
            <v>509190.99999999994</v>
          </cell>
          <cell r="W40">
            <v>0</v>
          </cell>
          <cell r="X40">
            <v>0</v>
          </cell>
          <cell r="Y40">
            <v>0</v>
          </cell>
          <cell r="Z40">
            <v>509190.99999999994</v>
          </cell>
          <cell r="AA40">
            <v>509190.99999999994</v>
          </cell>
          <cell r="AB40">
            <v>0</v>
          </cell>
          <cell r="AC40">
            <v>0</v>
          </cell>
          <cell r="AD40">
            <v>0</v>
          </cell>
          <cell r="AE40">
            <v>509190.99999999994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</row>
        <row r="41">
          <cell r="B41" t="str">
            <v>AFD</v>
          </cell>
          <cell r="C41" t="str">
            <v>C1F</v>
          </cell>
          <cell r="D41" t="str">
            <v>C1FB</v>
          </cell>
          <cell r="E41" t="str">
            <v>DPE/MALI</v>
          </cell>
          <cell r="F41" t="str">
            <v>A&amp;A/CR/LAB</v>
          </cell>
          <cell r="G41">
            <v>22</v>
          </cell>
          <cell r="H41" t="str">
            <v>DPE Mali construction bureaux</v>
          </cell>
          <cell r="I41" t="str">
            <v>SNIES</v>
          </cell>
          <cell r="J41" t="str">
            <v>A&amp;A</v>
          </cell>
          <cell r="K41" t="str">
            <v>AFD/PEPTG</v>
          </cell>
          <cell r="L41">
            <v>3</v>
          </cell>
          <cell r="M41">
            <v>1</v>
          </cell>
          <cell r="N41">
            <v>6</v>
          </cell>
          <cell r="O41">
            <v>2</v>
          </cell>
          <cell r="P41">
            <v>2</v>
          </cell>
          <cell r="Q41">
            <v>1</v>
          </cell>
          <cell r="R41" t="str">
            <v>u</v>
          </cell>
          <cell r="T41">
            <v>509190.99999999994</v>
          </cell>
          <cell r="U41">
            <v>1</v>
          </cell>
          <cell r="V41">
            <v>509190.99999999994</v>
          </cell>
          <cell r="W41">
            <v>0</v>
          </cell>
          <cell r="X41">
            <v>0</v>
          </cell>
          <cell r="Y41">
            <v>0</v>
          </cell>
          <cell r="Z41">
            <v>509190.99999999994</v>
          </cell>
          <cell r="AA41">
            <v>509190.99999999994</v>
          </cell>
          <cell r="AB41">
            <v>0</v>
          </cell>
          <cell r="AC41">
            <v>0</v>
          </cell>
          <cell r="AD41">
            <v>0</v>
          </cell>
          <cell r="AE41">
            <v>509190.99999999994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</row>
        <row r="42">
          <cell r="B42" t="str">
            <v>AFD</v>
          </cell>
          <cell r="C42" t="str">
            <v>C1F</v>
          </cell>
          <cell r="D42" t="str">
            <v>C1FB</v>
          </cell>
          <cell r="E42" t="str">
            <v>DPE/TELI</v>
          </cell>
          <cell r="F42" t="str">
            <v>A&amp;A/CR/LAB</v>
          </cell>
          <cell r="G42">
            <v>22</v>
          </cell>
          <cell r="H42" t="str">
            <v>DPE Télimélé construction bureaux</v>
          </cell>
          <cell r="I42" t="str">
            <v>SNIES</v>
          </cell>
          <cell r="J42" t="str">
            <v>A&amp;A</v>
          </cell>
          <cell r="K42" t="str">
            <v>AFD/PEPTG</v>
          </cell>
          <cell r="L42">
            <v>3</v>
          </cell>
          <cell r="M42">
            <v>1</v>
          </cell>
          <cell r="N42">
            <v>6</v>
          </cell>
          <cell r="O42">
            <v>2</v>
          </cell>
          <cell r="P42">
            <v>2</v>
          </cell>
          <cell r="Q42">
            <v>1</v>
          </cell>
          <cell r="R42" t="str">
            <v>u</v>
          </cell>
          <cell r="T42">
            <v>509190.99999999994</v>
          </cell>
          <cell r="U42">
            <v>1</v>
          </cell>
          <cell r="V42">
            <v>509190.99999999994</v>
          </cell>
          <cell r="W42">
            <v>0</v>
          </cell>
          <cell r="X42">
            <v>0</v>
          </cell>
          <cell r="Y42">
            <v>0</v>
          </cell>
          <cell r="Z42">
            <v>509190.99999999994</v>
          </cell>
          <cell r="AA42">
            <v>509190.99999999994</v>
          </cell>
          <cell r="AB42">
            <v>0</v>
          </cell>
          <cell r="AC42">
            <v>0</v>
          </cell>
          <cell r="AD42">
            <v>0</v>
          </cell>
          <cell r="AE42">
            <v>509190.99999999994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B43" t="str">
            <v>AFD</v>
          </cell>
          <cell r="C43" t="str">
            <v>C1F</v>
          </cell>
          <cell r="D43" t="str">
            <v>C1FB</v>
          </cell>
          <cell r="E43" t="str">
            <v>DPE/LELO</v>
          </cell>
          <cell r="F43" t="str">
            <v>A&amp;A/CR/LAB</v>
          </cell>
          <cell r="G43">
            <v>23</v>
          </cell>
          <cell r="H43" t="str">
            <v>DPE Lélouma équipements et mobilier de bureaux et informatiques</v>
          </cell>
          <cell r="I43" t="str">
            <v>SNIES</v>
          </cell>
          <cell r="J43" t="str">
            <v>A&amp;A</v>
          </cell>
          <cell r="K43" t="str">
            <v>AFD/PEPTG</v>
          </cell>
          <cell r="L43">
            <v>3</v>
          </cell>
          <cell r="M43">
            <v>1</v>
          </cell>
          <cell r="N43">
            <v>6</v>
          </cell>
          <cell r="O43">
            <v>2</v>
          </cell>
          <cell r="P43">
            <v>2</v>
          </cell>
          <cell r="Q43">
            <v>1</v>
          </cell>
          <cell r="R43" t="str">
            <v>lot</v>
          </cell>
          <cell r="T43">
            <v>168033.02999999997</v>
          </cell>
          <cell r="U43">
            <v>1</v>
          </cell>
          <cell r="V43">
            <v>168033.02999999997</v>
          </cell>
          <cell r="W43">
            <v>0</v>
          </cell>
          <cell r="X43">
            <v>0</v>
          </cell>
          <cell r="Y43">
            <v>0</v>
          </cell>
          <cell r="Z43">
            <v>168033.02999999997</v>
          </cell>
          <cell r="AA43">
            <v>168033.02999999997</v>
          </cell>
          <cell r="AB43">
            <v>0</v>
          </cell>
          <cell r="AC43">
            <v>0</v>
          </cell>
          <cell r="AD43">
            <v>0</v>
          </cell>
          <cell r="AE43">
            <v>168033.02999999997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B44" t="str">
            <v>AFD</v>
          </cell>
          <cell r="C44" t="str">
            <v>C1F</v>
          </cell>
          <cell r="D44" t="str">
            <v>C1FB</v>
          </cell>
          <cell r="E44" t="str">
            <v>DPE/MALI</v>
          </cell>
          <cell r="F44" t="str">
            <v>A&amp;A/CR/LAB</v>
          </cell>
          <cell r="G44">
            <v>23</v>
          </cell>
          <cell r="H44" t="str">
            <v>DPE Mali équipements et mobilier de bureaux et informatiques</v>
          </cell>
          <cell r="I44" t="str">
            <v>SNIES</v>
          </cell>
          <cell r="J44" t="str">
            <v>A&amp;A</v>
          </cell>
          <cell r="K44" t="str">
            <v>AFD/PEPTG</v>
          </cell>
          <cell r="L44">
            <v>3</v>
          </cell>
          <cell r="M44">
            <v>1</v>
          </cell>
          <cell r="N44">
            <v>6</v>
          </cell>
          <cell r="O44">
            <v>2</v>
          </cell>
          <cell r="P44">
            <v>2</v>
          </cell>
          <cell r="Q44">
            <v>1</v>
          </cell>
          <cell r="R44" t="str">
            <v>lot</v>
          </cell>
          <cell r="T44">
            <v>168033.02999999997</v>
          </cell>
          <cell r="U44">
            <v>1</v>
          </cell>
          <cell r="V44">
            <v>168033.02999999997</v>
          </cell>
          <cell r="W44">
            <v>0</v>
          </cell>
          <cell r="X44">
            <v>0</v>
          </cell>
          <cell r="Y44">
            <v>0</v>
          </cell>
          <cell r="Z44">
            <v>168033.02999999997</v>
          </cell>
          <cell r="AA44">
            <v>168033.02999999997</v>
          </cell>
          <cell r="AB44">
            <v>0</v>
          </cell>
          <cell r="AC44">
            <v>0</v>
          </cell>
          <cell r="AD44">
            <v>0</v>
          </cell>
          <cell r="AE44">
            <v>168033.02999999997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B45" t="str">
            <v>AFD</v>
          </cell>
          <cell r="C45" t="str">
            <v>C1F</v>
          </cell>
          <cell r="D45" t="str">
            <v>C1FB</v>
          </cell>
          <cell r="E45" t="str">
            <v>DPE/TELI</v>
          </cell>
          <cell r="F45" t="str">
            <v>A&amp;A/CR/LAB</v>
          </cell>
          <cell r="G45">
            <v>23</v>
          </cell>
          <cell r="H45" t="str">
            <v>DPE Télimélé équipements et mobilier de bureaux  et informatiques</v>
          </cell>
          <cell r="I45" t="str">
            <v>SNIES</v>
          </cell>
          <cell r="J45" t="str">
            <v>A&amp;A</v>
          </cell>
          <cell r="K45" t="str">
            <v>AFD/PEPTG</v>
          </cell>
          <cell r="L45">
            <v>3</v>
          </cell>
          <cell r="M45">
            <v>1</v>
          </cell>
          <cell r="N45">
            <v>9</v>
          </cell>
          <cell r="O45">
            <v>2</v>
          </cell>
          <cell r="P45">
            <v>2</v>
          </cell>
          <cell r="Q45">
            <v>1</v>
          </cell>
          <cell r="R45" t="str">
            <v>lot</v>
          </cell>
          <cell r="T45">
            <v>168033.02999999997</v>
          </cell>
          <cell r="U45">
            <v>1</v>
          </cell>
          <cell r="V45">
            <v>168033.02999999997</v>
          </cell>
          <cell r="W45">
            <v>0</v>
          </cell>
          <cell r="X45">
            <v>0</v>
          </cell>
          <cell r="Y45">
            <v>0</v>
          </cell>
          <cell r="Z45">
            <v>168033.02999999997</v>
          </cell>
          <cell r="AA45">
            <v>168033.02999999997</v>
          </cell>
          <cell r="AB45">
            <v>0</v>
          </cell>
          <cell r="AC45">
            <v>0</v>
          </cell>
          <cell r="AD45">
            <v>0</v>
          </cell>
          <cell r="AE45">
            <v>168033.02999999997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B46" t="str">
            <v>AFD</v>
          </cell>
          <cell r="C46" t="str">
            <v>C1C</v>
          </cell>
          <cell r="D46" t="str">
            <v>C1CH</v>
          </cell>
          <cell r="E46" t="str">
            <v>IRE/KIN</v>
          </cell>
          <cell r="F46" t="str">
            <v>A&amp;A/CR/LAB</v>
          </cell>
          <cell r="G46">
            <v>15</v>
          </cell>
          <cell r="H46" t="str">
            <v>IRE Labé subv supervision prog AFD</v>
          </cell>
          <cell r="I46" t="str">
            <v>IRE</v>
          </cell>
          <cell r="J46" t="str">
            <v>A&amp;A</v>
          </cell>
          <cell r="K46" t="str">
            <v>AFD/PEPTG</v>
          </cell>
          <cell r="L46">
            <v>3</v>
          </cell>
          <cell r="M46">
            <v>1</v>
          </cell>
          <cell r="N46">
            <v>6</v>
          </cell>
          <cell r="O46">
            <v>2</v>
          </cell>
          <cell r="P46">
            <v>2</v>
          </cell>
          <cell r="Q46">
            <v>1</v>
          </cell>
          <cell r="R46" t="str">
            <v>forfait</v>
          </cell>
          <cell r="T46">
            <v>2500</v>
          </cell>
          <cell r="U46">
            <v>1</v>
          </cell>
          <cell r="V46">
            <v>2500</v>
          </cell>
          <cell r="W46">
            <v>0</v>
          </cell>
          <cell r="X46">
            <v>0</v>
          </cell>
          <cell r="Y46">
            <v>0</v>
          </cell>
          <cell r="Z46">
            <v>2500</v>
          </cell>
          <cell r="AA46">
            <v>2500</v>
          </cell>
          <cell r="AB46">
            <v>0</v>
          </cell>
          <cell r="AC46">
            <v>0</v>
          </cell>
          <cell r="AD46">
            <v>0</v>
          </cell>
          <cell r="AE46">
            <v>2500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</row>
        <row r="47">
          <cell r="B47" t="str">
            <v>AFD</v>
          </cell>
          <cell r="C47" t="str">
            <v>C1C</v>
          </cell>
          <cell r="D47" t="str">
            <v>C1CH</v>
          </cell>
          <cell r="E47" t="str">
            <v>IRE/LAB</v>
          </cell>
          <cell r="F47" t="str">
            <v>A&amp;A/CR/LAB</v>
          </cell>
          <cell r="G47">
            <v>15</v>
          </cell>
          <cell r="H47" t="str">
            <v>IRE Kindia subv supervision prog AFD</v>
          </cell>
          <cell r="I47" t="str">
            <v>IRE</v>
          </cell>
          <cell r="J47" t="str">
            <v>A&amp;A</v>
          </cell>
          <cell r="K47" t="str">
            <v>AFD/PEPTG</v>
          </cell>
          <cell r="L47">
            <v>3</v>
          </cell>
          <cell r="M47">
            <v>1</v>
          </cell>
          <cell r="N47">
            <v>9</v>
          </cell>
          <cell r="O47">
            <v>2</v>
          </cell>
          <cell r="P47">
            <v>2</v>
          </cell>
          <cell r="Q47">
            <v>1</v>
          </cell>
          <cell r="R47" t="str">
            <v>forfait</v>
          </cell>
          <cell r="T47">
            <v>2500</v>
          </cell>
          <cell r="U47">
            <v>1</v>
          </cell>
          <cell r="V47">
            <v>2500</v>
          </cell>
          <cell r="W47">
            <v>0</v>
          </cell>
          <cell r="X47">
            <v>0</v>
          </cell>
          <cell r="Y47">
            <v>0</v>
          </cell>
          <cell r="Z47">
            <v>2500</v>
          </cell>
          <cell r="AA47">
            <v>2500</v>
          </cell>
          <cell r="AB47">
            <v>0</v>
          </cell>
          <cell r="AC47">
            <v>0</v>
          </cell>
          <cell r="AD47">
            <v>0</v>
          </cell>
          <cell r="AE47">
            <v>2500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</row>
        <row r="48">
          <cell r="B48" t="str">
            <v>AFD</v>
          </cell>
          <cell r="C48" t="str">
            <v>C1D</v>
          </cell>
          <cell r="D48" t="str">
            <v>C1DG</v>
          </cell>
          <cell r="E48" t="str">
            <v>DPE/LEL</v>
          </cell>
          <cell r="F48" t="str">
            <v>A&amp;A/CR/LAB</v>
          </cell>
          <cell r="G48">
            <v>15</v>
          </cell>
          <cell r="H48" t="str">
            <v>DPE Lélouma subvention de fonctionnement</v>
          </cell>
          <cell r="I48" t="str">
            <v>DPE</v>
          </cell>
          <cell r="J48" t="str">
            <v>A&amp;A</v>
          </cell>
          <cell r="K48" t="str">
            <v>AFD/PEPTG</v>
          </cell>
          <cell r="L48">
            <v>3</v>
          </cell>
          <cell r="M48">
            <v>1</v>
          </cell>
          <cell r="N48">
            <v>6</v>
          </cell>
          <cell r="O48">
            <v>2</v>
          </cell>
          <cell r="P48">
            <v>2</v>
          </cell>
          <cell r="Q48">
            <v>1</v>
          </cell>
          <cell r="R48" t="str">
            <v>forfait</v>
          </cell>
          <cell r="T48">
            <v>5000</v>
          </cell>
          <cell r="U48">
            <v>1</v>
          </cell>
          <cell r="V48">
            <v>5000</v>
          </cell>
          <cell r="W48">
            <v>0</v>
          </cell>
          <cell r="X48">
            <v>0</v>
          </cell>
          <cell r="Y48">
            <v>0</v>
          </cell>
          <cell r="Z48">
            <v>5000</v>
          </cell>
          <cell r="AA48">
            <v>5000</v>
          </cell>
          <cell r="AB48">
            <v>0</v>
          </cell>
          <cell r="AC48">
            <v>0</v>
          </cell>
          <cell r="AD48">
            <v>0</v>
          </cell>
          <cell r="AE48">
            <v>5000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</row>
        <row r="49">
          <cell r="B49" t="str">
            <v>AFD</v>
          </cell>
          <cell r="C49" t="str">
            <v>C1D</v>
          </cell>
          <cell r="D49" t="str">
            <v>C1DG</v>
          </cell>
          <cell r="E49" t="str">
            <v>DPE/MAL</v>
          </cell>
          <cell r="F49" t="str">
            <v>A&amp;A/CR/LAB</v>
          </cell>
          <cell r="G49">
            <v>15</v>
          </cell>
          <cell r="H49" t="str">
            <v>DPE Mali subvention de fonctionnement</v>
          </cell>
          <cell r="I49" t="str">
            <v>DPE</v>
          </cell>
          <cell r="J49" t="str">
            <v>A&amp;A</v>
          </cell>
          <cell r="K49" t="str">
            <v>AFD/PEPTG</v>
          </cell>
          <cell r="L49">
            <v>3</v>
          </cell>
          <cell r="M49">
            <v>1</v>
          </cell>
          <cell r="N49">
            <v>9</v>
          </cell>
          <cell r="O49">
            <v>2</v>
          </cell>
          <cell r="P49">
            <v>2</v>
          </cell>
          <cell r="Q49">
            <v>1</v>
          </cell>
          <cell r="R49" t="str">
            <v>forfait</v>
          </cell>
          <cell r="T49">
            <v>5000</v>
          </cell>
          <cell r="U49">
            <v>1</v>
          </cell>
          <cell r="V49">
            <v>5000</v>
          </cell>
          <cell r="W49">
            <v>0</v>
          </cell>
          <cell r="X49">
            <v>0</v>
          </cell>
          <cell r="Y49">
            <v>0</v>
          </cell>
          <cell r="Z49">
            <v>5000</v>
          </cell>
          <cell r="AA49">
            <v>5000</v>
          </cell>
          <cell r="AB49">
            <v>0</v>
          </cell>
          <cell r="AC49">
            <v>0</v>
          </cell>
          <cell r="AD49">
            <v>0</v>
          </cell>
          <cell r="AE49">
            <v>5000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</row>
        <row r="50">
          <cell r="B50" t="str">
            <v>AFD</v>
          </cell>
          <cell r="C50" t="str">
            <v>C1D</v>
          </cell>
          <cell r="D50" t="str">
            <v>C1DG</v>
          </cell>
          <cell r="E50" t="str">
            <v>DPE/TEL</v>
          </cell>
          <cell r="F50" t="str">
            <v>A&amp;A/CR/LAB</v>
          </cell>
          <cell r="G50">
            <v>15</v>
          </cell>
          <cell r="H50" t="str">
            <v>DPE Télimélé subvention de fonctionnement</v>
          </cell>
          <cell r="I50" t="str">
            <v>DPE</v>
          </cell>
          <cell r="J50" t="str">
            <v>A&amp;A</v>
          </cell>
          <cell r="K50" t="str">
            <v>AFD/PEPTG</v>
          </cell>
          <cell r="L50">
            <v>3</v>
          </cell>
          <cell r="M50">
            <v>1</v>
          </cell>
          <cell r="N50">
            <v>6</v>
          </cell>
          <cell r="O50">
            <v>2</v>
          </cell>
          <cell r="P50">
            <v>2</v>
          </cell>
          <cell r="Q50">
            <v>1</v>
          </cell>
          <cell r="R50" t="str">
            <v>forfait</v>
          </cell>
          <cell r="T50">
            <v>5000</v>
          </cell>
          <cell r="U50">
            <v>1</v>
          </cell>
          <cell r="V50">
            <v>5000</v>
          </cell>
          <cell r="W50">
            <v>0</v>
          </cell>
          <cell r="X50">
            <v>0</v>
          </cell>
          <cell r="Y50">
            <v>0</v>
          </cell>
          <cell r="Z50">
            <v>5000</v>
          </cell>
          <cell r="AA50">
            <v>5000</v>
          </cell>
          <cell r="AB50">
            <v>0</v>
          </cell>
          <cell r="AC50">
            <v>0</v>
          </cell>
          <cell r="AD50">
            <v>0</v>
          </cell>
          <cell r="AE50">
            <v>5000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</row>
        <row r="51">
          <cell r="B51" t="str">
            <v>AFD</v>
          </cell>
          <cell r="C51" t="str">
            <v>C1M</v>
          </cell>
          <cell r="D51" t="str">
            <v>C1MB</v>
          </cell>
          <cell r="E51" t="str">
            <v>IRE/KIN</v>
          </cell>
          <cell r="F51" t="str">
            <v>A&amp;A/CR/LAB</v>
          </cell>
          <cell r="G51">
            <v>15</v>
          </cell>
          <cell r="H51" t="str">
            <v>ST/MEPU-EC supervision projet AFD</v>
          </cell>
          <cell r="I51" t="str">
            <v>ST/MEPU</v>
          </cell>
          <cell r="J51" t="str">
            <v>A&amp;A</v>
          </cell>
          <cell r="K51" t="str">
            <v>AFD/PEPTG</v>
          </cell>
          <cell r="L51">
            <v>3</v>
          </cell>
          <cell r="M51">
            <v>1</v>
          </cell>
          <cell r="N51">
            <v>9</v>
          </cell>
          <cell r="O51">
            <v>2</v>
          </cell>
          <cell r="P51">
            <v>2</v>
          </cell>
          <cell r="Q51">
            <v>1</v>
          </cell>
          <cell r="R51" t="str">
            <v>forfait</v>
          </cell>
          <cell r="T51">
            <v>3400</v>
          </cell>
          <cell r="U51">
            <v>1</v>
          </cell>
          <cell r="V51">
            <v>3400</v>
          </cell>
          <cell r="W51">
            <v>0</v>
          </cell>
          <cell r="X51">
            <v>0</v>
          </cell>
          <cell r="Y51">
            <v>0</v>
          </cell>
          <cell r="Z51">
            <v>3400</v>
          </cell>
          <cell r="AA51">
            <v>3400</v>
          </cell>
          <cell r="AB51">
            <v>0</v>
          </cell>
          <cell r="AC51">
            <v>0</v>
          </cell>
          <cell r="AD51">
            <v>0</v>
          </cell>
          <cell r="AE51">
            <v>3400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</row>
        <row r="52">
          <cell r="B52" t="str">
            <v>AFD</v>
          </cell>
          <cell r="C52" t="str">
            <v>C1D</v>
          </cell>
          <cell r="D52" t="str">
            <v>C1DF</v>
          </cell>
          <cell r="E52" t="str">
            <v>DPE/LEL</v>
          </cell>
          <cell r="F52" t="str">
            <v>A&amp;A/CR/LAB</v>
          </cell>
          <cell r="G52">
            <v>15</v>
          </cell>
          <cell r="H52" t="str">
            <v>DPE Lélouma subv des projets des CPPE</v>
          </cell>
          <cell r="I52" t="str">
            <v>DPE</v>
          </cell>
          <cell r="J52" t="str">
            <v>A&amp;A</v>
          </cell>
          <cell r="K52" t="str">
            <v>AFD/PEPTG</v>
          </cell>
          <cell r="M52">
            <v>1</v>
          </cell>
          <cell r="O52">
            <v>2</v>
          </cell>
          <cell r="P52">
            <v>2</v>
          </cell>
          <cell r="Q52">
            <v>1</v>
          </cell>
          <cell r="R52" t="str">
            <v>forfait</v>
          </cell>
          <cell r="T52">
            <v>10000</v>
          </cell>
          <cell r="U52">
            <v>1</v>
          </cell>
          <cell r="V52">
            <v>10000</v>
          </cell>
          <cell r="W52">
            <v>0</v>
          </cell>
          <cell r="X52">
            <v>0</v>
          </cell>
          <cell r="Y52">
            <v>0</v>
          </cell>
          <cell r="Z52">
            <v>10000</v>
          </cell>
          <cell r="AA52">
            <v>10000</v>
          </cell>
          <cell r="AB52">
            <v>0</v>
          </cell>
          <cell r="AC52">
            <v>0</v>
          </cell>
          <cell r="AD52">
            <v>0</v>
          </cell>
          <cell r="AE52">
            <v>10000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</row>
        <row r="53">
          <cell r="B53" t="str">
            <v>AFD</v>
          </cell>
          <cell r="C53" t="str">
            <v>C1D</v>
          </cell>
          <cell r="D53" t="str">
            <v>C1DF</v>
          </cell>
          <cell r="E53" t="str">
            <v>DPE/MAL</v>
          </cell>
          <cell r="F53" t="str">
            <v>A&amp;A/CR/LAB</v>
          </cell>
          <cell r="G53">
            <v>15</v>
          </cell>
          <cell r="H53" t="str">
            <v>DPE Mali subv des projets des CPPE</v>
          </cell>
          <cell r="I53" t="str">
            <v>DPE</v>
          </cell>
          <cell r="J53" t="str">
            <v>A&amp;A</v>
          </cell>
          <cell r="K53" t="str">
            <v>AFD/PEPTG</v>
          </cell>
          <cell r="L53">
            <v>1</v>
          </cell>
          <cell r="M53">
            <v>1</v>
          </cell>
          <cell r="N53">
            <v>6</v>
          </cell>
          <cell r="O53">
            <v>2</v>
          </cell>
          <cell r="P53">
            <v>2</v>
          </cell>
          <cell r="Q53">
            <v>1</v>
          </cell>
          <cell r="R53" t="str">
            <v>forfait</v>
          </cell>
          <cell r="T53">
            <v>10000</v>
          </cell>
          <cell r="U53">
            <v>1</v>
          </cell>
          <cell r="V53">
            <v>10000</v>
          </cell>
          <cell r="W53">
            <v>0</v>
          </cell>
          <cell r="X53">
            <v>0</v>
          </cell>
          <cell r="Y53">
            <v>0</v>
          </cell>
          <cell r="Z53">
            <v>10000</v>
          </cell>
          <cell r="AA53">
            <v>10000</v>
          </cell>
          <cell r="AB53">
            <v>0</v>
          </cell>
          <cell r="AC53">
            <v>0</v>
          </cell>
          <cell r="AD53">
            <v>0</v>
          </cell>
          <cell r="AE53">
            <v>10000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</row>
        <row r="54">
          <cell r="B54" t="str">
            <v>AFD</v>
          </cell>
          <cell r="C54" t="str">
            <v>C1D</v>
          </cell>
          <cell r="D54" t="str">
            <v>C1DF</v>
          </cell>
          <cell r="E54" t="str">
            <v>DPE/TEL</v>
          </cell>
          <cell r="F54" t="str">
            <v>A&amp;A/CR/LAB</v>
          </cell>
          <cell r="G54">
            <v>15</v>
          </cell>
          <cell r="H54" t="str">
            <v>DPE Télimélé subv des projets des CPPE</v>
          </cell>
          <cell r="I54" t="str">
            <v>DPE</v>
          </cell>
          <cell r="J54" t="str">
            <v>A&amp;A</v>
          </cell>
          <cell r="K54" t="str">
            <v>AFD/PEPTG</v>
          </cell>
          <cell r="L54">
            <v>1</v>
          </cell>
          <cell r="M54">
            <v>1</v>
          </cell>
          <cell r="N54">
            <v>6</v>
          </cell>
          <cell r="O54">
            <v>2</v>
          </cell>
          <cell r="P54">
            <v>2</v>
          </cell>
          <cell r="Q54">
            <v>1</v>
          </cell>
          <cell r="R54" t="str">
            <v>forfait</v>
          </cell>
          <cell r="T54">
            <v>10000</v>
          </cell>
          <cell r="U54">
            <v>1</v>
          </cell>
          <cell r="V54">
            <v>10000</v>
          </cell>
          <cell r="W54">
            <v>0</v>
          </cell>
          <cell r="X54">
            <v>0</v>
          </cell>
          <cell r="Y54">
            <v>0</v>
          </cell>
          <cell r="Z54">
            <v>10000</v>
          </cell>
          <cell r="AA54">
            <v>10000</v>
          </cell>
          <cell r="AB54">
            <v>0</v>
          </cell>
          <cell r="AC54">
            <v>0</v>
          </cell>
          <cell r="AD54">
            <v>0</v>
          </cell>
          <cell r="AE54">
            <v>10000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</row>
        <row r="55">
          <cell r="B55" t="str">
            <v>AFD</v>
          </cell>
          <cell r="C55" t="str">
            <v>C1D</v>
          </cell>
          <cell r="D55" t="str">
            <v>C1DF</v>
          </cell>
          <cell r="E55" t="str">
            <v>DPE/LEL</v>
          </cell>
          <cell r="F55" t="str">
            <v>A&amp;A/CR/LAB</v>
          </cell>
          <cell r="G55">
            <v>15</v>
          </cell>
          <cell r="H55" t="str">
            <v>DPE Lélouma subvention projets CRD</v>
          </cell>
          <cell r="I55" t="str">
            <v>DPE</v>
          </cell>
          <cell r="J55" t="str">
            <v>A&amp;A</v>
          </cell>
          <cell r="K55" t="str">
            <v>AFD/PEPTG</v>
          </cell>
          <cell r="L55">
            <v>1</v>
          </cell>
          <cell r="M55">
            <v>1</v>
          </cell>
          <cell r="N55">
            <v>6</v>
          </cell>
          <cell r="O55">
            <v>2</v>
          </cell>
          <cell r="P55">
            <v>2</v>
          </cell>
          <cell r="Q55">
            <v>1</v>
          </cell>
          <cell r="R55" t="str">
            <v>forfait</v>
          </cell>
          <cell r="T55">
            <v>88666.666666666672</v>
          </cell>
          <cell r="U55">
            <v>1</v>
          </cell>
          <cell r="V55">
            <v>88666.666666666672</v>
          </cell>
          <cell r="W55">
            <v>0</v>
          </cell>
          <cell r="X55">
            <v>0</v>
          </cell>
          <cell r="Y55">
            <v>0</v>
          </cell>
          <cell r="Z55">
            <v>88666.666666666672</v>
          </cell>
          <cell r="AA55">
            <v>88666.666666666672</v>
          </cell>
          <cell r="AB55">
            <v>0</v>
          </cell>
          <cell r="AC55">
            <v>0</v>
          </cell>
          <cell r="AD55">
            <v>0</v>
          </cell>
          <cell r="AE55">
            <v>88666.666666666672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</row>
        <row r="56">
          <cell r="B56" t="str">
            <v>AFD</v>
          </cell>
          <cell r="C56" t="str">
            <v>C1D</v>
          </cell>
          <cell r="D56" t="str">
            <v>C1DF</v>
          </cell>
          <cell r="E56" t="str">
            <v>DPE/MAL</v>
          </cell>
          <cell r="F56" t="str">
            <v>A&amp;A/CR/LAB</v>
          </cell>
          <cell r="G56">
            <v>15</v>
          </cell>
          <cell r="H56" t="str">
            <v>DPE Mali subvention projets CRD</v>
          </cell>
          <cell r="I56" t="str">
            <v>DPE</v>
          </cell>
          <cell r="J56" t="str">
            <v>A&amp;A</v>
          </cell>
          <cell r="K56" t="str">
            <v>AFD/PEPTG</v>
          </cell>
          <cell r="M56">
            <v>1</v>
          </cell>
          <cell r="O56">
            <v>2</v>
          </cell>
          <cell r="P56">
            <v>2</v>
          </cell>
          <cell r="Q56">
            <v>1</v>
          </cell>
          <cell r="R56" t="str">
            <v>forfait</v>
          </cell>
          <cell r="T56">
            <v>88666.666666666672</v>
          </cell>
          <cell r="U56">
            <v>1</v>
          </cell>
          <cell r="V56">
            <v>88666.666666666672</v>
          </cell>
          <cell r="W56">
            <v>0</v>
          </cell>
          <cell r="X56">
            <v>0</v>
          </cell>
          <cell r="Y56">
            <v>0</v>
          </cell>
          <cell r="Z56">
            <v>88666.666666666672</v>
          </cell>
          <cell r="AA56">
            <v>88666.666666666672</v>
          </cell>
          <cell r="AB56">
            <v>0</v>
          </cell>
          <cell r="AC56">
            <v>0</v>
          </cell>
          <cell r="AD56">
            <v>0</v>
          </cell>
          <cell r="AE56">
            <v>88666.666666666672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B57" t="str">
            <v>AFD</v>
          </cell>
          <cell r="C57" t="str">
            <v>C1D</v>
          </cell>
          <cell r="D57" t="str">
            <v>C1DF</v>
          </cell>
          <cell r="E57" t="str">
            <v>DPE/TEL</v>
          </cell>
          <cell r="F57" t="str">
            <v>A&amp;A/CR/LAB</v>
          </cell>
          <cell r="G57">
            <v>15</v>
          </cell>
          <cell r="H57" t="str">
            <v>DPE Télimélé subvention projets CRD</v>
          </cell>
          <cell r="I57" t="str">
            <v>DPE</v>
          </cell>
          <cell r="J57" t="str">
            <v>A&amp;A</v>
          </cell>
          <cell r="K57" t="str">
            <v>AFD/PEPTG</v>
          </cell>
          <cell r="L57">
            <v>1</v>
          </cell>
          <cell r="M57">
            <v>1</v>
          </cell>
          <cell r="O57">
            <v>2</v>
          </cell>
          <cell r="P57">
            <v>2</v>
          </cell>
          <cell r="Q57">
            <v>1</v>
          </cell>
          <cell r="R57" t="str">
            <v>forfait</v>
          </cell>
          <cell r="T57">
            <v>88666.666666666672</v>
          </cell>
          <cell r="U57">
            <v>1</v>
          </cell>
          <cell r="V57">
            <v>88666.666666666672</v>
          </cell>
          <cell r="W57">
            <v>0</v>
          </cell>
          <cell r="X57">
            <v>0</v>
          </cell>
          <cell r="Y57">
            <v>0</v>
          </cell>
          <cell r="Z57">
            <v>88666.666666666672</v>
          </cell>
          <cell r="AA57">
            <v>88666.666666666672</v>
          </cell>
          <cell r="AB57">
            <v>0</v>
          </cell>
          <cell r="AC57">
            <v>0</v>
          </cell>
          <cell r="AD57">
            <v>0</v>
          </cell>
          <cell r="AE57">
            <v>88666.666666666672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</row>
        <row r="58">
          <cell r="B58" t="str">
            <v>ESRS</v>
          </cell>
          <cell r="C58" t="str">
            <v>B3E</v>
          </cell>
          <cell r="D58" t="str">
            <v>B3EY</v>
          </cell>
          <cell r="E58" t="str">
            <v>CERE</v>
          </cell>
          <cell r="F58" t="str">
            <v>CERE</v>
          </cell>
          <cell r="G58">
            <v>25</v>
          </cell>
          <cell r="H58" t="str">
            <v>CERE Mise en œuvre Phase II Honoraires</v>
          </cell>
          <cell r="I58">
            <v>1</v>
          </cell>
          <cell r="J58" t="str">
            <v>SOGEMA</v>
          </cell>
          <cell r="K58" t="str">
            <v>ACDI</v>
          </cell>
          <cell r="L58">
            <v>1</v>
          </cell>
          <cell r="M58">
            <v>1</v>
          </cell>
          <cell r="N58">
            <v>6</v>
          </cell>
          <cell r="O58">
            <v>2</v>
          </cell>
          <cell r="P58">
            <v>2</v>
          </cell>
          <cell r="Q58">
            <v>1</v>
          </cell>
          <cell r="R58" t="str">
            <v>forfait</v>
          </cell>
          <cell r="T58">
            <v>658550.61560000002</v>
          </cell>
          <cell r="U58">
            <v>1</v>
          </cell>
          <cell r="V58">
            <v>658550.61560000002</v>
          </cell>
          <cell r="W58">
            <v>0</v>
          </cell>
          <cell r="X58">
            <v>0</v>
          </cell>
          <cell r="Y58">
            <v>0</v>
          </cell>
          <cell r="Z58">
            <v>658550.61560000002</v>
          </cell>
          <cell r="AA58">
            <v>658550.61560000002</v>
          </cell>
          <cell r="AB58">
            <v>0</v>
          </cell>
          <cell r="AC58">
            <v>0</v>
          </cell>
          <cell r="AD58">
            <v>0</v>
          </cell>
          <cell r="AE58">
            <v>658550.61560000002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</row>
        <row r="59">
          <cell r="B59" t="str">
            <v>ESRS</v>
          </cell>
          <cell r="C59" t="str">
            <v>B3E</v>
          </cell>
          <cell r="D59" t="str">
            <v>B3EY</v>
          </cell>
          <cell r="E59" t="str">
            <v>CERE</v>
          </cell>
          <cell r="F59" t="str">
            <v>CERE</v>
          </cell>
          <cell r="G59">
            <v>25</v>
          </cell>
          <cell r="H59" t="str">
            <v>CERE Mise en œuvre Phase II Honoraires</v>
          </cell>
          <cell r="I59">
            <v>1</v>
          </cell>
          <cell r="J59" t="str">
            <v>SOGEMA</v>
          </cell>
          <cell r="K59" t="str">
            <v>ACDI</v>
          </cell>
          <cell r="L59">
            <v>1</v>
          </cell>
          <cell r="M59" t="str">
            <v>00</v>
          </cell>
          <cell r="N59">
            <v>1</v>
          </cell>
          <cell r="O59">
            <v>2</v>
          </cell>
          <cell r="P59">
            <v>2</v>
          </cell>
          <cell r="Q59">
            <v>1</v>
          </cell>
          <cell r="R59" t="str">
            <v>forfait</v>
          </cell>
          <cell r="T59">
            <v>570579.04671999998</v>
          </cell>
          <cell r="U59">
            <v>1</v>
          </cell>
          <cell r="V59">
            <v>0</v>
          </cell>
          <cell r="W59">
            <v>570579.04671999998</v>
          </cell>
          <cell r="X59">
            <v>0</v>
          </cell>
          <cell r="Y59">
            <v>0</v>
          </cell>
          <cell r="Z59">
            <v>570579.04671999998</v>
          </cell>
          <cell r="AA59">
            <v>0</v>
          </cell>
          <cell r="AB59">
            <v>570579.04671999998</v>
          </cell>
          <cell r="AC59">
            <v>0</v>
          </cell>
          <cell r="AD59">
            <v>0</v>
          </cell>
          <cell r="AE59">
            <v>570579.04671999998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</row>
        <row r="60">
          <cell r="B60" t="str">
            <v>ESRS</v>
          </cell>
          <cell r="C60" t="str">
            <v>B3E</v>
          </cell>
          <cell r="D60" t="str">
            <v>B3EY</v>
          </cell>
          <cell r="E60" t="str">
            <v>CERE</v>
          </cell>
          <cell r="F60" t="str">
            <v>CERE</v>
          </cell>
          <cell r="G60">
            <v>15</v>
          </cell>
          <cell r="H60" t="str">
            <v>CERE Mise en œuvre Phase II Fonctionnement</v>
          </cell>
          <cell r="I60">
            <v>1</v>
          </cell>
          <cell r="J60" t="str">
            <v>SOGEMA</v>
          </cell>
          <cell r="K60" t="str">
            <v>ACDI</v>
          </cell>
          <cell r="L60">
            <v>1</v>
          </cell>
          <cell r="M60">
            <v>1</v>
          </cell>
          <cell r="N60">
            <v>6</v>
          </cell>
          <cell r="O60">
            <v>2</v>
          </cell>
          <cell r="P60">
            <v>2</v>
          </cell>
          <cell r="Q60">
            <v>1</v>
          </cell>
          <cell r="R60" t="str">
            <v>forfait</v>
          </cell>
          <cell r="T60">
            <v>1206511.6308800001</v>
          </cell>
          <cell r="U60">
            <v>1</v>
          </cell>
          <cell r="V60">
            <v>1206511.6308800001</v>
          </cell>
          <cell r="W60">
            <v>0</v>
          </cell>
          <cell r="X60">
            <v>0</v>
          </cell>
          <cell r="Y60">
            <v>0</v>
          </cell>
          <cell r="Z60">
            <v>1206511.6308800001</v>
          </cell>
          <cell r="AA60">
            <v>1206511.6308800001</v>
          </cell>
          <cell r="AB60">
            <v>0</v>
          </cell>
          <cell r="AC60">
            <v>0</v>
          </cell>
          <cell r="AD60">
            <v>0</v>
          </cell>
          <cell r="AE60">
            <v>1206511.6308800001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</row>
        <row r="61">
          <cell r="B61" t="str">
            <v>ESRS</v>
          </cell>
          <cell r="C61" t="str">
            <v>B3E</v>
          </cell>
          <cell r="D61" t="str">
            <v>B3EY</v>
          </cell>
          <cell r="E61" t="str">
            <v>CERE</v>
          </cell>
          <cell r="F61" t="str">
            <v>CERE</v>
          </cell>
          <cell r="G61">
            <v>15</v>
          </cell>
          <cell r="H61" t="str">
            <v>CERE Mise en œuvre Phase II Fonctionnement</v>
          </cell>
          <cell r="I61">
            <v>1</v>
          </cell>
          <cell r="J61" t="str">
            <v>SOGEMA</v>
          </cell>
          <cell r="K61" t="str">
            <v>ACDI</v>
          </cell>
          <cell r="L61">
            <v>1</v>
          </cell>
          <cell r="M61" t="str">
            <v>00</v>
          </cell>
          <cell r="N61">
            <v>1</v>
          </cell>
          <cell r="O61">
            <v>2</v>
          </cell>
          <cell r="P61">
            <v>2</v>
          </cell>
          <cell r="Q61">
            <v>1</v>
          </cell>
          <cell r="R61" t="str">
            <v>forfait</v>
          </cell>
          <cell r="T61">
            <v>761574.97180000006</v>
          </cell>
          <cell r="U61">
            <v>1</v>
          </cell>
          <cell r="V61">
            <v>0</v>
          </cell>
          <cell r="W61">
            <v>761574.97180000006</v>
          </cell>
          <cell r="X61">
            <v>0</v>
          </cell>
          <cell r="Y61">
            <v>0</v>
          </cell>
          <cell r="Z61">
            <v>761574.97180000006</v>
          </cell>
          <cell r="AA61">
            <v>0</v>
          </cell>
          <cell r="AB61">
            <v>761574.97180000006</v>
          </cell>
          <cell r="AC61">
            <v>0</v>
          </cell>
          <cell r="AD61">
            <v>0</v>
          </cell>
          <cell r="AE61">
            <v>761574.97180000006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</row>
        <row r="62">
          <cell r="B62" t="str">
            <v>ST/EPU</v>
          </cell>
          <cell r="C62" t="str">
            <v>A1A</v>
          </cell>
          <cell r="D62" t="str">
            <v>A1AC</v>
          </cell>
          <cell r="E62" t="str">
            <v>EP/DABO</v>
          </cell>
          <cell r="F62">
            <v>35</v>
          </cell>
          <cell r="G62">
            <v>22</v>
          </cell>
          <cell r="H62" t="str">
            <v>300 cl PME Construction classes, bureau, latrines et puits</v>
          </cell>
          <cell r="I62" t="str">
            <v>SNIES</v>
          </cell>
          <cell r="J62">
            <v>46</v>
          </cell>
          <cell r="K62" t="str">
            <v>IDA</v>
          </cell>
          <cell r="L62" t="str">
            <v>AON</v>
          </cell>
          <cell r="M62">
            <v>15</v>
          </cell>
          <cell r="N62">
            <v>6</v>
          </cell>
          <cell r="O62">
            <v>2</v>
          </cell>
          <cell r="P62">
            <v>2</v>
          </cell>
          <cell r="Q62">
            <v>15</v>
          </cell>
          <cell r="R62" t="str">
            <v>cl</v>
          </cell>
          <cell r="T62">
            <v>60884.4</v>
          </cell>
          <cell r="U62">
            <v>0.8</v>
          </cell>
          <cell r="V62">
            <v>913266</v>
          </cell>
          <cell r="W62">
            <v>0</v>
          </cell>
          <cell r="X62">
            <v>0</v>
          </cell>
          <cell r="Y62">
            <v>0</v>
          </cell>
          <cell r="Z62">
            <v>913266</v>
          </cell>
          <cell r="AA62">
            <v>730612.8</v>
          </cell>
          <cell r="AB62">
            <v>0</v>
          </cell>
          <cell r="AC62">
            <v>0</v>
          </cell>
          <cell r="AD62">
            <v>0</v>
          </cell>
          <cell r="AE62">
            <v>730612.8</v>
          </cell>
          <cell r="AF62">
            <v>182653.19999999995</v>
          </cell>
          <cell r="AG62">
            <v>0</v>
          </cell>
          <cell r="AH62">
            <v>0</v>
          </cell>
          <cell r="AI62">
            <v>0</v>
          </cell>
          <cell r="AJ62">
            <v>182653.19999999995</v>
          </cell>
          <cell r="AK62">
            <v>0.1</v>
          </cell>
          <cell r="AL62">
            <v>91326.6</v>
          </cell>
        </row>
        <row r="63">
          <cell r="B63" t="str">
            <v>ST/EPU</v>
          </cell>
          <cell r="C63" t="str">
            <v>A1A</v>
          </cell>
          <cell r="D63" t="str">
            <v>A1AC</v>
          </cell>
          <cell r="E63" t="str">
            <v>EP/KANK</v>
          </cell>
          <cell r="F63">
            <v>34</v>
          </cell>
          <cell r="G63">
            <v>22</v>
          </cell>
          <cell r="H63" t="str">
            <v>300 cl PME Construction classes, bureau, latrines et puits</v>
          </cell>
          <cell r="I63" t="str">
            <v>SNIES</v>
          </cell>
          <cell r="J63">
            <v>49</v>
          </cell>
          <cell r="K63" t="str">
            <v>IDA</v>
          </cell>
          <cell r="L63" t="str">
            <v>AON</v>
          </cell>
          <cell r="M63">
            <v>24</v>
          </cell>
          <cell r="N63">
            <v>6</v>
          </cell>
          <cell r="O63">
            <v>2</v>
          </cell>
          <cell r="P63">
            <v>2</v>
          </cell>
          <cell r="Q63">
            <v>24</v>
          </cell>
          <cell r="R63" t="str">
            <v>cl</v>
          </cell>
          <cell r="T63">
            <v>50046.791666666664</v>
          </cell>
          <cell r="U63">
            <v>0.8</v>
          </cell>
          <cell r="V63">
            <v>1201123</v>
          </cell>
          <cell r="W63">
            <v>0</v>
          </cell>
          <cell r="X63">
            <v>0</v>
          </cell>
          <cell r="Y63">
            <v>0</v>
          </cell>
          <cell r="Z63">
            <v>1201123</v>
          </cell>
          <cell r="AA63">
            <v>960898.4</v>
          </cell>
          <cell r="AB63">
            <v>0</v>
          </cell>
          <cell r="AC63">
            <v>0</v>
          </cell>
          <cell r="AD63">
            <v>0</v>
          </cell>
          <cell r="AE63">
            <v>960898.4</v>
          </cell>
          <cell r="AF63">
            <v>240224.59999999998</v>
          </cell>
          <cell r="AG63">
            <v>0</v>
          </cell>
          <cell r="AH63">
            <v>0</v>
          </cell>
          <cell r="AI63">
            <v>0</v>
          </cell>
          <cell r="AJ63">
            <v>240224.59999999998</v>
          </cell>
          <cell r="AK63">
            <v>0.1</v>
          </cell>
          <cell r="AL63">
            <v>120112.3</v>
          </cell>
        </row>
        <row r="64">
          <cell r="B64" t="str">
            <v>ST/EPU</v>
          </cell>
          <cell r="C64" t="str">
            <v>A1A</v>
          </cell>
          <cell r="D64" t="str">
            <v>A1AC</v>
          </cell>
          <cell r="E64" t="str">
            <v>EP/MAND</v>
          </cell>
          <cell r="G64">
            <v>22</v>
          </cell>
          <cell r="H64" t="str">
            <v>300 cl PME Construction classes, bureau, latrines et puits</v>
          </cell>
          <cell r="I64" t="str">
            <v>SNIES</v>
          </cell>
          <cell r="K64" t="str">
            <v>IDA</v>
          </cell>
          <cell r="L64" t="str">
            <v>AON</v>
          </cell>
          <cell r="M64">
            <v>21</v>
          </cell>
          <cell r="O64">
            <v>2</v>
          </cell>
          <cell r="P64">
            <v>2</v>
          </cell>
          <cell r="Q64">
            <v>21</v>
          </cell>
          <cell r="R64" t="str">
            <v>cl</v>
          </cell>
          <cell r="T64">
            <v>63594.238095238092</v>
          </cell>
          <cell r="U64">
            <v>0.8</v>
          </cell>
          <cell r="V64">
            <v>1335479</v>
          </cell>
          <cell r="W64">
            <v>0</v>
          </cell>
          <cell r="X64">
            <v>0</v>
          </cell>
          <cell r="Y64">
            <v>0</v>
          </cell>
          <cell r="Z64">
            <v>1335479</v>
          </cell>
          <cell r="AA64">
            <v>1068383.2</v>
          </cell>
          <cell r="AB64">
            <v>0</v>
          </cell>
          <cell r="AC64">
            <v>0</v>
          </cell>
          <cell r="AD64">
            <v>0</v>
          </cell>
          <cell r="AE64">
            <v>1068383.2</v>
          </cell>
          <cell r="AF64">
            <v>267095.80000000005</v>
          </cell>
          <cell r="AG64">
            <v>0</v>
          </cell>
          <cell r="AH64">
            <v>0</v>
          </cell>
          <cell r="AI64">
            <v>0</v>
          </cell>
          <cell r="AJ64">
            <v>267095.80000000005</v>
          </cell>
          <cell r="AK64">
            <v>0.1</v>
          </cell>
          <cell r="AL64">
            <v>133547.9</v>
          </cell>
        </row>
        <row r="65">
          <cell r="B65" t="str">
            <v>ST/EPU</v>
          </cell>
          <cell r="C65" t="str">
            <v>A1A</v>
          </cell>
          <cell r="D65" t="str">
            <v>A1AC</v>
          </cell>
          <cell r="E65" t="str">
            <v>EP/GUEC</v>
          </cell>
          <cell r="F65">
            <v>15</v>
          </cell>
          <cell r="G65">
            <v>22</v>
          </cell>
          <cell r="H65" t="str">
            <v>300 cl PME Construction classes, bureau, latrines et puits</v>
          </cell>
          <cell r="I65" t="str">
            <v>SNIES</v>
          </cell>
          <cell r="J65">
            <v>44</v>
          </cell>
          <cell r="K65" t="str">
            <v>IDA</v>
          </cell>
          <cell r="L65" t="str">
            <v>AON</v>
          </cell>
          <cell r="M65">
            <v>30</v>
          </cell>
          <cell r="N65">
            <v>6</v>
          </cell>
          <cell r="O65">
            <v>2</v>
          </cell>
          <cell r="P65">
            <v>2</v>
          </cell>
          <cell r="Q65">
            <v>30</v>
          </cell>
          <cell r="R65" t="str">
            <v>cl</v>
          </cell>
          <cell r="T65">
            <v>72697.600000000006</v>
          </cell>
          <cell r="U65">
            <v>0.8</v>
          </cell>
          <cell r="V65">
            <v>2180928</v>
          </cell>
          <cell r="W65">
            <v>0</v>
          </cell>
          <cell r="X65">
            <v>0</v>
          </cell>
          <cell r="Y65">
            <v>0</v>
          </cell>
          <cell r="Z65">
            <v>2180928</v>
          </cell>
          <cell r="AA65">
            <v>1744742.4000000001</v>
          </cell>
          <cell r="AB65">
            <v>0</v>
          </cell>
          <cell r="AC65">
            <v>0</v>
          </cell>
          <cell r="AD65">
            <v>0</v>
          </cell>
          <cell r="AE65">
            <v>1744742.4000000001</v>
          </cell>
          <cell r="AF65">
            <v>436185.59999999986</v>
          </cell>
          <cell r="AG65">
            <v>0</v>
          </cell>
          <cell r="AH65">
            <v>0</v>
          </cell>
          <cell r="AI65">
            <v>0</v>
          </cell>
          <cell r="AJ65">
            <v>436185.59999999986</v>
          </cell>
          <cell r="AK65">
            <v>0.1</v>
          </cell>
          <cell r="AL65">
            <v>218092.80000000002</v>
          </cell>
        </row>
        <row r="66">
          <cell r="B66" t="str">
            <v>ST/EPU</v>
          </cell>
          <cell r="C66" t="str">
            <v>A1A</v>
          </cell>
          <cell r="D66" t="str">
            <v>A1AC</v>
          </cell>
          <cell r="E66" t="str">
            <v>EP/BEYL</v>
          </cell>
          <cell r="F66">
            <v>15</v>
          </cell>
          <cell r="G66">
            <v>22</v>
          </cell>
          <cell r="H66" t="str">
            <v>300 cl PME Construction classes, bureau, latrines et puits</v>
          </cell>
          <cell r="I66" t="str">
            <v>SNIES</v>
          </cell>
          <cell r="J66">
            <v>49</v>
          </cell>
          <cell r="K66" t="str">
            <v>IDA</v>
          </cell>
          <cell r="L66" t="str">
            <v>AON</v>
          </cell>
          <cell r="M66">
            <v>24</v>
          </cell>
          <cell r="N66">
            <v>9</v>
          </cell>
          <cell r="O66">
            <v>2</v>
          </cell>
          <cell r="P66">
            <v>2</v>
          </cell>
          <cell r="Q66">
            <v>24</v>
          </cell>
          <cell r="R66" t="str">
            <v>cl</v>
          </cell>
          <cell r="T66">
            <v>57133.291666666664</v>
          </cell>
          <cell r="U66">
            <v>0.8</v>
          </cell>
          <cell r="V66">
            <v>1371199</v>
          </cell>
          <cell r="W66">
            <v>0</v>
          </cell>
          <cell r="X66">
            <v>0</v>
          </cell>
          <cell r="Y66">
            <v>0</v>
          </cell>
          <cell r="Z66">
            <v>1371199</v>
          </cell>
          <cell r="AA66">
            <v>1096959.2</v>
          </cell>
          <cell r="AB66">
            <v>0</v>
          </cell>
          <cell r="AC66">
            <v>0</v>
          </cell>
          <cell r="AD66">
            <v>0</v>
          </cell>
          <cell r="AE66">
            <v>1096959.2</v>
          </cell>
          <cell r="AF66">
            <v>274239.80000000005</v>
          </cell>
          <cell r="AG66">
            <v>0</v>
          </cell>
          <cell r="AH66">
            <v>0</v>
          </cell>
          <cell r="AI66">
            <v>0</v>
          </cell>
          <cell r="AJ66">
            <v>274239.80000000005</v>
          </cell>
          <cell r="AK66">
            <v>0.1</v>
          </cell>
          <cell r="AL66">
            <v>137119.9</v>
          </cell>
        </row>
        <row r="67">
          <cell r="B67" t="str">
            <v>ST/EPU</v>
          </cell>
          <cell r="C67" t="str">
            <v>A1A</v>
          </cell>
          <cell r="D67" t="str">
            <v>A1AC</v>
          </cell>
          <cell r="E67" t="str">
            <v>EP/MACE</v>
          </cell>
          <cell r="F67">
            <v>25</v>
          </cell>
          <cell r="G67">
            <v>22</v>
          </cell>
          <cell r="H67" t="str">
            <v>300 cl PME Construction classes, bureau, latrines et puits</v>
          </cell>
          <cell r="I67" t="str">
            <v>SNIES</v>
          </cell>
          <cell r="J67">
            <v>49</v>
          </cell>
          <cell r="K67" t="str">
            <v>IDA</v>
          </cell>
          <cell r="L67" t="str">
            <v>AON</v>
          </cell>
          <cell r="M67">
            <v>33</v>
          </cell>
          <cell r="N67">
            <v>9</v>
          </cell>
          <cell r="O67">
            <v>2</v>
          </cell>
          <cell r="P67">
            <v>2</v>
          </cell>
          <cell r="Q67">
            <v>33</v>
          </cell>
          <cell r="R67" t="str">
            <v>cl</v>
          </cell>
          <cell r="T67">
            <v>68610.393939393936</v>
          </cell>
          <cell r="U67">
            <v>0.8</v>
          </cell>
          <cell r="V67">
            <v>2264143</v>
          </cell>
          <cell r="W67">
            <v>0</v>
          </cell>
          <cell r="X67">
            <v>0</v>
          </cell>
          <cell r="Y67">
            <v>0</v>
          </cell>
          <cell r="Z67">
            <v>2264143</v>
          </cell>
          <cell r="AA67">
            <v>1811314.4000000001</v>
          </cell>
          <cell r="AB67">
            <v>0</v>
          </cell>
          <cell r="AC67">
            <v>0</v>
          </cell>
          <cell r="AD67">
            <v>0</v>
          </cell>
          <cell r="AE67">
            <v>1811314.4000000001</v>
          </cell>
          <cell r="AF67">
            <v>452828.59999999986</v>
          </cell>
          <cell r="AG67">
            <v>0</v>
          </cell>
          <cell r="AH67">
            <v>0</v>
          </cell>
          <cell r="AI67">
            <v>0</v>
          </cell>
          <cell r="AJ67">
            <v>452828.59999999986</v>
          </cell>
          <cell r="AK67">
            <v>0.1</v>
          </cell>
          <cell r="AL67">
            <v>226414.30000000002</v>
          </cell>
        </row>
        <row r="68">
          <cell r="B68" t="str">
            <v>ST/EPU</v>
          </cell>
          <cell r="C68" t="str">
            <v>A1A</v>
          </cell>
          <cell r="D68" t="str">
            <v>A1AC</v>
          </cell>
          <cell r="E68" t="str">
            <v>EP/FRIA</v>
          </cell>
          <cell r="F68">
            <v>34</v>
          </cell>
          <cell r="G68">
            <v>22</v>
          </cell>
          <cell r="H68" t="str">
            <v>300 cl PME Construction classes, bureau, latrines et puits</v>
          </cell>
          <cell r="I68" t="str">
            <v>SNIES</v>
          </cell>
          <cell r="J68">
            <v>49</v>
          </cell>
          <cell r="K68" t="str">
            <v>IDA</v>
          </cell>
          <cell r="L68" t="str">
            <v>AON</v>
          </cell>
          <cell r="M68">
            <v>12</v>
          </cell>
          <cell r="N68">
            <v>6</v>
          </cell>
          <cell r="O68">
            <v>2</v>
          </cell>
          <cell r="P68">
            <v>2</v>
          </cell>
          <cell r="Q68">
            <v>12</v>
          </cell>
          <cell r="R68" t="str">
            <v>cl</v>
          </cell>
          <cell r="T68">
            <v>51664</v>
          </cell>
          <cell r="U68">
            <v>0.8</v>
          </cell>
          <cell r="V68">
            <v>619968</v>
          </cell>
          <cell r="W68">
            <v>0</v>
          </cell>
          <cell r="X68">
            <v>0</v>
          </cell>
          <cell r="Y68">
            <v>0</v>
          </cell>
          <cell r="Z68">
            <v>619968</v>
          </cell>
          <cell r="AA68">
            <v>495974.40000000002</v>
          </cell>
          <cell r="AB68">
            <v>0</v>
          </cell>
          <cell r="AC68">
            <v>0</v>
          </cell>
          <cell r="AD68">
            <v>0</v>
          </cell>
          <cell r="AE68">
            <v>495974.40000000002</v>
          </cell>
          <cell r="AF68">
            <v>123993.59999999998</v>
          </cell>
          <cell r="AG68">
            <v>0</v>
          </cell>
          <cell r="AH68">
            <v>0</v>
          </cell>
          <cell r="AI68">
            <v>0</v>
          </cell>
          <cell r="AJ68">
            <v>123993.59999999998</v>
          </cell>
          <cell r="AK68">
            <v>0.1</v>
          </cell>
          <cell r="AL68">
            <v>61996.800000000003</v>
          </cell>
        </row>
        <row r="69">
          <cell r="B69" t="str">
            <v>ST/EPU</v>
          </cell>
          <cell r="C69" t="str">
            <v>A1A</v>
          </cell>
          <cell r="D69" t="str">
            <v>A1AC</v>
          </cell>
          <cell r="E69" t="str">
            <v>EP/BOFF</v>
          </cell>
          <cell r="F69">
            <v>34</v>
          </cell>
          <cell r="G69">
            <v>22</v>
          </cell>
          <cell r="H69" t="str">
            <v>300 cl PME Construction classes, bureau, latrines et puits</v>
          </cell>
          <cell r="I69" t="str">
            <v>SNIES</v>
          </cell>
          <cell r="J69">
            <v>49</v>
          </cell>
          <cell r="K69" t="str">
            <v>IDA</v>
          </cell>
          <cell r="L69" t="str">
            <v>AON</v>
          </cell>
          <cell r="M69">
            <v>21</v>
          </cell>
          <cell r="N69">
            <v>6</v>
          </cell>
          <cell r="O69">
            <v>2</v>
          </cell>
          <cell r="P69">
            <v>2</v>
          </cell>
          <cell r="Q69">
            <v>21</v>
          </cell>
          <cell r="R69" t="str">
            <v>cl</v>
          </cell>
          <cell r="T69">
            <v>63836.952380952382</v>
          </cell>
          <cell r="U69">
            <v>0.8</v>
          </cell>
          <cell r="V69">
            <v>1340576</v>
          </cell>
          <cell r="W69">
            <v>0</v>
          </cell>
          <cell r="X69">
            <v>0</v>
          </cell>
          <cell r="Y69">
            <v>0</v>
          </cell>
          <cell r="Z69">
            <v>1340576</v>
          </cell>
          <cell r="AA69">
            <v>1072460.8</v>
          </cell>
          <cell r="AB69">
            <v>0</v>
          </cell>
          <cell r="AC69">
            <v>0</v>
          </cell>
          <cell r="AD69">
            <v>0</v>
          </cell>
          <cell r="AE69">
            <v>1072460.8</v>
          </cell>
          <cell r="AF69">
            <v>268115.19999999995</v>
          </cell>
          <cell r="AG69">
            <v>0</v>
          </cell>
          <cell r="AH69">
            <v>0</v>
          </cell>
          <cell r="AI69">
            <v>0</v>
          </cell>
          <cell r="AJ69">
            <v>268115.19999999995</v>
          </cell>
          <cell r="AK69">
            <v>0.1</v>
          </cell>
          <cell r="AL69">
            <v>134057.60000000001</v>
          </cell>
        </row>
        <row r="70">
          <cell r="B70" t="str">
            <v>ST/EPU</v>
          </cell>
          <cell r="C70" t="str">
            <v>A1A</v>
          </cell>
          <cell r="D70" t="str">
            <v>A1AC</v>
          </cell>
          <cell r="E70" t="str">
            <v>EP/GAOU</v>
          </cell>
          <cell r="G70">
            <v>22</v>
          </cell>
          <cell r="H70" t="str">
            <v>300 cl PME Construction classes, bureau, latrines et puits</v>
          </cell>
          <cell r="I70" t="str">
            <v>SNIES</v>
          </cell>
          <cell r="K70" t="str">
            <v>IDA</v>
          </cell>
          <cell r="L70" t="str">
            <v>AON</v>
          </cell>
          <cell r="M70">
            <v>18</v>
          </cell>
          <cell r="O70">
            <v>2</v>
          </cell>
          <cell r="P70">
            <v>2</v>
          </cell>
          <cell r="Q70">
            <v>18</v>
          </cell>
          <cell r="R70" t="str">
            <v>cl</v>
          </cell>
          <cell r="T70">
            <v>72492.111111111109</v>
          </cell>
          <cell r="U70">
            <v>0.8</v>
          </cell>
          <cell r="V70">
            <v>1304858</v>
          </cell>
          <cell r="W70">
            <v>0</v>
          </cell>
          <cell r="X70">
            <v>0</v>
          </cell>
          <cell r="Y70">
            <v>0</v>
          </cell>
          <cell r="Z70">
            <v>1304858</v>
          </cell>
          <cell r="AA70">
            <v>1043886.4</v>
          </cell>
          <cell r="AB70">
            <v>0</v>
          </cell>
          <cell r="AC70">
            <v>0</v>
          </cell>
          <cell r="AD70">
            <v>0</v>
          </cell>
          <cell r="AE70">
            <v>1043886.4</v>
          </cell>
          <cell r="AF70">
            <v>260971.59999999998</v>
          </cell>
          <cell r="AG70">
            <v>0</v>
          </cell>
          <cell r="AH70">
            <v>0</v>
          </cell>
          <cell r="AI70">
            <v>0</v>
          </cell>
          <cell r="AJ70">
            <v>260971.59999999998</v>
          </cell>
          <cell r="AK70">
            <v>0.1</v>
          </cell>
          <cell r="AL70">
            <v>130485.8</v>
          </cell>
        </row>
        <row r="71">
          <cell r="B71" t="str">
            <v>ST/EPU</v>
          </cell>
          <cell r="C71" t="str">
            <v>A1A</v>
          </cell>
          <cell r="D71" t="str">
            <v>A1AC</v>
          </cell>
          <cell r="E71" t="str">
            <v>EP/PITA</v>
          </cell>
          <cell r="F71">
            <v>15</v>
          </cell>
          <cell r="G71">
            <v>22</v>
          </cell>
          <cell r="H71" t="str">
            <v>300 cl PME Construction classes, bureau, latrines et puits</v>
          </cell>
          <cell r="I71" t="str">
            <v>SNIES</v>
          </cell>
          <cell r="J71">
            <v>44</v>
          </cell>
          <cell r="K71" t="str">
            <v>IDA</v>
          </cell>
          <cell r="L71" t="str">
            <v>AON</v>
          </cell>
          <cell r="M71">
            <v>15</v>
          </cell>
          <cell r="N71">
            <v>6</v>
          </cell>
          <cell r="O71">
            <v>2</v>
          </cell>
          <cell r="P71">
            <v>2</v>
          </cell>
          <cell r="Q71">
            <v>15</v>
          </cell>
          <cell r="R71" t="str">
            <v>cl</v>
          </cell>
          <cell r="T71">
            <v>59911</v>
          </cell>
          <cell r="U71">
            <v>0.8</v>
          </cell>
          <cell r="V71">
            <v>898665</v>
          </cell>
          <cell r="W71">
            <v>0</v>
          </cell>
          <cell r="X71">
            <v>0</v>
          </cell>
          <cell r="Y71">
            <v>0</v>
          </cell>
          <cell r="Z71">
            <v>898665</v>
          </cell>
          <cell r="AA71">
            <v>718932</v>
          </cell>
          <cell r="AB71">
            <v>0</v>
          </cell>
          <cell r="AC71">
            <v>0</v>
          </cell>
          <cell r="AD71">
            <v>0</v>
          </cell>
          <cell r="AE71">
            <v>718932</v>
          </cell>
          <cell r="AF71">
            <v>179733</v>
          </cell>
          <cell r="AG71">
            <v>0</v>
          </cell>
          <cell r="AH71">
            <v>0</v>
          </cell>
          <cell r="AI71">
            <v>0</v>
          </cell>
          <cell r="AJ71">
            <v>179733</v>
          </cell>
          <cell r="AK71">
            <v>0.1</v>
          </cell>
          <cell r="AL71">
            <v>89866.5</v>
          </cell>
        </row>
        <row r="72">
          <cell r="B72" t="str">
            <v>ST/EPU</v>
          </cell>
          <cell r="C72" t="str">
            <v>A1A</v>
          </cell>
          <cell r="D72" t="str">
            <v>A1AC</v>
          </cell>
          <cell r="E72" t="str">
            <v>EP/MAMO</v>
          </cell>
          <cell r="F72">
            <v>15</v>
          </cell>
          <cell r="G72">
            <v>22</v>
          </cell>
          <cell r="H72" t="str">
            <v>300 cl PME Construction classes, bureau, latrines et puits</v>
          </cell>
          <cell r="I72" t="str">
            <v>SNIES</v>
          </cell>
          <cell r="J72">
            <v>49</v>
          </cell>
          <cell r="K72" t="str">
            <v>IDA</v>
          </cell>
          <cell r="L72" t="str">
            <v>AON</v>
          </cell>
          <cell r="M72">
            <v>18</v>
          </cell>
          <cell r="N72">
            <v>9</v>
          </cell>
          <cell r="O72">
            <v>2</v>
          </cell>
          <cell r="P72">
            <v>2</v>
          </cell>
          <cell r="Q72">
            <v>18</v>
          </cell>
          <cell r="R72" t="str">
            <v>cl</v>
          </cell>
          <cell r="T72">
            <v>57245.111111111109</v>
          </cell>
          <cell r="U72">
            <v>0.8</v>
          </cell>
          <cell r="V72">
            <v>1030412</v>
          </cell>
          <cell r="W72">
            <v>0</v>
          </cell>
          <cell r="X72">
            <v>0</v>
          </cell>
          <cell r="Y72">
            <v>0</v>
          </cell>
          <cell r="Z72">
            <v>1030412</v>
          </cell>
          <cell r="AA72">
            <v>824329.60000000009</v>
          </cell>
          <cell r="AB72">
            <v>0</v>
          </cell>
          <cell r="AC72">
            <v>0</v>
          </cell>
          <cell r="AD72">
            <v>0</v>
          </cell>
          <cell r="AE72">
            <v>824329.60000000009</v>
          </cell>
          <cell r="AF72">
            <v>206082.39999999991</v>
          </cell>
          <cell r="AG72">
            <v>0</v>
          </cell>
          <cell r="AH72">
            <v>0</v>
          </cell>
          <cell r="AI72">
            <v>0</v>
          </cell>
          <cell r="AJ72">
            <v>206082.39999999991</v>
          </cell>
          <cell r="AK72">
            <v>0.1</v>
          </cell>
          <cell r="AL72">
            <v>103041.20000000001</v>
          </cell>
        </row>
        <row r="73">
          <cell r="B73" t="str">
            <v>ST/EPU</v>
          </cell>
          <cell r="C73" t="str">
            <v>A1A</v>
          </cell>
          <cell r="D73" t="str">
            <v>A1AC</v>
          </cell>
          <cell r="E73" t="str">
            <v>EP/KIND</v>
          </cell>
          <cell r="F73">
            <v>25</v>
          </cell>
          <cell r="G73">
            <v>22</v>
          </cell>
          <cell r="H73" t="str">
            <v>300 cl PME Construction classes, bureau, latrines et puits</v>
          </cell>
          <cell r="I73" t="str">
            <v>SNIES</v>
          </cell>
          <cell r="J73">
            <v>49</v>
          </cell>
          <cell r="K73" t="str">
            <v>IDA</v>
          </cell>
          <cell r="L73" t="str">
            <v>AON</v>
          </cell>
          <cell r="M73">
            <v>21</v>
          </cell>
          <cell r="N73">
            <v>9</v>
          </cell>
          <cell r="O73">
            <v>2</v>
          </cell>
          <cell r="P73">
            <v>2</v>
          </cell>
          <cell r="Q73">
            <v>21</v>
          </cell>
          <cell r="R73" t="str">
            <v>cl</v>
          </cell>
          <cell r="T73">
            <v>64210.619047619046</v>
          </cell>
          <cell r="U73">
            <v>0.8</v>
          </cell>
          <cell r="V73">
            <v>1348423</v>
          </cell>
          <cell r="W73">
            <v>0</v>
          </cell>
          <cell r="X73">
            <v>0</v>
          </cell>
          <cell r="Y73">
            <v>0</v>
          </cell>
          <cell r="Z73">
            <v>1348423</v>
          </cell>
          <cell r="AA73">
            <v>1078738.4000000001</v>
          </cell>
          <cell r="AB73">
            <v>0</v>
          </cell>
          <cell r="AC73">
            <v>0</v>
          </cell>
          <cell r="AD73">
            <v>0</v>
          </cell>
          <cell r="AE73">
            <v>1078738.4000000001</v>
          </cell>
          <cell r="AF73">
            <v>269684.59999999986</v>
          </cell>
          <cell r="AG73">
            <v>0</v>
          </cell>
          <cell r="AH73">
            <v>0</v>
          </cell>
          <cell r="AI73">
            <v>0</v>
          </cell>
          <cell r="AJ73">
            <v>269684.59999999986</v>
          </cell>
          <cell r="AK73">
            <v>0.1</v>
          </cell>
          <cell r="AL73">
            <v>134842.30000000002</v>
          </cell>
        </row>
        <row r="74">
          <cell r="B74" t="str">
            <v>ST/EPU</v>
          </cell>
          <cell r="C74" t="str">
            <v>A1A</v>
          </cell>
          <cell r="D74" t="str">
            <v>A1AC</v>
          </cell>
          <cell r="E74" t="str">
            <v>EP/FORE</v>
          </cell>
          <cell r="F74">
            <v>34</v>
          </cell>
          <cell r="G74">
            <v>22</v>
          </cell>
          <cell r="H74" t="str">
            <v>300 cl PME Construction classes, bureau, latrines et puits</v>
          </cell>
          <cell r="I74" t="str">
            <v>SNIES</v>
          </cell>
          <cell r="J74">
            <v>49</v>
          </cell>
          <cell r="K74" t="str">
            <v>IDA</v>
          </cell>
          <cell r="L74" t="str">
            <v>AON</v>
          </cell>
          <cell r="M74">
            <v>15</v>
          </cell>
          <cell r="N74">
            <v>6</v>
          </cell>
          <cell r="O74">
            <v>2</v>
          </cell>
          <cell r="P74">
            <v>2</v>
          </cell>
          <cell r="Q74">
            <v>15</v>
          </cell>
          <cell r="R74" t="str">
            <v>cl</v>
          </cell>
          <cell r="T74">
            <v>70847</v>
          </cell>
          <cell r="U74">
            <v>0.8</v>
          </cell>
          <cell r="V74">
            <v>1062705</v>
          </cell>
          <cell r="W74">
            <v>0</v>
          </cell>
          <cell r="X74">
            <v>0</v>
          </cell>
          <cell r="Y74">
            <v>0</v>
          </cell>
          <cell r="Z74">
            <v>1062705</v>
          </cell>
          <cell r="AA74">
            <v>850164</v>
          </cell>
          <cell r="AB74">
            <v>0</v>
          </cell>
          <cell r="AC74">
            <v>0</v>
          </cell>
          <cell r="AD74">
            <v>0</v>
          </cell>
          <cell r="AE74">
            <v>850164</v>
          </cell>
          <cell r="AF74">
            <v>212541</v>
          </cell>
          <cell r="AG74">
            <v>0</v>
          </cell>
          <cell r="AH74">
            <v>0</v>
          </cell>
          <cell r="AI74">
            <v>0</v>
          </cell>
          <cell r="AJ74">
            <v>212541</v>
          </cell>
          <cell r="AK74">
            <v>0.1</v>
          </cell>
          <cell r="AL74">
            <v>106270.5</v>
          </cell>
        </row>
        <row r="75">
          <cell r="B75" t="str">
            <v>ST/EPU</v>
          </cell>
          <cell r="C75" t="str">
            <v>A1A</v>
          </cell>
          <cell r="D75" t="str">
            <v>A1AC</v>
          </cell>
          <cell r="E75" t="str">
            <v>EP/TOUG</v>
          </cell>
          <cell r="F75">
            <v>34</v>
          </cell>
          <cell r="G75">
            <v>22</v>
          </cell>
          <cell r="H75" t="str">
            <v>300 cl PME Construction classes, bureau, latrines et puits</v>
          </cell>
          <cell r="I75" t="str">
            <v>SNIES</v>
          </cell>
          <cell r="J75">
            <v>49</v>
          </cell>
          <cell r="K75" t="str">
            <v>IDA</v>
          </cell>
          <cell r="L75" t="str">
            <v>AON</v>
          </cell>
          <cell r="M75">
            <v>18</v>
          </cell>
          <cell r="N75">
            <v>6</v>
          </cell>
          <cell r="O75">
            <v>2</v>
          </cell>
          <cell r="P75">
            <v>2</v>
          </cell>
          <cell r="Q75">
            <v>18</v>
          </cell>
          <cell r="R75" t="str">
            <v>cl</v>
          </cell>
          <cell r="T75">
            <v>58920.166666666664</v>
          </cell>
          <cell r="U75">
            <v>0.8</v>
          </cell>
          <cell r="V75">
            <v>1060563</v>
          </cell>
          <cell r="W75">
            <v>0</v>
          </cell>
          <cell r="X75">
            <v>0</v>
          </cell>
          <cell r="Y75">
            <v>0</v>
          </cell>
          <cell r="Z75">
            <v>1060563</v>
          </cell>
          <cell r="AA75">
            <v>848450.4</v>
          </cell>
          <cell r="AB75">
            <v>0</v>
          </cell>
          <cell r="AC75">
            <v>0</v>
          </cell>
          <cell r="AD75">
            <v>0</v>
          </cell>
          <cell r="AE75">
            <v>848450.4</v>
          </cell>
          <cell r="AF75">
            <v>212112.59999999998</v>
          </cell>
          <cell r="AG75">
            <v>0</v>
          </cell>
          <cell r="AH75">
            <v>0</v>
          </cell>
          <cell r="AI75">
            <v>0</v>
          </cell>
          <cell r="AJ75">
            <v>212112.59999999998</v>
          </cell>
          <cell r="AK75">
            <v>0.1</v>
          </cell>
          <cell r="AL75">
            <v>106056.3</v>
          </cell>
        </row>
        <row r="76">
          <cell r="B76" t="str">
            <v>ST/EPU</v>
          </cell>
          <cell r="C76" t="str">
            <v>A1A</v>
          </cell>
          <cell r="D76" t="str">
            <v>A1AC</v>
          </cell>
          <cell r="E76" t="str">
            <v>EP/MALI</v>
          </cell>
          <cell r="G76">
            <v>22</v>
          </cell>
          <cell r="H76" t="str">
            <v>300 cl PME Construction classes, bureau, latrines et puits</v>
          </cell>
          <cell r="I76" t="str">
            <v>SNIES</v>
          </cell>
          <cell r="K76" t="str">
            <v>IDA</v>
          </cell>
          <cell r="L76" t="str">
            <v>AON</v>
          </cell>
          <cell r="M76">
            <v>15</v>
          </cell>
          <cell r="O76">
            <v>3</v>
          </cell>
          <cell r="Q76">
            <v>15</v>
          </cell>
          <cell r="R76" t="str">
            <v>cl</v>
          </cell>
          <cell r="T76">
            <v>56148.133333333331</v>
          </cell>
          <cell r="U76">
            <v>0.8</v>
          </cell>
          <cell r="V76">
            <v>842222</v>
          </cell>
          <cell r="W76">
            <v>0</v>
          </cell>
          <cell r="X76">
            <v>0</v>
          </cell>
          <cell r="Y76">
            <v>0</v>
          </cell>
          <cell r="Z76">
            <v>842222</v>
          </cell>
          <cell r="AA76">
            <v>673777.60000000009</v>
          </cell>
          <cell r="AB76">
            <v>0</v>
          </cell>
          <cell r="AC76">
            <v>0</v>
          </cell>
          <cell r="AD76">
            <v>0</v>
          </cell>
          <cell r="AE76">
            <v>673777.60000000009</v>
          </cell>
          <cell r="AF76">
            <v>168444.39999999991</v>
          </cell>
          <cell r="AG76">
            <v>0</v>
          </cell>
          <cell r="AH76">
            <v>0</v>
          </cell>
          <cell r="AI76">
            <v>0</v>
          </cell>
          <cell r="AJ76">
            <v>168444.39999999991</v>
          </cell>
          <cell r="AK76">
            <v>0.1</v>
          </cell>
          <cell r="AL76">
            <v>84222.200000000012</v>
          </cell>
        </row>
        <row r="77">
          <cell r="B77" t="str">
            <v>ST/EPU</v>
          </cell>
          <cell r="C77" t="str">
            <v>A1A</v>
          </cell>
          <cell r="D77" t="str">
            <v>A1AC</v>
          </cell>
          <cell r="E77" t="str">
            <v>EP/DABO</v>
          </cell>
          <cell r="G77">
            <v>23</v>
          </cell>
          <cell r="H77" t="str">
            <v>300 cl PME  Mobilier</v>
          </cell>
          <cell r="I77" t="str">
            <v>SNIES</v>
          </cell>
          <cell r="K77" t="str">
            <v>IDA</v>
          </cell>
          <cell r="L77" t="str">
            <v>AON</v>
          </cell>
          <cell r="M77">
            <v>15</v>
          </cell>
          <cell r="N77">
            <v>9</v>
          </cell>
          <cell r="O77">
            <v>3</v>
          </cell>
          <cell r="Q77">
            <v>15</v>
          </cell>
          <cell r="R77" t="str">
            <v>cl</v>
          </cell>
          <cell r="T77">
            <v>4615.2017999999998</v>
          </cell>
          <cell r="U77">
            <v>0.8</v>
          </cell>
          <cell r="V77">
            <v>69228.027000000002</v>
          </cell>
          <cell r="W77">
            <v>0</v>
          </cell>
          <cell r="X77">
            <v>0</v>
          </cell>
          <cell r="Y77">
            <v>0</v>
          </cell>
          <cell r="Z77">
            <v>69228.027000000002</v>
          </cell>
          <cell r="AA77">
            <v>55382.421600000001</v>
          </cell>
          <cell r="AB77">
            <v>0</v>
          </cell>
          <cell r="AC77">
            <v>0</v>
          </cell>
          <cell r="AD77">
            <v>0</v>
          </cell>
          <cell r="AE77">
            <v>55382.421600000001</v>
          </cell>
          <cell r="AF77">
            <v>13845.6054</v>
          </cell>
          <cell r="AG77">
            <v>0</v>
          </cell>
          <cell r="AH77">
            <v>0</v>
          </cell>
          <cell r="AI77">
            <v>0</v>
          </cell>
          <cell r="AJ77">
            <v>13845.6054</v>
          </cell>
          <cell r="AL77">
            <v>0</v>
          </cell>
        </row>
        <row r="78">
          <cell r="B78" t="str">
            <v>ST/EPU</v>
          </cell>
          <cell r="C78" t="str">
            <v>A1A</v>
          </cell>
          <cell r="D78" t="str">
            <v>A1AC</v>
          </cell>
          <cell r="E78" t="str">
            <v>EP/KANK</v>
          </cell>
          <cell r="G78">
            <v>23</v>
          </cell>
          <cell r="H78" t="str">
            <v>300 cl PME  Mobilier</v>
          </cell>
          <cell r="I78" t="str">
            <v>SNIES</v>
          </cell>
          <cell r="K78" t="str">
            <v>IDA</v>
          </cell>
          <cell r="L78" t="str">
            <v>AON</v>
          </cell>
          <cell r="M78">
            <v>24</v>
          </cell>
          <cell r="O78">
            <v>3</v>
          </cell>
          <cell r="Q78">
            <v>24</v>
          </cell>
          <cell r="R78" t="str">
            <v>cl</v>
          </cell>
          <cell r="T78">
            <v>4615.2017999999998</v>
          </cell>
          <cell r="U78">
            <v>0.8</v>
          </cell>
          <cell r="V78">
            <v>110764.8432</v>
          </cell>
          <cell r="W78">
            <v>0</v>
          </cell>
          <cell r="X78">
            <v>0</v>
          </cell>
          <cell r="Y78">
            <v>0</v>
          </cell>
          <cell r="Z78">
            <v>110764.8432</v>
          </cell>
          <cell r="AA78">
            <v>88611.874560000011</v>
          </cell>
          <cell r="AB78">
            <v>0</v>
          </cell>
          <cell r="AC78">
            <v>0</v>
          </cell>
          <cell r="AD78">
            <v>0</v>
          </cell>
          <cell r="AE78">
            <v>88611.874560000011</v>
          </cell>
          <cell r="AF78">
            <v>22152.968639999992</v>
          </cell>
          <cell r="AG78">
            <v>0</v>
          </cell>
          <cell r="AH78">
            <v>0</v>
          </cell>
          <cell r="AI78">
            <v>0</v>
          </cell>
          <cell r="AJ78">
            <v>22152.968639999992</v>
          </cell>
          <cell r="AL78">
            <v>0</v>
          </cell>
        </row>
        <row r="79">
          <cell r="B79" t="str">
            <v>ST/EPU</v>
          </cell>
          <cell r="C79" t="str">
            <v>A1A</v>
          </cell>
          <cell r="D79" t="str">
            <v>A1AC</v>
          </cell>
          <cell r="E79" t="str">
            <v>EP/MAND</v>
          </cell>
          <cell r="G79">
            <v>23</v>
          </cell>
          <cell r="H79" t="str">
            <v>300 cl PME  Mobilier</v>
          </cell>
          <cell r="I79" t="str">
            <v>SNIES</v>
          </cell>
          <cell r="J79">
            <v>35</v>
          </cell>
          <cell r="K79" t="str">
            <v>IDA</v>
          </cell>
          <cell r="L79" t="str">
            <v>AON</v>
          </cell>
          <cell r="M79">
            <v>21</v>
          </cell>
          <cell r="O79">
            <v>3</v>
          </cell>
          <cell r="Q79">
            <v>21</v>
          </cell>
          <cell r="R79" t="str">
            <v>cl</v>
          </cell>
          <cell r="T79">
            <v>4615.2017999999998</v>
          </cell>
          <cell r="U79">
            <v>0.8</v>
          </cell>
          <cell r="V79">
            <v>96919.237800000003</v>
          </cell>
          <cell r="W79">
            <v>0</v>
          </cell>
          <cell r="X79">
            <v>0</v>
          </cell>
          <cell r="Y79">
            <v>0</v>
          </cell>
          <cell r="Z79">
            <v>96919.237800000003</v>
          </cell>
          <cell r="AA79">
            <v>77535.390240000008</v>
          </cell>
          <cell r="AB79">
            <v>0</v>
          </cell>
          <cell r="AC79">
            <v>0</v>
          </cell>
          <cell r="AD79">
            <v>0</v>
          </cell>
          <cell r="AE79">
            <v>77535.390240000008</v>
          </cell>
          <cell r="AF79">
            <v>19383.847559999995</v>
          </cell>
          <cell r="AG79">
            <v>0</v>
          </cell>
          <cell r="AH79">
            <v>0</v>
          </cell>
          <cell r="AI79">
            <v>0</v>
          </cell>
          <cell r="AJ79">
            <v>19383.847559999995</v>
          </cell>
          <cell r="AL79">
            <v>0</v>
          </cell>
        </row>
        <row r="80">
          <cell r="B80" t="str">
            <v>ST/EPU</v>
          </cell>
          <cell r="C80" t="str">
            <v>A1A</v>
          </cell>
          <cell r="D80" t="str">
            <v>A1AC</v>
          </cell>
          <cell r="E80" t="str">
            <v>EP/GUEC</v>
          </cell>
          <cell r="G80">
            <v>23</v>
          </cell>
          <cell r="H80" t="str">
            <v>300 cl PME  Mobilier</v>
          </cell>
          <cell r="I80" t="str">
            <v>SNIES</v>
          </cell>
          <cell r="J80">
            <v>42</v>
          </cell>
          <cell r="K80" t="str">
            <v>IDA</v>
          </cell>
          <cell r="L80" t="str">
            <v>AON</v>
          </cell>
          <cell r="M80">
            <v>30</v>
          </cell>
          <cell r="O80">
            <v>3</v>
          </cell>
          <cell r="Q80">
            <v>30</v>
          </cell>
          <cell r="R80" t="str">
            <v>cl</v>
          </cell>
          <cell r="T80">
            <v>4615.2017999999998</v>
          </cell>
          <cell r="U80">
            <v>0.8</v>
          </cell>
          <cell r="V80">
            <v>138456.054</v>
          </cell>
          <cell r="W80">
            <v>0</v>
          </cell>
          <cell r="X80">
            <v>0</v>
          </cell>
          <cell r="Y80">
            <v>0</v>
          </cell>
          <cell r="Z80">
            <v>138456.054</v>
          </cell>
          <cell r="AA80">
            <v>110764.8432</v>
          </cell>
          <cell r="AB80">
            <v>0</v>
          </cell>
          <cell r="AC80">
            <v>0</v>
          </cell>
          <cell r="AD80">
            <v>0</v>
          </cell>
          <cell r="AE80">
            <v>110764.8432</v>
          </cell>
          <cell r="AF80">
            <v>27691.210800000001</v>
          </cell>
          <cell r="AG80">
            <v>0</v>
          </cell>
          <cell r="AH80">
            <v>0</v>
          </cell>
          <cell r="AI80">
            <v>0</v>
          </cell>
          <cell r="AJ80">
            <v>27691.210800000001</v>
          </cell>
          <cell r="AL80">
            <v>0</v>
          </cell>
        </row>
        <row r="81">
          <cell r="B81" t="str">
            <v>ST/EPU</v>
          </cell>
          <cell r="C81" t="str">
            <v>A1A</v>
          </cell>
          <cell r="D81" t="str">
            <v>A1AC</v>
          </cell>
          <cell r="E81" t="str">
            <v>EP/BEYL</v>
          </cell>
          <cell r="G81">
            <v>23</v>
          </cell>
          <cell r="H81" t="str">
            <v>300 cl PME  Mobilier</v>
          </cell>
          <cell r="I81" t="str">
            <v>SNIES</v>
          </cell>
          <cell r="J81">
            <v>43</v>
          </cell>
          <cell r="K81" t="str">
            <v>IDA</v>
          </cell>
          <cell r="L81" t="str">
            <v>AON</v>
          </cell>
          <cell r="M81">
            <v>24</v>
          </cell>
          <cell r="O81">
            <v>3</v>
          </cell>
          <cell r="Q81">
            <v>24</v>
          </cell>
          <cell r="R81" t="str">
            <v>cl</v>
          </cell>
          <cell r="T81">
            <v>4615.2017999999998</v>
          </cell>
          <cell r="U81">
            <v>0.8</v>
          </cell>
          <cell r="V81">
            <v>110764.8432</v>
          </cell>
          <cell r="W81">
            <v>0</v>
          </cell>
          <cell r="X81">
            <v>0</v>
          </cell>
          <cell r="Y81">
            <v>0</v>
          </cell>
          <cell r="Z81">
            <v>110764.8432</v>
          </cell>
          <cell r="AA81">
            <v>88611.874560000011</v>
          </cell>
          <cell r="AB81">
            <v>0</v>
          </cell>
          <cell r="AC81">
            <v>0</v>
          </cell>
          <cell r="AD81">
            <v>0</v>
          </cell>
          <cell r="AE81">
            <v>88611.874560000011</v>
          </cell>
          <cell r="AF81">
            <v>22152.968639999992</v>
          </cell>
          <cell r="AG81">
            <v>0</v>
          </cell>
          <cell r="AH81">
            <v>0</v>
          </cell>
          <cell r="AI81">
            <v>0</v>
          </cell>
          <cell r="AJ81">
            <v>22152.968639999992</v>
          </cell>
          <cell r="AL81">
            <v>0</v>
          </cell>
        </row>
        <row r="82">
          <cell r="B82" t="str">
            <v>ST/EPU</v>
          </cell>
          <cell r="C82" t="str">
            <v>A1A</v>
          </cell>
          <cell r="D82" t="str">
            <v>A1AC</v>
          </cell>
          <cell r="E82" t="str">
            <v>EP/MACE</v>
          </cell>
          <cell r="G82">
            <v>23</v>
          </cell>
          <cell r="H82" t="str">
            <v>300 cl PME  Mobilier</v>
          </cell>
          <cell r="I82" t="str">
            <v>SNIES</v>
          </cell>
          <cell r="J82">
            <v>44</v>
          </cell>
          <cell r="K82" t="str">
            <v>IDA</v>
          </cell>
          <cell r="L82" t="str">
            <v>AON</v>
          </cell>
          <cell r="M82">
            <v>33</v>
          </cell>
          <cell r="O82">
            <v>3</v>
          </cell>
          <cell r="Q82">
            <v>33</v>
          </cell>
          <cell r="R82" t="str">
            <v>cl</v>
          </cell>
          <cell r="T82">
            <v>4615.2017999999998</v>
          </cell>
          <cell r="U82">
            <v>0.8</v>
          </cell>
          <cell r="V82">
            <v>152301.6594</v>
          </cell>
          <cell r="W82">
            <v>0</v>
          </cell>
          <cell r="X82">
            <v>0</v>
          </cell>
          <cell r="Y82">
            <v>0</v>
          </cell>
          <cell r="Z82">
            <v>152301.6594</v>
          </cell>
          <cell r="AA82">
            <v>121841.32752000001</v>
          </cell>
          <cell r="AB82">
            <v>0</v>
          </cell>
          <cell r="AC82">
            <v>0</v>
          </cell>
          <cell r="AD82">
            <v>0</v>
          </cell>
          <cell r="AE82">
            <v>121841.32752000001</v>
          </cell>
          <cell r="AF82">
            <v>30460.331879999998</v>
          </cell>
          <cell r="AG82">
            <v>0</v>
          </cell>
          <cell r="AH82">
            <v>0</v>
          </cell>
          <cell r="AI82">
            <v>0</v>
          </cell>
          <cell r="AJ82">
            <v>30460.331879999998</v>
          </cell>
          <cell r="AL82">
            <v>0</v>
          </cell>
        </row>
        <row r="83">
          <cell r="B83" t="str">
            <v>ST/EPU</v>
          </cell>
          <cell r="C83" t="str">
            <v>A1A</v>
          </cell>
          <cell r="D83" t="str">
            <v>A1AC</v>
          </cell>
          <cell r="E83" t="str">
            <v>EP/FRIA</v>
          </cell>
          <cell r="G83">
            <v>23</v>
          </cell>
          <cell r="H83" t="str">
            <v>300 cl PME  Mobilier</v>
          </cell>
          <cell r="I83" t="str">
            <v>SNIES</v>
          </cell>
          <cell r="J83">
            <v>44</v>
          </cell>
          <cell r="K83" t="str">
            <v>IDA</v>
          </cell>
          <cell r="L83" t="str">
            <v>AON</v>
          </cell>
          <cell r="M83">
            <v>12</v>
          </cell>
          <cell r="O83">
            <v>3</v>
          </cell>
          <cell r="Q83">
            <v>12</v>
          </cell>
          <cell r="R83" t="str">
            <v>cl</v>
          </cell>
          <cell r="T83">
            <v>4615.2017999999998</v>
          </cell>
          <cell r="U83">
            <v>0.8</v>
          </cell>
          <cell r="V83">
            <v>55382.421600000001</v>
          </cell>
          <cell r="W83">
            <v>0</v>
          </cell>
          <cell r="X83">
            <v>0</v>
          </cell>
          <cell r="Y83">
            <v>0</v>
          </cell>
          <cell r="Z83">
            <v>55382.421600000001</v>
          </cell>
          <cell r="AA83">
            <v>44305.937280000006</v>
          </cell>
          <cell r="AB83">
            <v>0</v>
          </cell>
          <cell r="AC83">
            <v>0</v>
          </cell>
          <cell r="AD83">
            <v>0</v>
          </cell>
          <cell r="AE83">
            <v>44305.937280000006</v>
          </cell>
          <cell r="AF83">
            <v>11076.484319999996</v>
          </cell>
          <cell r="AG83">
            <v>0</v>
          </cell>
          <cell r="AH83">
            <v>0</v>
          </cell>
          <cell r="AI83">
            <v>0</v>
          </cell>
          <cell r="AJ83">
            <v>11076.484319999996</v>
          </cell>
          <cell r="AL83">
            <v>0</v>
          </cell>
        </row>
        <row r="84">
          <cell r="B84" t="str">
            <v>ST/EPU</v>
          </cell>
          <cell r="C84" t="str">
            <v>A1A</v>
          </cell>
          <cell r="D84" t="str">
            <v>A1AC</v>
          </cell>
          <cell r="E84" t="str">
            <v>EP/BOFF</v>
          </cell>
          <cell r="G84">
            <v>23</v>
          </cell>
          <cell r="H84" t="str">
            <v>300 cl PME  Mobilier</v>
          </cell>
          <cell r="I84" t="str">
            <v>SNIES</v>
          </cell>
          <cell r="J84">
            <v>44</v>
          </cell>
          <cell r="K84" t="str">
            <v>IDA</v>
          </cell>
          <cell r="L84" t="str">
            <v>AON</v>
          </cell>
          <cell r="M84">
            <v>21</v>
          </cell>
          <cell r="N84">
            <v>7</v>
          </cell>
          <cell r="O84">
            <v>3</v>
          </cell>
          <cell r="P84">
            <v>3</v>
          </cell>
          <cell r="Q84">
            <v>21</v>
          </cell>
          <cell r="R84" t="str">
            <v>cl</v>
          </cell>
          <cell r="S84">
            <v>96</v>
          </cell>
          <cell r="T84">
            <v>4615.2017999999998</v>
          </cell>
          <cell r="U84">
            <v>0.8</v>
          </cell>
          <cell r="V84">
            <v>96919.237800000003</v>
          </cell>
          <cell r="W84">
            <v>0</v>
          </cell>
          <cell r="X84">
            <v>0</v>
          </cell>
          <cell r="Y84">
            <v>0</v>
          </cell>
          <cell r="Z84">
            <v>96919.237800000003</v>
          </cell>
          <cell r="AA84">
            <v>77535.390240000008</v>
          </cell>
          <cell r="AB84">
            <v>0</v>
          </cell>
          <cell r="AC84">
            <v>0</v>
          </cell>
          <cell r="AD84">
            <v>0</v>
          </cell>
          <cell r="AE84">
            <v>77535.390240000008</v>
          </cell>
          <cell r="AF84">
            <v>19383.847559999995</v>
          </cell>
          <cell r="AG84">
            <v>0</v>
          </cell>
          <cell r="AH84">
            <v>0</v>
          </cell>
          <cell r="AI84">
            <v>0</v>
          </cell>
          <cell r="AJ84">
            <v>19383.847559999995</v>
          </cell>
          <cell r="AL84">
            <v>0</v>
          </cell>
        </row>
        <row r="85">
          <cell r="B85" t="str">
            <v>ST/EPU</v>
          </cell>
          <cell r="C85" t="str">
            <v>A1A</v>
          </cell>
          <cell r="D85" t="str">
            <v>A1AC</v>
          </cell>
          <cell r="E85" t="str">
            <v>EP/GAOU</v>
          </cell>
          <cell r="G85">
            <v>23</v>
          </cell>
          <cell r="H85" t="str">
            <v>300 cl PME  Mobilier</v>
          </cell>
          <cell r="I85" t="str">
            <v>SNIES</v>
          </cell>
          <cell r="J85">
            <v>44</v>
          </cell>
          <cell r="K85" t="str">
            <v>IDA</v>
          </cell>
          <cell r="L85" t="str">
            <v>AON</v>
          </cell>
          <cell r="M85">
            <v>18</v>
          </cell>
          <cell r="O85">
            <v>3</v>
          </cell>
          <cell r="Q85">
            <v>18</v>
          </cell>
          <cell r="R85" t="str">
            <v>cl</v>
          </cell>
          <cell r="T85">
            <v>4615.2017999999998</v>
          </cell>
          <cell r="U85">
            <v>0.8</v>
          </cell>
          <cell r="V85">
            <v>83073.632400000002</v>
          </cell>
          <cell r="W85">
            <v>0</v>
          </cell>
          <cell r="X85">
            <v>0</v>
          </cell>
          <cell r="Y85">
            <v>0</v>
          </cell>
          <cell r="Z85">
            <v>83073.632400000002</v>
          </cell>
          <cell r="AA85">
            <v>66458.905920000005</v>
          </cell>
          <cell r="AB85">
            <v>0</v>
          </cell>
          <cell r="AC85">
            <v>0</v>
          </cell>
          <cell r="AD85">
            <v>0</v>
          </cell>
          <cell r="AE85">
            <v>66458.905920000005</v>
          </cell>
          <cell r="AF85">
            <v>16614.726479999998</v>
          </cell>
          <cell r="AG85">
            <v>0</v>
          </cell>
          <cell r="AH85">
            <v>0</v>
          </cell>
          <cell r="AI85">
            <v>0</v>
          </cell>
          <cell r="AJ85">
            <v>16614.726479999998</v>
          </cell>
          <cell r="AL85">
            <v>0</v>
          </cell>
        </row>
        <row r="86">
          <cell r="B86" t="str">
            <v>ST/EPU</v>
          </cell>
          <cell r="C86" t="str">
            <v>A1A</v>
          </cell>
          <cell r="D86" t="str">
            <v>A1AC</v>
          </cell>
          <cell r="E86" t="str">
            <v>EP/PITA</v>
          </cell>
          <cell r="G86">
            <v>23</v>
          </cell>
          <cell r="H86" t="str">
            <v>300 cl PME  Mobilier</v>
          </cell>
          <cell r="I86" t="str">
            <v>SNIES</v>
          </cell>
          <cell r="J86">
            <v>44</v>
          </cell>
          <cell r="K86" t="str">
            <v>IDA</v>
          </cell>
          <cell r="L86" t="str">
            <v>AON</v>
          </cell>
          <cell r="M86">
            <v>15</v>
          </cell>
          <cell r="O86">
            <v>3</v>
          </cell>
          <cell r="Q86">
            <v>15</v>
          </cell>
          <cell r="R86" t="str">
            <v>cl</v>
          </cell>
          <cell r="T86">
            <v>4615.2017999999998</v>
          </cell>
          <cell r="U86">
            <v>0.8</v>
          </cell>
          <cell r="V86">
            <v>69228.027000000002</v>
          </cell>
          <cell r="W86">
            <v>0</v>
          </cell>
          <cell r="X86">
            <v>0</v>
          </cell>
          <cell r="Y86">
            <v>0</v>
          </cell>
          <cell r="Z86">
            <v>69228.027000000002</v>
          </cell>
          <cell r="AA86">
            <v>55382.421600000001</v>
          </cell>
          <cell r="AB86">
            <v>0</v>
          </cell>
          <cell r="AC86">
            <v>0</v>
          </cell>
          <cell r="AD86">
            <v>0</v>
          </cell>
          <cell r="AE86">
            <v>55382.421600000001</v>
          </cell>
          <cell r="AF86">
            <v>13845.6054</v>
          </cell>
          <cell r="AG86">
            <v>0</v>
          </cell>
          <cell r="AH86">
            <v>0</v>
          </cell>
          <cell r="AI86">
            <v>0</v>
          </cell>
          <cell r="AJ86">
            <v>13845.6054</v>
          </cell>
          <cell r="AL86">
            <v>0</v>
          </cell>
        </row>
        <row r="87">
          <cell r="B87" t="str">
            <v>ST/EPU</v>
          </cell>
          <cell r="C87" t="str">
            <v>A1A</v>
          </cell>
          <cell r="D87" t="str">
            <v>A1AC</v>
          </cell>
          <cell r="E87" t="str">
            <v>EP/MAMO</v>
          </cell>
          <cell r="G87">
            <v>23</v>
          </cell>
          <cell r="H87" t="str">
            <v>300 cl PME  Mobilier</v>
          </cell>
          <cell r="I87" t="str">
            <v>SNIES</v>
          </cell>
          <cell r="J87">
            <v>44</v>
          </cell>
          <cell r="K87" t="str">
            <v>IDA</v>
          </cell>
          <cell r="L87" t="str">
            <v>AON</v>
          </cell>
          <cell r="M87">
            <v>18</v>
          </cell>
          <cell r="O87">
            <v>3</v>
          </cell>
          <cell r="Q87">
            <v>18</v>
          </cell>
          <cell r="R87" t="str">
            <v>cl</v>
          </cell>
          <cell r="T87">
            <v>4615.2017999999998</v>
          </cell>
          <cell r="U87">
            <v>0.8</v>
          </cell>
          <cell r="V87">
            <v>83073.632400000002</v>
          </cell>
          <cell r="W87">
            <v>0</v>
          </cell>
          <cell r="X87">
            <v>0</v>
          </cell>
          <cell r="Y87">
            <v>0</v>
          </cell>
          <cell r="Z87">
            <v>83073.632400000002</v>
          </cell>
          <cell r="AA87">
            <v>66458.905920000005</v>
          </cell>
          <cell r="AB87">
            <v>0</v>
          </cell>
          <cell r="AC87">
            <v>0</v>
          </cell>
          <cell r="AD87">
            <v>0</v>
          </cell>
          <cell r="AE87">
            <v>66458.905920000005</v>
          </cell>
          <cell r="AF87">
            <v>16614.726479999998</v>
          </cell>
          <cell r="AG87">
            <v>0</v>
          </cell>
          <cell r="AH87">
            <v>0</v>
          </cell>
          <cell r="AI87">
            <v>0</v>
          </cell>
          <cell r="AJ87">
            <v>16614.726479999998</v>
          </cell>
          <cell r="AL87">
            <v>0</v>
          </cell>
        </row>
        <row r="88">
          <cell r="B88" t="str">
            <v>ST/EPU</v>
          </cell>
          <cell r="C88" t="str">
            <v>A1A</v>
          </cell>
          <cell r="D88" t="str">
            <v>A1AC</v>
          </cell>
          <cell r="E88" t="str">
            <v>EP/KIND</v>
          </cell>
          <cell r="G88">
            <v>23</v>
          </cell>
          <cell r="H88" t="str">
            <v>300 cl PME  Mobilier</v>
          </cell>
          <cell r="I88" t="str">
            <v>SNIES</v>
          </cell>
          <cell r="J88">
            <v>44</v>
          </cell>
          <cell r="K88" t="str">
            <v>IDA</v>
          </cell>
          <cell r="L88" t="str">
            <v>AON</v>
          </cell>
          <cell r="M88">
            <v>21</v>
          </cell>
          <cell r="O88">
            <v>3</v>
          </cell>
          <cell r="Q88">
            <v>21</v>
          </cell>
          <cell r="R88" t="str">
            <v>cl</v>
          </cell>
          <cell r="T88">
            <v>4615.2017999999998</v>
          </cell>
          <cell r="U88">
            <v>0.8</v>
          </cell>
          <cell r="V88">
            <v>96919.237800000003</v>
          </cell>
          <cell r="W88">
            <v>0</v>
          </cell>
          <cell r="X88">
            <v>0</v>
          </cell>
          <cell r="Y88">
            <v>0</v>
          </cell>
          <cell r="Z88">
            <v>96919.237800000003</v>
          </cell>
          <cell r="AA88">
            <v>77535.390240000008</v>
          </cell>
          <cell r="AB88">
            <v>0</v>
          </cell>
          <cell r="AC88">
            <v>0</v>
          </cell>
          <cell r="AD88">
            <v>0</v>
          </cell>
          <cell r="AE88">
            <v>77535.390240000008</v>
          </cell>
          <cell r="AF88">
            <v>19383.847559999995</v>
          </cell>
          <cell r="AG88">
            <v>0</v>
          </cell>
          <cell r="AH88">
            <v>0</v>
          </cell>
          <cell r="AI88">
            <v>0</v>
          </cell>
          <cell r="AJ88">
            <v>19383.847559999995</v>
          </cell>
          <cell r="AL88">
            <v>0</v>
          </cell>
        </row>
        <row r="89">
          <cell r="B89" t="str">
            <v>ST/EPU</v>
          </cell>
          <cell r="C89" t="str">
            <v>A1A</v>
          </cell>
          <cell r="D89" t="str">
            <v>A1AC</v>
          </cell>
          <cell r="E89" t="str">
            <v>EP/FORE</v>
          </cell>
          <cell r="G89">
            <v>23</v>
          </cell>
          <cell r="H89" t="str">
            <v>300 cl PME  Mobilier</v>
          </cell>
          <cell r="I89" t="str">
            <v>SNIES</v>
          </cell>
          <cell r="J89">
            <v>44</v>
          </cell>
          <cell r="K89" t="str">
            <v>IDA</v>
          </cell>
          <cell r="L89" t="str">
            <v>AON</v>
          </cell>
          <cell r="M89">
            <v>15</v>
          </cell>
          <cell r="O89">
            <v>3</v>
          </cell>
          <cell r="Q89">
            <v>15</v>
          </cell>
          <cell r="R89" t="str">
            <v>cl</v>
          </cell>
          <cell r="T89">
            <v>4615.2017999999998</v>
          </cell>
          <cell r="U89">
            <v>0.8</v>
          </cell>
          <cell r="V89">
            <v>69228.027000000002</v>
          </cell>
          <cell r="W89">
            <v>0</v>
          </cell>
          <cell r="X89">
            <v>0</v>
          </cell>
          <cell r="Y89">
            <v>0</v>
          </cell>
          <cell r="Z89">
            <v>69228.027000000002</v>
          </cell>
          <cell r="AA89">
            <v>55382.421600000001</v>
          </cell>
          <cell r="AB89">
            <v>0</v>
          </cell>
          <cell r="AC89">
            <v>0</v>
          </cell>
          <cell r="AD89">
            <v>0</v>
          </cell>
          <cell r="AE89">
            <v>55382.421600000001</v>
          </cell>
          <cell r="AF89">
            <v>13845.6054</v>
          </cell>
          <cell r="AG89">
            <v>0</v>
          </cell>
          <cell r="AH89">
            <v>0</v>
          </cell>
          <cell r="AI89">
            <v>0</v>
          </cell>
          <cell r="AJ89">
            <v>13845.6054</v>
          </cell>
          <cell r="AL89">
            <v>0</v>
          </cell>
        </row>
        <row r="90">
          <cell r="B90" t="str">
            <v>ST/EPU</v>
          </cell>
          <cell r="C90" t="str">
            <v>A1A</v>
          </cell>
          <cell r="D90" t="str">
            <v>A1AC</v>
          </cell>
          <cell r="E90" t="str">
            <v>EP/TOUG</v>
          </cell>
          <cell r="G90">
            <v>23</v>
          </cell>
          <cell r="H90" t="str">
            <v>300 cl PME  Mobilier</v>
          </cell>
          <cell r="I90" t="str">
            <v>SNIES</v>
          </cell>
          <cell r="J90">
            <v>44</v>
          </cell>
          <cell r="K90" t="str">
            <v>IDA</v>
          </cell>
          <cell r="L90" t="str">
            <v>AON</v>
          </cell>
          <cell r="M90">
            <v>18</v>
          </cell>
          <cell r="O90">
            <v>3</v>
          </cell>
          <cell r="Q90">
            <v>18</v>
          </cell>
          <cell r="R90" t="str">
            <v>cl</v>
          </cell>
          <cell r="T90">
            <v>4615.2017999999998</v>
          </cell>
          <cell r="U90">
            <v>0.8</v>
          </cell>
          <cell r="V90">
            <v>83073.632400000002</v>
          </cell>
          <cell r="W90">
            <v>0</v>
          </cell>
          <cell r="X90">
            <v>0</v>
          </cell>
          <cell r="Y90">
            <v>0</v>
          </cell>
          <cell r="Z90">
            <v>83073.632400000002</v>
          </cell>
          <cell r="AA90">
            <v>66458.905920000005</v>
          </cell>
          <cell r="AB90">
            <v>0</v>
          </cell>
          <cell r="AC90">
            <v>0</v>
          </cell>
          <cell r="AD90">
            <v>0</v>
          </cell>
          <cell r="AE90">
            <v>66458.905920000005</v>
          </cell>
          <cell r="AF90">
            <v>16614.726479999998</v>
          </cell>
          <cell r="AG90">
            <v>0</v>
          </cell>
          <cell r="AH90">
            <v>0</v>
          </cell>
          <cell r="AI90">
            <v>0</v>
          </cell>
          <cell r="AJ90">
            <v>16614.726479999998</v>
          </cell>
          <cell r="AL90">
            <v>0</v>
          </cell>
        </row>
        <row r="91">
          <cell r="B91" t="str">
            <v>ST/EPU</v>
          </cell>
          <cell r="C91" t="str">
            <v>A1A</v>
          </cell>
          <cell r="D91" t="str">
            <v>A1AC</v>
          </cell>
          <cell r="E91" t="str">
            <v>EP/MALI</v>
          </cell>
          <cell r="G91">
            <v>23</v>
          </cell>
          <cell r="H91" t="str">
            <v>300 cl PME  Mobilier</v>
          </cell>
          <cell r="I91" t="str">
            <v>SNIES</v>
          </cell>
          <cell r="J91">
            <v>44</v>
          </cell>
          <cell r="K91" t="str">
            <v>IDA</v>
          </cell>
          <cell r="L91" t="str">
            <v>AON</v>
          </cell>
          <cell r="M91">
            <v>15</v>
          </cell>
          <cell r="O91">
            <v>3</v>
          </cell>
          <cell r="Q91">
            <v>15</v>
          </cell>
          <cell r="R91" t="str">
            <v>cl</v>
          </cell>
          <cell r="T91">
            <v>4615.2017999999998</v>
          </cell>
          <cell r="U91">
            <v>0.8</v>
          </cell>
          <cell r="V91">
            <v>69228.027000000002</v>
          </cell>
          <cell r="W91">
            <v>0</v>
          </cell>
          <cell r="X91">
            <v>0</v>
          </cell>
          <cell r="Y91">
            <v>0</v>
          </cell>
          <cell r="Z91">
            <v>69228.027000000002</v>
          </cell>
          <cell r="AA91">
            <v>55382.421600000001</v>
          </cell>
          <cell r="AB91">
            <v>0</v>
          </cell>
          <cell r="AC91">
            <v>0</v>
          </cell>
          <cell r="AD91">
            <v>0</v>
          </cell>
          <cell r="AE91">
            <v>55382.421600000001</v>
          </cell>
          <cell r="AF91">
            <v>13845.6054</v>
          </cell>
          <cell r="AG91">
            <v>0</v>
          </cell>
          <cell r="AH91">
            <v>0</v>
          </cell>
          <cell r="AI91">
            <v>0</v>
          </cell>
          <cell r="AJ91">
            <v>13845.6054</v>
          </cell>
          <cell r="AL91">
            <v>0</v>
          </cell>
        </row>
        <row r="92">
          <cell r="B92" t="str">
            <v>ST/EPU</v>
          </cell>
          <cell r="C92" t="str">
            <v>A1D</v>
          </cell>
          <cell r="D92" t="str">
            <v>A1DA</v>
          </cell>
          <cell r="E92" t="str">
            <v>SNIES</v>
          </cell>
          <cell r="G92">
            <v>15</v>
          </cell>
          <cell r="H92" t="str">
            <v>300 cl ONG Mission C de suivi classes 100sites x 5 visites/sitex2sites/j</v>
          </cell>
          <cell r="I92" t="str">
            <v>SNIES</v>
          </cell>
          <cell r="J92">
            <v>46</v>
          </cell>
          <cell r="K92" t="str">
            <v>IDA</v>
          </cell>
          <cell r="L92" t="str">
            <v>AUT</v>
          </cell>
          <cell r="M92">
            <v>250</v>
          </cell>
          <cell r="O92">
            <v>3</v>
          </cell>
          <cell r="Q92">
            <v>250</v>
          </cell>
          <cell r="R92" t="str">
            <v>pxj</v>
          </cell>
          <cell r="T92">
            <v>113.9556</v>
          </cell>
          <cell r="U92">
            <v>0.9</v>
          </cell>
          <cell r="V92">
            <v>28488.9</v>
          </cell>
          <cell r="W92">
            <v>0</v>
          </cell>
          <cell r="X92">
            <v>0</v>
          </cell>
          <cell r="Y92">
            <v>0</v>
          </cell>
          <cell r="Z92">
            <v>28488.9</v>
          </cell>
          <cell r="AA92">
            <v>25640.010000000002</v>
          </cell>
          <cell r="AB92">
            <v>0</v>
          </cell>
          <cell r="AC92">
            <v>0</v>
          </cell>
          <cell r="AD92">
            <v>0</v>
          </cell>
          <cell r="AE92">
            <v>25640.010000000002</v>
          </cell>
          <cell r="AF92">
            <v>2848.8899999999994</v>
          </cell>
          <cell r="AG92">
            <v>0</v>
          </cell>
          <cell r="AH92">
            <v>0</v>
          </cell>
          <cell r="AI92">
            <v>0</v>
          </cell>
          <cell r="AJ92">
            <v>2848.8899999999994</v>
          </cell>
          <cell r="AL92">
            <v>0</v>
          </cell>
        </row>
        <row r="93">
          <cell r="B93" t="str">
            <v>ST/EPU</v>
          </cell>
          <cell r="C93" t="str">
            <v>A1D</v>
          </cell>
          <cell r="D93" t="str">
            <v>A1DA</v>
          </cell>
          <cell r="E93" t="str">
            <v>IRE/BOK</v>
          </cell>
          <cell r="G93">
            <v>15</v>
          </cell>
          <cell r="H93" t="str">
            <v>300 cl ONG Mission R de suivi classes 100sites x10 visites/sitex2sites/j</v>
          </cell>
          <cell r="I93" t="str">
            <v>SNIES</v>
          </cell>
          <cell r="J93">
            <v>46</v>
          </cell>
          <cell r="K93" t="str">
            <v>IDA</v>
          </cell>
          <cell r="L93" t="str">
            <v>AUT</v>
          </cell>
          <cell r="M93">
            <v>80</v>
          </cell>
          <cell r="O93">
            <v>3</v>
          </cell>
          <cell r="Q93">
            <v>80</v>
          </cell>
          <cell r="R93" t="str">
            <v>pxj</v>
          </cell>
          <cell r="T93">
            <v>94.962999999999994</v>
          </cell>
          <cell r="U93">
            <v>0.9</v>
          </cell>
          <cell r="V93">
            <v>7597.0399999999991</v>
          </cell>
          <cell r="W93">
            <v>0</v>
          </cell>
          <cell r="X93">
            <v>0</v>
          </cell>
          <cell r="Y93">
            <v>0</v>
          </cell>
          <cell r="Z93">
            <v>7597.0399999999991</v>
          </cell>
          <cell r="AA93">
            <v>6837.3359999999993</v>
          </cell>
          <cell r="AB93">
            <v>0</v>
          </cell>
          <cell r="AC93">
            <v>0</v>
          </cell>
          <cell r="AD93">
            <v>0</v>
          </cell>
          <cell r="AE93">
            <v>6837.3359999999993</v>
          </cell>
          <cell r="AF93">
            <v>759.70399999999972</v>
          </cell>
          <cell r="AG93">
            <v>0</v>
          </cell>
          <cell r="AH93">
            <v>0</v>
          </cell>
          <cell r="AI93">
            <v>0</v>
          </cell>
          <cell r="AJ93">
            <v>759.70399999999972</v>
          </cell>
          <cell r="AL93">
            <v>0</v>
          </cell>
        </row>
        <row r="94">
          <cell r="B94" t="str">
            <v>ST/EPU</v>
          </cell>
          <cell r="C94" t="str">
            <v>A1D</v>
          </cell>
          <cell r="D94" t="str">
            <v>A1DA</v>
          </cell>
          <cell r="E94" t="str">
            <v>IRE/FAR</v>
          </cell>
          <cell r="G94">
            <v>15</v>
          </cell>
          <cell r="H94" t="str">
            <v>300 cl ONG Mission R de suivi classes 100sites x10 visites/sitex2sites/j</v>
          </cell>
          <cell r="I94" t="str">
            <v>SNIES</v>
          </cell>
          <cell r="J94">
            <v>46</v>
          </cell>
          <cell r="K94" t="str">
            <v>IDA</v>
          </cell>
          <cell r="L94" t="str">
            <v>AUT</v>
          </cell>
          <cell r="M94">
            <v>80</v>
          </cell>
          <cell r="O94">
            <v>3</v>
          </cell>
          <cell r="Q94">
            <v>80</v>
          </cell>
          <cell r="R94" t="str">
            <v>pxj</v>
          </cell>
          <cell r="T94">
            <v>94.962999999999994</v>
          </cell>
          <cell r="U94">
            <v>0.9</v>
          </cell>
          <cell r="V94">
            <v>7597.0399999999991</v>
          </cell>
          <cell r="W94">
            <v>0</v>
          </cell>
          <cell r="X94">
            <v>0</v>
          </cell>
          <cell r="Y94">
            <v>0</v>
          </cell>
          <cell r="Z94">
            <v>7597.0399999999991</v>
          </cell>
          <cell r="AA94">
            <v>6837.3359999999993</v>
          </cell>
          <cell r="AB94">
            <v>0</v>
          </cell>
          <cell r="AC94">
            <v>0</v>
          </cell>
          <cell r="AD94">
            <v>0</v>
          </cell>
          <cell r="AE94">
            <v>6837.3359999999993</v>
          </cell>
          <cell r="AF94">
            <v>759.70399999999972</v>
          </cell>
          <cell r="AG94">
            <v>0</v>
          </cell>
          <cell r="AH94">
            <v>0</v>
          </cell>
          <cell r="AI94">
            <v>0</v>
          </cell>
          <cell r="AJ94">
            <v>759.70399999999972</v>
          </cell>
          <cell r="AL94">
            <v>0</v>
          </cell>
        </row>
        <row r="95">
          <cell r="B95" t="str">
            <v>ST/EPU</v>
          </cell>
          <cell r="C95" t="str">
            <v>A1D</v>
          </cell>
          <cell r="D95" t="str">
            <v>A1DA</v>
          </cell>
          <cell r="E95" t="str">
            <v>IRE/KAN</v>
          </cell>
          <cell r="G95">
            <v>15</v>
          </cell>
          <cell r="H95" t="str">
            <v>300 cl ONG Mission R de suivi classes 100sites x10 visites/sitex2sites/j</v>
          </cell>
          <cell r="I95" t="str">
            <v>SNIES</v>
          </cell>
          <cell r="J95">
            <v>46</v>
          </cell>
          <cell r="K95" t="str">
            <v>IDA</v>
          </cell>
          <cell r="L95" t="str">
            <v>AUT</v>
          </cell>
          <cell r="M95">
            <v>80</v>
          </cell>
          <cell r="O95">
            <v>3</v>
          </cell>
          <cell r="Q95">
            <v>80</v>
          </cell>
          <cell r="R95" t="str">
            <v>pxj</v>
          </cell>
          <cell r="T95">
            <v>94.962999999999994</v>
          </cell>
          <cell r="U95">
            <v>0.9</v>
          </cell>
          <cell r="V95">
            <v>7597.0399999999991</v>
          </cell>
          <cell r="W95">
            <v>0</v>
          </cell>
          <cell r="X95">
            <v>0</v>
          </cell>
          <cell r="Y95">
            <v>0</v>
          </cell>
          <cell r="Z95">
            <v>7597.0399999999991</v>
          </cell>
          <cell r="AA95">
            <v>6837.3359999999993</v>
          </cell>
          <cell r="AB95">
            <v>0</v>
          </cell>
          <cell r="AC95">
            <v>0</v>
          </cell>
          <cell r="AD95">
            <v>0</v>
          </cell>
          <cell r="AE95">
            <v>6837.3359999999993</v>
          </cell>
          <cell r="AF95">
            <v>759.70399999999972</v>
          </cell>
          <cell r="AG95">
            <v>0</v>
          </cell>
          <cell r="AH95">
            <v>0</v>
          </cell>
          <cell r="AI95">
            <v>0</v>
          </cell>
          <cell r="AJ95">
            <v>759.70399999999972</v>
          </cell>
          <cell r="AL95">
            <v>0</v>
          </cell>
        </row>
        <row r="96">
          <cell r="B96" t="str">
            <v>ST/EPU</v>
          </cell>
          <cell r="C96" t="str">
            <v>A1D</v>
          </cell>
          <cell r="D96" t="str">
            <v>A1DA</v>
          </cell>
          <cell r="E96" t="str">
            <v>IRE/KIN</v>
          </cell>
          <cell r="G96">
            <v>15</v>
          </cell>
          <cell r="H96" t="str">
            <v>300 cl ONG Mission R de suivi classes 100sites x10 visites/sitex2sites/j</v>
          </cell>
          <cell r="I96" t="str">
            <v>SNIES</v>
          </cell>
          <cell r="J96">
            <v>46</v>
          </cell>
          <cell r="K96" t="str">
            <v>IDA</v>
          </cell>
          <cell r="L96" t="str">
            <v>AUT</v>
          </cell>
          <cell r="M96">
            <v>80</v>
          </cell>
          <cell r="O96">
            <v>3</v>
          </cell>
          <cell r="Q96">
            <v>80</v>
          </cell>
          <cell r="R96" t="str">
            <v>pxj</v>
          </cell>
          <cell r="T96">
            <v>94.962999999999994</v>
          </cell>
          <cell r="U96">
            <v>0.9</v>
          </cell>
          <cell r="V96">
            <v>7597.0399999999991</v>
          </cell>
          <cell r="W96">
            <v>0</v>
          </cell>
          <cell r="X96">
            <v>0</v>
          </cell>
          <cell r="Y96">
            <v>0</v>
          </cell>
          <cell r="Z96">
            <v>7597.0399999999991</v>
          </cell>
          <cell r="AA96">
            <v>6837.3359999999993</v>
          </cell>
          <cell r="AB96">
            <v>0</v>
          </cell>
          <cell r="AC96">
            <v>0</v>
          </cell>
          <cell r="AD96">
            <v>0</v>
          </cell>
          <cell r="AE96">
            <v>6837.3359999999993</v>
          </cell>
          <cell r="AF96">
            <v>759.70399999999972</v>
          </cell>
          <cell r="AG96">
            <v>0</v>
          </cell>
          <cell r="AH96">
            <v>0</v>
          </cell>
          <cell r="AI96">
            <v>0</v>
          </cell>
          <cell r="AJ96">
            <v>759.70399999999972</v>
          </cell>
          <cell r="AL96">
            <v>0</v>
          </cell>
        </row>
        <row r="97">
          <cell r="B97" t="str">
            <v>ST/EPU</v>
          </cell>
          <cell r="C97" t="str">
            <v>A1D</v>
          </cell>
          <cell r="D97" t="str">
            <v>A1DA</v>
          </cell>
          <cell r="E97" t="str">
            <v>IRE/LAB</v>
          </cell>
          <cell r="G97">
            <v>15</v>
          </cell>
          <cell r="H97" t="str">
            <v>300 cl ONG Mission R de suivi classes 100sites x10 visites/sitex2sites/j</v>
          </cell>
          <cell r="I97" t="str">
            <v>SNIES</v>
          </cell>
          <cell r="J97">
            <v>46</v>
          </cell>
          <cell r="K97" t="str">
            <v>IDA</v>
          </cell>
          <cell r="L97" t="str">
            <v>AUT</v>
          </cell>
          <cell r="M97">
            <v>80</v>
          </cell>
          <cell r="O97">
            <v>3</v>
          </cell>
          <cell r="Q97">
            <v>80</v>
          </cell>
          <cell r="R97" t="str">
            <v>pxj</v>
          </cell>
          <cell r="T97">
            <v>94.962999999999994</v>
          </cell>
          <cell r="U97">
            <v>0.9</v>
          </cell>
          <cell r="V97">
            <v>7597.0399999999991</v>
          </cell>
          <cell r="W97">
            <v>0</v>
          </cell>
          <cell r="X97">
            <v>0</v>
          </cell>
          <cell r="Y97">
            <v>0</v>
          </cell>
          <cell r="Z97">
            <v>7597.0399999999991</v>
          </cell>
          <cell r="AA97">
            <v>6837.3359999999993</v>
          </cell>
          <cell r="AB97">
            <v>0</v>
          </cell>
          <cell r="AC97">
            <v>0</v>
          </cell>
          <cell r="AD97">
            <v>0</v>
          </cell>
          <cell r="AE97">
            <v>6837.3359999999993</v>
          </cell>
          <cell r="AF97">
            <v>759.70399999999972</v>
          </cell>
          <cell r="AG97">
            <v>0</v>
          </cell>
          <cell r="AH97">
            <v>0</v>
          </cell>
          <cell r="AI97">
            <v>0</v>
          </cell>
          <cell r="AJ97">
            <v>759.70399999999972</v>
          </cell>
          <cell r="AL97">
            <v>0</v>
          </cell>
        </row>
        <row r="98">
          <cell r="B98" t="str">
            <v>ST/EPU</v>
          </cell>
          <cell r="C98" t="str">
            <v>A1D</v>
          </cell>
          <cell r="D98" t="str">
            <v>A1DA</v>
          </cell>
          <cell r="E98" t="str">
            <v>IRE/MAM</v>
          </cell>
          <cell r="G98">
            <v>15</v>
          </cell>
          <cell r="H98" t="str">
            <v>300 cl ONG Mission R de suivi classes 100sites x10 visites/sitex2sites/j</v>
          </cell>
          <cell r="I98" t="str">
            <v>SNIES</v>
          </cell>
          <cell r="J98">
            <v>46</v>
          </cell>
          <cell r="K98" t="str">
            <v>IDA</v>
          </cell>
          <cell r="L98" t="str">
            <v>AUT</v>
          </cell>
          <cell r="M98">
            <v>80</v>
          </cell>
          <cell r="O98">
            <v>3</v>
          </cell>
          <cell r="Q98">
            <v>80</v>
          </cell>
          <cell r="R98" t="str">
            <v>pxj</v>
          </cell>
          <cell r="T98">
            <v>94.962999999999994</v>
          </cell>
          <cell r="U98">
            <v>0.9</v>
          </cell>
          <cell r="V98">
            <v>7597.0399999999991</v>
          </cell>
          <cell r="W98">
            <v>0</v>
          </cell>
          <cell r="X98">
            <v>0</v>
          </cell>
          <cell r="Y98">
            <v>0</v>
          </cell>
          <cell r="Z98">
            <v>7597.0399999999991</v>
          </cell>
          <cell r="AA98">
            <v>6837.3359999999993</v>
          </cell>
          <cell r="AB98">
            <v>0</v>
          </cell>
          <cell r="AC98">
            <v>0</v>
          </cell>
          <cell r="AD98">
            <v>0</v>
          </cell>
          <cell r="AE98">
            <v>6837.3359999999993</v>
          </cell>
          <cell r="AF98">
            <v>759.70399999999972</v>
          </cell>
          <cell r="AG98">
            <v>0</v>
          </cell>
          <cell r="AH98">
            <v>0</v>
          </cell>
          <cell r="AI98">
            <v>0</v>
          </cell>
          <cell r="AJ98">
            <v>759.70399999999972</v>
          </cell>
          <cell r="AL98">
            <v>0</v>
          </cell>
        </row>
        <row r="99">
          <cell r="B99" t="str">
            <v>ST/EPU</v>
          </cell>
          <cell r="C99" t="str">
            <v>A1D</v>
          </cell>
          <cell r="D99" t="str">
            <v>A1DA</v>
          </cell>
          <cell r="E99" t="str">
            <v>IRE/NZE</v>
          </cell>
          <cell r="G99">
            <v>15</v>
          </cell>
          <cell r="H99" t="str">
            <v>300 cl ONG Mission R de suivi classes 100sites x10 visites/sitex2sites/j</v>
          </cell>
          <cell r="I99" t="str">
            <v>SNIES</v>
          </cell>
          <cell r="J99">
            <v>46</v>
          </cell>
          <cell r="K99" t="str">
            <v>IDA</v>
          </cell>
          <cell r="L99" t="str">
            <v>AUT</v>
          </cell>
          <cell r="M99">
            <v>80</v>
          </cell>
          <cell r="O99">
            <v>3</v>
          </cell>
          <cell r="Q99">
            <v>80</v>
          </cell>
          <cell r="R99" t="str">
            <v>pxj</v>
          </cell>
          <cell r="T99">
            <v>94.962999999999994</v>
          </cell>
          <cell r="U99">
            <v>0.9</v>
          </cell>
          <cell r="V99">
            <v>7597.0399999999991</v>
          </cell>
          <cell r="W99">
            <v>0</v>
          </cell>
          <cell r="X99">
            <v>0</v>
          </cell>
          <cell r="Y99">
            <v>0</v>
          </cell>
          <cell r="Z99">
            <v>7597.0399999999991</v>
          </cell>
          <cell r="AA99">
            <v>6837.3359999999993</v>
          </cell>
          <cell r="AB99">
            <v>0</v>
          </cell>
          <cell r="AC99">
            <v>0</v>
          </cell>
          <cell r="AD99">
            <v>0</v>
          </cell>
          <cell r="AE99">
            <v>6837.3359999999993</v>
          </cell>
          <cell r="AF99">
            <v>759.70399999999972</v>
          </cell>
          <cell r="AG99">
            <v>0</v>
          </cell>
          <cell r="AH99">
            <v>0</v>
          </cell>
          <cell r="AI99">
            <v>0</v>
          </cell>
          <cell r="AJ99">
            <v>759.70399999999972</v>
          </cell>
          <cell r="AL99">
            <v>0</v>
          </cell>
        </row>
        <row r="100">
          <cell r="B100" t="str">
            <v>ST/EPU</v>
          </cell>
          <cell r="C100" t="str">
            <v>A1D</v>
          </cell>
          <cell r="D100" t="str">
            <v>A1DA</v>
          </cell>
          <cell r="E100" t="str">
            <v>SNIES</v>
          </cell>
          <cell r="G100">
            <v>15</v>
          </cell>
          <cell r="H100" t="str">
            <v>120 cl CRD/PACV  Mission Centrale de suivi et de supervision</v>
          </cell>
          <cell r="I100" t="str">
            <v>SNIES</v>
          </cell>
          <cell r="J100">
            <v>46</v>
          </cell>
          <cell r="K100" t="str">
            <v>IDA</v>
          </cell>
          <cell r="L100" t="str">
            <v>AUT</v>
          </cell>
          <cell r="M100">
            <v>20</v>
          </cell>
          <cell r="O100">
            <v>3</v>
          </cell>
          <cell r="Q100">
            <v>20</v>
          </cell>
          <cell r="R100" t="str">
            <v>pxj</v>
          </cell>
          <cell r="T100">
            <v>113.9556</v>
          </cell>
          <cell r="U100">
            <v>0.9</v>
          </cell>
          <cell r="V100">
            <v>2279.1120000000001</v>
          </cell>
          <cell r="W100">
            <v>0</v>
          </cell>
          <cell r="X100">
            <v>0</v>
          </cell>
          <cell r="Y100">
            <v>0</v>
          </cell>
          <cell r="Z100">
            <v>2279.1120000000001</v>
          </cell>
          <cell r="AA100">
            <v>2051.2008000000001</v>
          </cell>
          <cell r="AB100">
            <v>0</v>
          </cell>
          <cell r="AC100">
            <v>0</v>
          </cell>
          <cell r="AD100">
            <v>0</v>
          </cell>
          <cell r="AE100">
            <v>2051.2008000000001</v>
          </cell>
          <cell r="AF100">
            <v>227.91120000000001</v>
          </cell>
          <cell r="AG100">
            <v>0</v>
          </cell>
          <cell r="AH100">
            <v>0</v>
          </cell>
          <cell r="AI100">
            <v>0</v>
          </cell>
          <cell r="AJ100">
            <v>227.91120000000001</v>
          </cell>
          <cell r="AL100">
            <v>0</v>
          </cell>
        </row>
        <row r="101">
          <cell r="B101" t="str">
            <v>ST/EPU</v>
          </cell>
          <cell r="C101" t="str">
            <v>A1D</v>
          </cell>
          <cell r="D101" t="str">
            <v>A1DA</v>
          </cell>
          <cell r="E101" t="str">
            <v>IRE/BOK</v>
          </cell>
          <cell r="G101">
            <v>15</v>
          </cell>
          <cell r="H101" t="str">
            <v>120 cl CRD/PACV Mission Régionale de suivi et de supervision</v>
          </cell>
          <cell r="I101" t="str">
            <v>SNIES</v>
          </cell>
          <cell r="J101">
            <v>46</v>
          </cell>
          <cell r="K101" t="str">
            <v>IDA</v>
          </cell>
          <cell r="L101" t="str">
            <v>AUT</v>
          </cell>
          <cell r="M101">
            <v>10</v>
          </cell>
          <cell r="O101">
            <v>3</v>
          </cell>
          <cell r="Q101">
            <v>10</v>
          </cell>
          <cell r="R101" t="str">
            <v>pxj</v>
          </cell>
          <cell r="T101">
            <v>94.962999999999994</v>
          </cell>
          <cell r="U101">
            <v>0.9</v>
          </cell>
          <cell r="V101">
            <v>949.62999999999988</v>
          </cell>
          <cell r="W101">
            <v>0</v>
          </cell>
          <cell r="X101">
            <v>0</v>
          </cell>
          <cell r="Y101">
            <v>0</v>
          </cell>
          <cell r="Z101">
            <v>949.62999999999988</v>
          </cell>
          <cell r="AA101">
            <v>854.66699999999992</v>
          </cell>
          <cell r="AB101">
            <v>0</v>
          </cell>
          <cell r="AC101">
            <v>0</v>
          </cell>
          <cell r="AD101">
            <v>0</v>
          </cell>
          <cell r="AE101">
            <v>854.66699999999992</v>
          </cell>
          <cell r="AF101">
            <v>94.962999999999965</v>
          </cell>
          <cell r="AG101">
            <v>0</v>
          </cell>
          <cell r="AH101">
            <v>0</v>
          </cell>
          <cell r="AI101">
            <v>0</v>
          </cell>
          <cell r="AJ101">
            <v>94.962999999999965</v>
          </cell>
          <cell r="AL101">
            <v>0</v>
          </cell>
        </row>
        <row r="102">
          <cell r="B102" t="str">
            <v>ST/EPU</v>
          </cell>
          <cell r="C102" t="str">
            <v>A1D</v>
          </cell>
          <cell r="D102" t="str">
            <v>A1DA</v>
          </cell>
          <cell r="E102" t="str">
            <v>IRE/FAR</v>
          </cell>
          <cell r="G102">
            <v>15</v>
          </cell>
          <cell r="H102" t="str">
            <v>120 cl CRD/PACV Mission Régionale de suivi et de supervision</v>
          </cell>
          <cell r="I102" t="str">
            <v>SNIES</v>
          </cell>
          <cell r="J102">
            <v>46</v>
          </cell>
          <cell r="K102" t="str">
            <v>IDA</v>
          </cell>
          <cell r="L102" t="str">
            <v>AUT</v>
          </cell>
          <cell r="M102">
            <v>10</v>
          </cell>
          <cell r="O102">
            <v>3</v>
          </cell>
          <cell r="Q102">
            <v>10</v>
          </cell>
          <cell r="R102" t="str">
            <v>pxj</v>
          </cell>
          <cell r="T102">
            <v>94.962999999999994</v>
          </cell>
          <cell r="U102">
            <v>0.9</v>
          </cell>
          <cell r="V102">
            <v>949.62999999999988</v>
          </cell>
          <cell r="W102">
            <v>0</v>
          </cell>
          <cell r="X102">
            <v>0</v>
          </cell>
          <cell r="Y102">
            <v>0</v>
          </cell>
          <cell r="Z102">
            <v>949.62999999999988</v>
          </cell>
          <cell r="AA102">
            <v>854.66699999999992</v>
          </cell>
          <cell r="AB102">
            <v>0</v>
          </cell>
          <cell r="AC102">
            <v>0</v>
          </cell>
          <cell r="AD102">
            <v>0</v>
          </cell>
          <cell r="AE102">
            <v>854.66699999999992</v>
          </cell>
          <cell r="AF102">
            <v>94.962999999999965</v>
          </cell>
          <cell r="AG102">
            <v>0</v>
          </cell>
          <cell r="AH102">
            <v>0</v>
          </cell>
          <cell r="AI102">
            <v>0</v>
          </cell>
          <cell r="AJ102">
            <v>94.962999999999965</v>
          </cell>
          <cell r="AL102">
            <v>0</v>
          </cell>
        </row>
        <row r="103">
          <cell r="B103" t="str">
            <v>ST/EPU</v>
          </cell>
          <cell r="C103" t="str">
            <v>A1D</v>
          </cell>
          <cell r="D103" t="str">
            <v>A1DA</v>
          </cell>
          <cell r="E103" t="str">
            <v>IRE/KAN</v>
          </cell>
          <cell r="G103">
            <v>15</v>
          </cell>
          <cell r="H103" t="str">
            <v>120 cl CRD/PACV Mission Régionale de suivi et de supervision</v>
          </cell>
          <cell r="I103" t="str">
            <v>SNIES</v>
          </cell>
          <cell r="J103">
            <v>46</v>
          </cell>
          <cell r="K103" t="str">
            <v>IDA</v>
          </cell>
          <cell r="L103" t="str">
            <v>AUT</v>
          </cell>
          <cell r="M103">
            <v>10</v>
          </cell>
          <cell r="N103">
            <v>6</v>
          </cell>
          <cell r="O103">
            <v>3</v>
          </cell>
          <cell r="P103">
            <v>3</v>
          </cell>
          <cell r="Q103">
            <v>10</v>
          </cell>
          <cell r="R103" t="str">
            <v>pxj</v>
          </cell>
          <cell r="S103">
            <v>98</v>
          </cell>
          <cell r="T103">
            <v>94.962999999999994</v>
          </cell>
          <cell r="U103">
            <v>0.9</v>
          </cell>
          <cell r="V103">
            <v>949.62999999999988</v>
          </cell>
          <cell r="W103">
            <v>0</v>
          </cell>
          <cell r="X103">
            <v>0</v>
          </cell>
          <cell r="Y103">
            <v>0</v>
          </cell>
          <cell r="Z103">
            <v>949.62999999999988</v>
          </cell>
          <cell r="AA103">
            <v>854.66699999999992</v>
          </cell>
          <cell r="AB103">
            <v>0</v>
          </cell>
          <cell r="AC103">
            <v>0</v>
          </cell>
          <cell r="AD103">
            <v>0</v>
          </cell>
          <cell r="AE103">
            <v>854.66699999999992</v>
          </cell>
          <cell r="AF103">
            <v>94.962999999999965</v>
          </cell>
          <cell r="AG103">
            <v>0</v>
          </cell>
          <cell r="AH103">
            <v>0</v>
          </cell>
          <cell r="AI103">
            <v>0</v>
          </cell>
          <cell r="AJ103">
            <v>94.962999999999965</v>
          </cell>
          <cell r="AL103">
            <v>0</v>
          </cell>
        </row>
        <row r="104">
          <cell r="B104" t="str">
            <v>ST/EPU</v>
          </cell>
          <cell r="C104" t="str">
            <v>A1D</v>
          </cell>
          <cell r="D104" t="str">
            <v>A1DA</v>
          </cell>
          <cell r="E104" t="str">
            <v>IRE/KIN</v>
          </cell>
          <cell r="G104">
            <v>15</v>
          </cell>
          <cell r="H104" t="str">
            <v>120 cl CRD/PACV Mission Régionale de suivi et de supervision</v>
          </cell>
          <cell r="I104" t="str">
            <v>SNIES</v>
          </cell>
          <cell r="J104">
            <v>44</v>
          </cell>
          <cell r="K104" t="str">
            <v>IDA</v>
          </cell>
          <cell r="L104" t="str">
            <v>AUT</v>
          </cell>
          <cell r="M104">
            <v>10</v>
          </cell>
          <cell r="N104">
            <v>7</v>
          </cell>
          <cell r="O104">
            <v>3</v>
          </cell>
          <cell r="P104">
            <v>3</v>
          </cell>
          <cell r="Q104">
            <v>10</v>
          </cell>
          <cell r="R104" t="str">
            <v>pxj</v>
          </cell>
          <cell r="S104">
            <v>96</v>
          </cell>
          <cell r="T104">
            <v>94.962999999999994</v>
          </cell>
          <cell r="U104">
            <v>0.9</v>
          </cell>
          <cell r="V104">
            <v>949.62999999999988</v>
          </cell>
          <cell r="W104">
            <v>0</v>
          </cell>
          <cell r="X104">
            <v>0</v>
          </cell>
          <cell r="Y104">
            <v>0</v>
          </cell>
          <cell r="Z104">
            <v>949.62999999999988</v>
          </cell>
          <cell r="AA104">
            <v>854.66699999999992</v>
          </cell>
          <cell r="AB104">
            <v>0</v>
          </cell>
          <cell r="AC104">
            <v>0</v>
          </cell>
          <cell r="AD104">
            <v>0</v>
          </cell>
          <cell r="AE104">
            <v>854.66699999999992</v>
          </cell>
          <cell r="AF104">
            <v>94.962999999999965</v>
          </cell>
          <cell r="AG104">
            <v>0</v>
          </cell>
          <cell r="AH104">
            <v>0</v>
          </cell>
          <cell r="AI104">
            <v>0</v>
          </cell>
          <cell r="AJ104">
            <v>94.962999999999965</v>
          </cell>
          <cell r="AL104">
            <v>0</v>
          </cell>
        </row>
        <row r="105">
          <cell r="B105" t="str">
            <v>ST/EPU</v>
          </cell>
          <cell r="C105" t="str">
            <v>A1D</v>
          </cell>
          <cell r="D105" t="str">
            <v>A1DA</v>
          </cell>
          <cell r="E105" t="str">
            <v>IRE/LAB</v>
          </cell>
          <cell r="G105">
            <v>15</v>
          </cell>
          <cell r="H105" t="str">
            <v>120 cl CRD/PACV Mission Régionale de suivi et de supervision</v>
          </cell>
          <cell r="I105" t="str">
            <v>SNIES</v>
          </cell>
          <cell r="J105">
            <v>44</v>
          </cell>
          <cell r="K105" t="str">
            <v>IDA</v>
          </cell>
          <cell r="L105" t="str">
            <v>AUT</v>
          </cell>
          <cell r="M105">
            <v>10</v>
          </cell>
          <cell r="N105">
            <v>7</v>
          </cell>
          <cell r="O105">
            <v>3</v>
          </cell>
          <cell r="P105">
            <v>3</v>
          </cell>
          <cell r="Q105">
            <v>10</v>
          </cell>
          <cell r="R105" t="str">
            <v>pxj</v>
          </cell>
          <cell r="S105">
            <v>96</v>
          </cell>
          <cell r="T105">
            <v>94.962999999999994</v>
          </cell>
          <cell r="U105">
            <v>0.9</v>
          </cell>
          <cell r="V105">
            <v>949.62999999999988</v>
          </cell>
          <cell r="W105">
            <v>0</v>
          </cell>
          <cell r="X105">
            <v>0</v>
          </cell>
          <cell r="Y105">
            <v>0</v>
          </cell>
          <cell r="Z105">
            <v>949.62999999999988</v>
          </cell>
          <cell r="AA105">
            <v>854.66699999999992</v>
          </cell>
          <cell r="AB105">
            <v>0</v>
          </cell>
          <cell r="AC105">
            <v>0</v>
          </cell>
          <cell r="AD105">
            <v>0</v>
          </cell>
          <cell r="AE105">
            <v>854.66699999999992</v>
          </cell>
          <cell r="AF105">
            <v>94.962999999999965</v>
          </cell>
          <cell r="AG105">
            <v>0</v>
          </cell>
          <cell r="AH105">
            <v>0</v>
          </cell>
          <cell r="AI105">
            <v>0</v>
          </cell>
          <cell r="AJ105">
            <v>94.962999999999965</v>
          </cell>
          <cell r="AL105">
            <v>0</v>
          </cell>
        </row>
        <row r="106">
          <cell r="B106" t="str">
            <v>ST/EPU</v>
          </cell>
          <cell r="C106" t="str">
            <v>A1D</v>
          </cell>
          <cell r="D106" t="str">
            <v>A1DA</v>
          </cell>
          <cell r="E106" t="str">
            <v>IRE/MAM</v>
          </cell>
          <cell r="G106">
            <v>15</v>
          </cell>
          <cell r="H106" t="str">
            <v>120 cl CRD/PACV Mission Régionale de suivi et de supervision</v>
          </cell>
          <cell r="I106" t="str">
            <v>SNIES</v>
          </cell>
          <cell r="J106">
            <v>46</v>
          </cell>
          <cell r="K106" t="str">
            <v>IDA</v>
          </cell>
          <cell r="L106" t="str">
            <v>AUT</v>
          </cell>
          <cell r="M106">
            <v>10</v>
          </cell>
          <cell r="O106">
            <v>3</v>
          </cell>
          <cell r="Q106">
            <v>10</v>
          </cell>
          <cell r="R106" t="str">
            <v>pxj</v>
          </cell>
          <cell r="T106">
            <v>94.962999999999994</v>
          </cell>
          <cell r="U106">
            <v>0.9</v>
          </cell>
          <cell r="V106">
            <v>949.62999999999988</v>
          </cell>
          <cell r="W106">
            <v>0</v>
          </cell>
          <cell r="X106">
            <v>0</v>
          </cell>
          <cell r="Y106">
            <v>0</v>
          </cell>
          <cell r="Z106">
            <v>949.62999999999988</v>
          </cell>
          <cell r="AA106">
            <v>854.66699999999992</v>
          </cell>
          <cell r="AB106">
            <v>0</v>
          </cell>
          <cell r="AC106">
            <v>0</v>
          </cell>
          <cell r="AD106">
            <v>0</v>
          </cell>
          <cell r="AE106">
            <v>854.66699999999992</v>
          </cell>
          <cell r="AF106">
            <v>94.962999999999965</v>
          </cell>
          <cell r="AG106">
            <v>0</v>
          </cell>
          <cell r="AH106">
            <v>0</v>
          </cell>
          <cell r="AI106">
            <v>0</v>
          </cell>
          <cell r="AJ106">
            <v>94.962999999999965</v>
          </cell>
          <cell r="AL106">
            <v>0</v>
          </cell>
        </row>
        <row r="107">
          <cell r="B107" t="str">
            <v>ST/EPU</v>
          </cell>
          <cell r="C107" t="str">
            <v>A1D</v>
          </cell>
          <cell r="D107" t="str">
            <v>A1DA</v>
          </cell>
          <cell r="E107" t="str">
            <v>IRE/NZE</v>
          </cell>
          <cell r="G107">
            <v>15</v>
          </cell>
          <cell r="H107" t="str">
            <v>120 cl CRD/PACV Mission Régionale de suivi et de supervision</v>
          </cell>
          <cell r="I107" t="str">
            <v>SNIES</v>
          </cell>
          <cell r="J107">
            <v>49</v>
          </cell>
          <cell r="K107" t="str">
            <v>IDA</v>
          </cell>
          <cell r="L107" t="str">
            <v>AUT</v>
          </cell>
          <cell r="M107">
            <v>10</v>
          </cell>
          <cell r="O107">
            <v>3</v>
          </cell>
          <cell r="Q107">
            <v>10</v>
          </cell>
          <cell r="R107" t="str">
            <v>pxj</v>
          </cell>
          <cell r="T107">
            <v>94.962999999999994</v>
          </cell>
          <cell r="U107">
            <v>0.9</v>
          </cell>
          <cell r="V107">
            <v>949.62999999999988</v>
          </cell>
          <cell r="W107">
            <v>0</v>
          </cell>
          <cell r="X107">
            <v>0</v>
          </cell>
          <cell r="Y107">
            <v>0</v>
          </cell>
          <cell r="Z107">
            <v>949.62999999999988</v>
          </cell>
          <cell r="AA107">
            <v>854.66699999999992</v>
          </cell>
          <cell r="AB107">
            <v>0</v>
          </cell>
          <cell r="AC107">
            <v>0</v>
          </cell>
          <cell r="AD107">
            <v>0</v>
          </cell>
          <cell r="AE107">
            <v>854.66699999999992</v>
          </cell>
          <cell r="AF107">
            <v>94.962999999999965</v>
          </cell>
          <cell r="AG107">
            <v>0</v>
          </cell>
          <cell r="AH107">
            <v>0</v>
          </cell>
          <cell r="AI107">
            <v>0</v>
          </cell>
          <cell r="AJ107">
            <v>94.962999999999965</v>
          </cell>
          <cell r="AL107">
            <v>0</v>
          </cell>
        </row>
        <row r="108">
          <cell r="B108" t="str">
            <v>ST/EPU</v>
          </cell>
          <cell r="C108" t="str">
            <v>A1D</v>
          </cell>
          <cell r="D108" t="str">
            <v>A1DA</v>
          </cell>
          <cell r="E108" t="str">
            <v>SNIES</v>
          </cell>
          <cell r="G108">
            <v>15</v>
          </cell>
          <cell r="H108" t="str">
            <v>300 cl PME Mission C de suivi classes 100 sitesx 5 visites/jx2sites/j</v>
          </cell>
          <cell r="I108" t="str">
            <v>SNIES</v>
          </cell>
          <cell r="J108">
            <v>49</v>
          </cell>
          <cell r="K108" t="str">
            <v>IDA</v>
          </cell>
          <cell r="L108" t="str">
            <v>AUT</v>
          </cell>
          <cell r="M108">
            <v>125</v>
          </cell>
          <cell r="O108">
            <v>3</v>
          </cell>
          <cell r="Q108">
            <v>125</v>
          </cell>
          <cell r="R108" t="str">
            <v>pxj</v>
          </cell>
          <cell r="T108">
            <v>113.9556</v>
          </cell>
          <cell r="U108">
            <v>0.9</v>
          </cell>
          <cell r="V108">
            <v>14244.45</v>
          </cell>
          <cell r="W108">
            <v>0</v>
          </cell>
          <cell r="X108">
            <v>0</v>
          </cell>
          <cell r="Y108">
            <v>0</v>
          </cell>
          <cell r="Z108">
            <v>14244.45</v>
          </cell>
          <cell r="AA108">
            <v>12820.005000000001</v>
          </cell>
          <cell r="AB108">
            <v>0</v>
          </cell>
          <cell r="AC108">
            <v>0</v>
          </cell>
          <cell r="AD108">
            <v>0</v>
          </cell>
          <cell r="AE108">
            <v>12820.005000000001</v>
          </cell>
          <cell r="AF108">
            <v>1424.4449999999997</v>
          </cell>
          <cell r="AG108">
            <v>0</v>
          </cell>
          <cell r="AH108">
            <v>0</v>
          </cell>
          <cell r="AI108">
            <v>0</v>
          </cell>
          <cell r="AJ108">
            <v>1424.4449999999997</v>
          </cell>
          <cell r="AL108">
            <v>0</v>
          </cell>
        </row>
        <row r="109">
          <cell r="B109" t="str">
            <v>ST/EPU</v>
          </cell>
          <cell r="C109" t="str">
            <v>A1D</v>
          </cell>
          <cell r="D109" t="str">
            <v>A1DA</v>
          </cell>
          <cell r="E109" t="str">
            <v>IRE/BOK</v>
          </cell>
          <cell r="G109">
            <v>15</v>
          </cell>
          <cell r="H109" t="str">
            <v>300 cl PME Mission R de suivi classes 17 sites x 25 visites/sitex2sites/j</v>
          </cell>
          <cell r="I109" t="str">
            <v>SNIES</v>
          </cell>
          <cell r="J109">
            <v>49</v>
          </cell>
          <cell r="K109" t="str">
            <v>IDA</v>
          </cell>
          <cell r="L109" t="str">
            <v>AUT</v>
          </cell>
          <cell r="M109">
            <v>212.5</v>
          </cell>
          <cell r="O109">
            <v>3</v>
          </cell>
          <cell r="Q109">
            <v>212.5</v>
          </cell>
          <cell r="R109" t="str">
            <v>pxj</v>
          </cell>
          <cell r="T109">
            <v>94.962999999999994</v>
          </cell>
          <cell r="U109">
            <v>0.9</v>
          </cell>
          <cell r="V109">
            <v>20179.637499999997</v>
          </cell>
          <cell r="W109">
            <v>0</v>
          </cell>
          <cell r="X109">
            <v>0</v>
          </cell>
          <cell r="Y109">
            <v>0</v>
          </cell>
          <cell r="Z109">
            <v>20179.637499999997</v>
          </cell>
          <cell r="AA109">
            <v>18161.673749999998</v>
          </cell>
          <cell r="AB109">
            <v>0</v>
          </cell>
          <cell r="AC109">
            <v>0</v>
          </cell>
          <cell r="AD109">
            <v>0</v>
          </cell>
          <cell r="AE109">
            <v>18161.673749999998</v>
          </cell>
          <cell r="AF109">
            <v>2017.963749999999</v>
          </cell>
          <cell r="AG109">
            <v>0</v>
          </cell>
          <cell r="AH109">
            <v>0</v>
          </cell>
          <cell r="AI109">
            <v>0</v>
          </cell>
          <cell r="AJ109">
            <v>2017.963749999999</v>
          </cell>
          <cell r="AL109">
            <v>0</v>
          </cell>
        </row>
        <row r="110">
          <cell r="B110" t="str">
            <v>ST/EPU</v>
          </cell>
          <cell r="C110" t="str">
            <v>A1D</v>
          </cell>
          <cell r="D110" t="str">
            <v>A1DA</v>
          </cell>
          <cell r="E110" t="str">
            <v>IRE/FAR</v>
          </cell>
          <cell r="G110">
            <v>15</v>
          </cell>
          <cell r="H110" t="str">
            <v>300 cl PME Mission R de suivi classes 5 sites x 25 visites/sitex2sites/j</v>
          </cell>
          <cell r="I110" t="str">
            <v>SNIES</v>
          </cell>
          <cell r="J110">
            <v>49</v>
          </cell>
          <cell r="K110" t="str">
            <v>IDA</v>
          </cell>
          <cell r="L110" t="str">
            <v>AUT</v>
          </cell>
          <cell r="M110">
            <v>62.5</v>
          </cell>
          <cell r="O110">
            <v>3</v>
          </cell>
          <cell r="Q110">
            <v>62.5</v>
          </cell>
          <cell r="R110" t="str">
            <v>pxj</v>
          </cell>
          <cell r="T110">
            <v>94.962999999999994</v>
          </cell>
          <cell r="U110">
            <v>0.9</v>
          </cell>
          <cell r="V110">
            <v>5935.1875</v>
          </cell>
          <cell r="W110">
            <v>0</v>
          </cell>
          <cell r="X110">
            <v>0</v>
          </cell>
          <cell r="Y110">
            <v>0</v>
          </cell>
          <cell r="Z110">
            <v>5935.1875</v>
          </cell>
          <cell r="AA110">
            <v>5341.6687499999998</v>
          </cell>
          <cell r="AB110">
            <v>0</v>
          </cell>
          <cell r="AC110">
            <v>0</v>
          </cell>
          <cell r="AD110">
            <v>0</v>
          </cell>
          <cell r="AE110">
            <v>5341.6687499999998</v>
          </cell>
          <cell r="AF110">
            <v>593.51875000000018</v>
          </cell>
          <cell r="AG110">
            <v>0</v>
          </cell>
          <cell r="AH110">
            <v>0</v>
          </cell>
          <cell r="AI110">
            <v>0</v>
          </cell>
          <cell r="AJ110">
            <v>593.51875000000018</v>
          </cell>
          <cell r="AL110">
            <v>0</v>
          </cell>
        </row>
        <row r="111">
          <cell r="B111" t="str">
            <v>ST/EPU</v>
          </cell>
          <cell r="C111" t="str">
            <v>A1D</v>
          </cell>
          <cell r="D111" t="str">
            <v>A1DA</v>
          </cell>
          <cell r="E111" t="str">
            <v>IRE/KAN</v>
          </cell>
          <cell r="G111">
            <v>15</v>
          </cell>
          <cell r="H111" t="str">
            <v>300 cl PME Mission R de suivi classes 15 sites x 25 visites/sitex2sites/j</v>
          </cell>
          <cell r="I111" t="str">
            <v>SNIES</v>
          </cell>
          <cell r="J111">
            <v>49</v>
          </cell>
          <cell r="K111" t="str">
            <v>IDA</v>
          </cell>
          <cell r="L111" t="str">
            <v>AUT</v>
          </cell>
          <cell r="M111">
            <v>187.5</v>
          </cell>
          <cell r="O111">
            <v>3</v>
          </cell>
          <cell r="Q111">
            <v>187.5</v>
          </cell>
          <cell r="R111" t="str">
            <v>pxj</v>
          </cell>
          <cell r="T111">
            <v>94.962999999999994</v>
          </cell>
          <cell r="U111">
            <v>0.9</v>
          </cell>
          <cell r="V111">
            <v>17805.5625</v>
          </cell>
          <cell r="W111">
            <v>0</v>
          </cell>
          <cell r="X111">
            <v>0</v>
          </cell>
          <cell r="Y111">
            <v>0</v>
          </cell>
          <cell r="Z111">
            <v>17805.5625</v>
          </cell>
          <cell r="AA111">
            <v>16025.00625</v>
          </cell>
          <cell r="AB111">
            <v>0</v>
          </cell>
          <cell r="AC111">
            <v>0</v>
          </cell>
          <cell r="AD111">
            <v>0</v>
          </cell>
          <cell r="AE111">
            <v>16025.00625</v>
          </cell>
          <cell r="AF111">
            <v>1780.5562499999996</v>
          </cell>
          <cell r="AG111">
            <v>0</v>
          </cell>
          <cell r="AH111">
            <v>0</v>
          </cell>
          <cell r="AI111">
            <v>0</v>
          </cell>
          <cell r="AJ111">
            <v>1780.5562499999996</v>
          </cell>
          <cell r="AL111">
            <v>0</v>
          </cell>
        </row>
        <row r="112">
          <cell r="B112" t="str">
            <v>ST/EPU</v>
          </cell>
          <cell r="C112" t="str">
            <v>A1D</v>
          </cell>
          <cell r="D112" t="str">
            <v>A1DA</v>
          </cell>
          <cell r="E112" t="str">
            <v>IRE/KIN</v>
          </cell>
          <cell r="G112">
            <v>15</v>
          </cell>
          <cell r="H112" t="str">
            <v>300 cl PME Mission R de suivi classes 12 sites x 25 visites/sitex2sites/j</v>
          </cell>
          <cell r="I112" t="str">
            <v>SNIES</v>
          </cell>
          <cell r="J112">
            <v>49</v>
          </cell>
          <cell r="K112" t="str">
            <v>IDA</v>
          </cell>
          <cell r="L112" t="str">
            <v>AUT</v>
          </cell>
          <cell r="M112">
            <v>150</v>
          </cell>
          <cell r="O112">
            <v>3</v>
          </cell>
          <cell r="Q112">
            <v>150</v>
          </cell>
          <cell r="R112" t="str">
            <v>pxj</v>
          </cell>
          <cell r="T112">
            <v>94.962999999999994</v>
          </cell>
          <cell r="U112">
            <v>0.9</v>
          </cell>
          <cell r="V112">
            <v>14244.449999999999</v>
          </cell>
          <cell r="W112">
            <v>0</v>
          </cell>
          <cell r="X112">
            <v>0</v>
          </cell>
          <cell r="Y112">
            <v>0</v>
          </cell>
          <cell r="Z112">
            <v>14244.449999999999</v>
          </cell>
          <cell r="AA112">
            <v>12820.004999999999</v>
          </cell>
          <cell r="AB112">
            <v>0</v>
          </cell>
          <cell r="AC112">
            <v>0</v>
          </cell>
          <cell r="AD112">
            <v>0</v>
          </cell>
          <cell r="AE112">
            <v>12820.004999999999</v>
          </cell>
          <cell r="AF112">
            <v>1424.4449999999997</v>
          </cell>
          <cell r="AG112">
            <v>0</v>
          </cell>
          <cell r="AH112">
            <v>0</v>
          </cell>
          <cell r="AI112">
            <v>0</v>
          </cell>
          <cell r="AJ112">
            <v>1424.4449999999997</v>
          </cell>
          <cell r="AL112">
            <v>0</v>
          </cell>
        </row>
        <row r="113">
          <cell r="B113" t="str">
            <v>ST/EPU</v>
          </cell>
          <cell r="C113" t="str">
            <v>A1D</v>
          </cell>
          <cell r="D113" t="str">
            <v>A1DA</v>
          </cell>
          <cell r="E113" t="str">
            <v>IRE/LAB</v>
          </cell>
          <cell r="G113">
            <v>15</v>
          </cell>
          <cell r="H113" t="str">
            <v>300 cl PME Mission R de suivi classes 11 sites x 25 visites/sitex2sites/j</v>
          </cell>
          <cell r="I113" t="str">
            <v>SNIES</v>
          </cell>
          <cell r="J113">
            <v>49</v>
          </cell>
          <cell r="K113" t="str">
            <v>IDA</v>
          </cell>
          <cell r="L113" t="str">
            <v>AUT</v>
          </cell>
          <cell r="M113">
            <v>137.5</v>
          </cell>
          <cell r="O113">
            <v>3</v>
          </cell>
          <cell r="Q113">
            <v>137.5</v>
          </cell>
          <cell r="R113" t="str">
            <v>pxj</v>
          </cell>
          <cell r="T113">
            <v>94.962999999999994</v>
          </cell>
          <cell r="U113">
            <v>0.9</v>
          </cell>
          <cell r="V113">
            <v>13057.412499999999</v>
          </cell>
          <cell r="W113">
            <v>0</v>
          </cell>
          <cell r="X113">
            <v>0</v>
          </cell>
          <cell r="Y113">
            <v>0</v>
          </cell>
          <cell r="Z113">
            <v>13057.412499999999</v>
          </cell>
          <cell r="AA113">
            <v>11751.671249999999</v>
          </cell>
          <cell r="AB113">
            <v>0</v>
          </cell>
          <cell r="AC113">
            <v>0</v>
          </cell>
          <cell r="AD113">
            <v>0</v>
          </cell>
          <cell r="AE113">
            <v>11751.671249999999</v>
          </cell>
          <cell r="AF113">
            <v>1305.7412499999991</v>
          </cell>
          <cell r="AG113">
            <v>0</v>
          </cell>
          <cell r="AH113">
            <v>0</v>
          </cell>
          <cell r="AI113">
            <v>0</v>
          </cell>
          <cell r="AJ113">
            <v>1305.7412499999991</v>
          </cell>
          <cell r="AL113">
            <v>0</v>
          </cell>
        </row>
        <row r="114">
          <cell r="B114" t="str">
            <v>ST/EPU</v>
          </cell>
          <cell r="C114" t="str">
            <v>A1D</v>
          </cell>
          <cell r="D114" t="str">
            <v>A1DA</v>
          </cell>
          <cell r="E114" t="str">
            <v>IRE/MAM</v>
          </cell>
          <cell r="G114">
            <v>15</v>
          </cell>
          <cell r="H114" t="str">
            <v>300 cl PME Mission R de suivi classes 11 sites x 25 visites/sitex2sites/j</v>
          </cell>
          <cell r="I114" t="str">
            <v>SNIES</v>
          </cell>
          <cell r="J114">
            <v>49</v>
          </cell>
          <cell r="K114" t="str">
            <v>IDA</v>
          </cell>
          <cell r="L114" t="str">
            <v>AUT</v>
          </cell>
          <cell r="M114">
            <v>137.5</v>
          </cell>
          <cell r="O114">
            <v>3</v>
          </cell>
          <cell r="Q114">
            <v>137.5</v>
          </cell>
          <cell r="R114" t="str">
            <v>pxj</v>
          </cell>
          <cell r="T114">
            <v>94.962999999999994</v>
          </cell>
          <cell r="U114">
            <v>0.9</v>
          </cell>
          <cell r="V114">
            <v>13057.412499999999</v>
          </cell>
          <cell r="W114">
            <v>0</v>
          </cell>
          <cell r="X114">
            <v>0</v>
          </cell>
          <cell r="Y114">
            <v>0</v>
          </cell>
          <cell r="Z114">
            <v>13057.412499999999</v>
          </cell>
          <cell r="AA114">
            <v>11751.671249999999</v>
          </cell>
          <cell r="AB114">
            <v>0</v>
          </cell>
          <cell r="AC114">
            <v>0</v>
          </cell>
          <cell r="AD114">
            <v>0</v>
          </cell>
          <cell r="AE114">
            <v>11751.671249999999</v>
          </cell>
          <cell r="AF114">
            <v>1305.7412499999991</v>
          </cell>
          <cell r="AG114">
            <v>0</v>
          </cell>
          <cell r="AH114">
            <v>0</v>
          </cell>
          <cell r="AI114">
            <v>0</v>
          </cell>
          <cell r="AJ114">
            <v>1305.7412499999991</v>
          </cell>
          <cell r="AL114">
            <v>0</v>
          </cell>
        </row>
        <row r="115">
          <cell r="B115" t="str">
            <v>ST/EPU</v>
          </cell>
          <cell r="C115" t="str">
            <v>A1D</v>
          </cell>
          <cell r="D115" t="str">
            <v>A1DA</v>
          </cell>
          <cell r="E115" t="str">
            <v>IRE/NZE</v>
          </cell>
          <cell r="G115">
            <v>15</v>
          </cell>
          <cell r="H115" t="str">
            <v>300 cl PME Mission R de suivi classes 29 sites x 25 visites/sitex2sites/j</v>
          </cell>
          <cell r="I115" t="str">
            <v>SNIES</v>
          </cell>
          <cell r="J115">
            <v>49</v>
          </cell>
          <cell r="K115" t="str">
            <v>IDA</v>
          </cell>
          <cell r="L115" t="str">
            <v>AUT</v>
          </cell>
          <cell r="M115">
            <v>362.5</v>
          </cell>
          <cell r="O115">
            <v>3</v>
          </cell>
          <cell r="Q115">
            <v>362.5</v>
          </cell>
          <cell r="R115" t="str">
            <v>pxj</v>
          </cell>
          <cell r="T115">
            <v>94.962999999999994</v>
          </cell>
          <cell r="U115">
            <v>0.9</v>
          </cell>
          <cell r="V115">
            <v>34424.087499999994</v>
          </cell>
          <cell r="W115">
            <v>0</v>
          </cell>
          <cell r="X115">
            <v>0</v>
          </cell>
          <cell r="Y115">
            <v>0</v>
          </cell>
          <cell r="Z115">
            <v>34424.087499999994</v>
          </cell>
          <cell r="AA115">
            <v>30981.678749999995</v>
          </cell>
          <cell r="AB115">
            <v>0</v>
          </cell>
          <cell r="AC115">
            <v>0</v>
          </cell>
          <cell r="AD115">
            <v>0</v>
          </cell>
          <cell r="AE115">
            <v>30981.678749999995</v>
          </cell>
          <cell r="AF115">
            <v>3442.4087499999987</v>
          </cell>
          <cell r="AG115">
            <v>0</v>
          </cell>
          <cell r="AH115">
            <v>0</v>
          </cell>
          <cell r="AI115">
            <v>0</v>
          </cell>
          <cell r="AJ115">
            <v>3442.4087499999987</v>
          </cell>
          <cell r="AL115">
            <v>0</v>
          </cell>
        </row>
        <row r="116">
          <cell r="B116" t="str">
            <v>ST/EPU</v>
          </cell>
          <cell r="C116" t="str">
            <v>A1D</v>
          </cell>
          <cell r="D116" t="str">
            <v>A1DA</v>
          </cell>
          <cell r="E116" t="str">
            <v>IRE/BOK</v>
          </cell>
          <cell r="G116">
            <v>25</v>
          </cell>
          <cell r="H116" t="str">
            <v>Superviseurs de travaux (2)</v>
          </cell>
          <cell r="I116" t="str">
            <v>SNIES</v>
          </cell>
          <cell r="J116">
            <v>49</v>
          </cell>
          <cell r="K116" t="str">
            <v>IDA</v>
          </cell>
          <cell r="L116" t="str">
            <v>AUT</v>
          </cell>
          <cell r="M116">
            <v>24</v>
          </cell>
          <cell r="O116">
            <v>3</v>
          </cell>
          <cell r="Q116">
            <v>24</v>
          </cell>
          <cell r="R116" t="str">
            <v>mois</v>
          </cell>
          <cell r="T116">
            <v>1185.13824</v>
          </cell>
          <cell r="U116">
            <v>1</v>
          </cell>
          <cell r="V116">
            <v>28443.317759999998</v>
          </cell>
          <cell r="W116">
            <v>0</v>
          </cell>
          <cell r="X116">
            <v>0</v>
          </cell>
          <cell r="Y116">
            <v>0</v>
          </cell>
          <cell r="Z116">
            <v>28443.317759999998</v>
          </cell>
          <cell r="AA116">
            <v>28443.317759999998</v>
          </cell>
          <cell r="AB116">
            <v>0</v>
          </cell>
          <cell r="AC116">
            <v>0</v>
          </cell>
          <cell r="AD116">
            <v>0</v>
          </cell>
          <cell r="AE116">
            <v>28443.317759999998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L116">
            <v>0</v>
          </cell>
        </row>
        <row r="117">
          <cell r="B117" t="str">
            <v>ST/EPU</v>
          </cell>
          <cell r="C117" t="str">
            <v>A1D</v>
          </cell>
          <cell r="D117" t="str">
            <v>A1DA</v>
          </cell>
          <cell r="E117" t="str">
            <v>IRE/FAR</v>
          </cell>
          <cell r="G117">
            <v>25</v>
          </cell>
          <cell r="H117" t="str">
            <v>Superviseurs de travaux (1)</v>
          </cell>
          <cell r="I117" t="str">
            <v>SNIES</v>
          </cell>
          <cell r="J117">
            <v>49</v>
          </cell>
          <cell r="K117" t="str">
            <v>IDA</v>
          </cell>
          <cell r="L117" t="str">
            <v>AUT</v>
          </cell>
          <cell r="M117">
            <v>12</v>
          </cell>
          <cell r="O117">
            <v>3</v>
          </cell>
          <cell r="Q117">
            <v>12</v>
          </cell>
          <cell r="R117" t="str">
            <v>mois</v>
          </cell>
          <cell r="T117">
            <v>1185.13824</v>
          </cell>
          <cell r="U117">
            <v>1</v>
          </cell>
          <cell r="V117">
            <v>14221.658879999999</v>
          </cell>
          <cell r="W117">
            <v>0</v>
          </cell>
          <cell r="X117">
            <v>0</v>
          </cell>
          <cell r="Y117">
            <v>0</v>
          </cell>
          <cell r="Z117">
            <v>14221.658879999999</v>
          </cell>
          <cell r="AA117">
            <v>14221.658879999999</v>
          </cell>
          <cell r="AB117">
            <v>0</v>
          </cell>
          <cell r="AC117">
            <v>0</v>
          </cell>
          <cell r="AD117">
            <v>0</v>
          </cell>
          <cell r="AE117">
            <v>14221.658879999999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L117">
            <v>0</v>
          </cell>
        </row>
        <row r="118">
          <cell r="B118" t="str">
            <v>ST/EPU</v>
          </cell>
          <cell r="C118" t="str">
            <v>A1D</v>
          </cell>
          <cell r="D118" t="str">
            <v>A1DA</v>
          </cell>
          <cell r="E118" t="str">
            <v>IRE/KAN</v>
          </cell>
          <cell r="G118">
            <v>25</v>
          </cell>
          <cell r="H118" t="str">
            <v>Superviseurs de travaux (1)</v>
          </cell>
          <cell r="I118" t="str">
            <v>SNIES</v>
          </cell>
          <cell r="J118">
            <v>49</v>
          </cell>
          <cell r="K118" t="str">
            <v>IDA</v>
          </cell>
          <cell r="L118" t="str">
            <v>AUT</v>
          </cell>
          <cell r="M118">
            <v>12</v>
          </cell>
          <cell r="O118">
            <v>3</v>
          </cell>
          <cell r="Q118">
            <v>12</v>
          </cell>
          <cell r="R118" t="str">
            <v>mois</v>
          </cell>
          <cell r="T118">
            <v>1185.13824</v>
          </cell>
          <cell r="U118">
            <v>1</v>
          </cell>
          <cell r="V118">
            <v>14221.658879999999</v>
          </cell>
          <cell r="W118">
            <v>0</v>
          </cell>
          <cell r="X118">
            <v>0</v>
          </cell>
          <cell r="Y118">
            <v>0</v>
          </cell>
          <cell r="Z118">
            <v>14221.658879999999</v>
          </cell>
          <cell r="AA118">
            <v>14221.658879999999</v>
          </cell>
          <cell r="AB118">
            <v>0</v>
          </cell>
          <cell r="AC118">
            <v>0</v>
          </cell>
          <cell r="AD118">
            <v>0</v>
          </cell>
          <cell r="AE118">
            <v>14221.658879999999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L118">
            <v>0</v>
          </cell>
        </row>
        <row r="119">
          <cell r="B119" t="str">
            <v>ST/EPU</v>
          </cell>
          <cell r="C119" t="str">
            <v>A1D</v>
          </cell>
          <cell r="D119" t="str">
            <v>A1DA</v>
          </cell>
          <cell r="E119" t="str">
            <v>IRE/KIN</v>
          </cell>
          <cell r="G119">
            <v>25</v>
          </cell>
          <cell r="H119" t="str">
            <v>Superviseurs de travaux (2)</v>
          </cell>
          <cell r="I119" t="str">
            <v>SNIES</v>
          </cell>
          <cell r="J119">
            <v>49</v>
          </cell>
          <cell r="K119" t="str">
            <v>IDA</v>
          </cell>
          <cell r="L119" t="str">
            <v>AUT</v>
          </cell>
          <cell r="M119">
            <v>24</v>
          </cell>
          <cell r="O119">
            <v>3</v>
          </cell>
          <cell r="Q119">
            <v>24</v>
          </cell>
          <cell r="R119" t="str">
            <v>mois</v>
          </cell>
          <cell r="T119">
            <v>1185.13824</v>
          </cell>
          <cell r="U119">
            <v>1</v>
          </cell>
          <cell r="V119">
            <v>28443.317759999998</v>
          </cell>
          <cell r="W119">
            <v>0</v>
          </cell>
          <cell r="X119">
            <v>0</v>
          </cell>
          <cell r="Y119">
            <v>0</v>
          </cell>
          <cell r="Z119">
            <v>28443.317759999998</v>
          </cell>
          <cell r="AA119">
            <v>28443.317759999998</v>
          </cell>
          <cell r="AB119">
            <v>0</v>
          </cell>
          <cell r="AC119">
            <v>0</v>
          </cell>
          <cell r="AD119">
            <v>0</v>
          </cell>
          <cell r="AE119">
            <v>28443.317759999998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L119">
            <v>0</v>
          </cell>
        </row>
        <row r="120">
          <cell r="B120" t="str">
            <v>ST/EPU</v>
          </cell>
          <cell r="C120" t="str">
            <v>A1D</v>
          </cell>
          <cell r="D120" t="str">
            <v>A1DA</v>
          </cell>
          <cell r="E120" t="str">
            <v>IRE/LAB</v>
          </cell>
          <cell r="G120">
            <v>25</v>
          </cell>
          <cell r="H120" t="str">
            <v>Superviseurs de travaux (1)</v>
          </cell>
          <cell r="I120" t="str">
            <v>SNIES</v>
          </cell>
          <cell r="J120">
            <v>49</v>
          </cell>
          <cell r="K120" t="str">
            <v>IDA</v>
          </cell>
          <cell r="L120" t="str">
            <v>AUT</v>
          </cell>
          <cell r="M120">
            <v>12</v>
          </cell>
          <cell r="O120">
            <v>3</v>
          </cell>
          <cell r="Q120">
            <v>12</v>
          </cell>
          <cell r="R120" t="str">
            <v>mois</v>
          </cell>
          <cell r="T120">
            <v>1185.13824</v>
          </cell>
          <cell r="U120">
            <v>1</v>
          </cell>
          <cell r="V120">
            <v>14221.658879999999</v>
          </cell>
          <cell r="W120">
            <v>0</v>
          </cell>
          <cell r="X120">
            <v>0</v>
          </cell>
          <cell r="Y120">
            <v>0</v>
          </cell>
          <cell r="Z120">
            <v>14221.658879999999</v>
          </cell>
          <cell r="AA120">
            <v>14221.658879999999</v>
          </cell>
          <cell r="AB120">
            <v>0</v>
          </cell>
          <cell r="AC120">
            <v>0</v>
          </cell>
          <cell r="AD120">
            <v>0</v>
          </cell>
          <cell r="AE120">
            <v>14221.658879999999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L120">
            <v>0</v>
          </cell>
        </row>
        <row r="121">
          <cell r="B121" t="str">
            <v>ST/EPU</v>
          </cell>
          <cell r="C121" t="str">
            <v>A1D</v>
          </cell>
          <cell r="D121" t="str">
            <v>A1DA</v>
          </cell>
          <cell r="E121" t="str">
            <v>IRE/MAM</v>
          </cell>
          <cell r="G121">
            <v>25</v>
          </cell>
          <cell r="H121" t="str">
            <v>Superviseurs de travaux (1)</v>
          </cell>
          <cell r="I121" t="str">
            <v>SNIES</v>
          </cell>
          <cell r="J121">
            <v>49</v>
          </cell>
          <cell r="K121" t="str">
            <v>IDA</v>
          </cell>
          <cell r="L121" t="str">
            <v>AUT</v>
          </cell>
          <cell r="M121">
            <v>12</v>
          </cell>
          <cell r="O121">
            <v>3</v>
          </cell>
          <cell r="Q121">
            <v>12</v>
          </cell>
          <cell r="R121" t="str">
            <v>mois</v>
          </cell>
          <cell r="T121">
            <v>1185.13824</v>
          </cell>
          <cell r="U121">
            <v>1</v>
          </cell>
          <cell r="V121">
            <v>14221.658879999999</v>
          </cell>
          <cell r="W121">
            <v>0</v>
          </cell>
          <cell r="X121">
            <v>0</v>
          </cell>
          <cell r="Y121">
            <v>0</v>
          </cell>
          <cell r="Z121">
            <v>14221.658879999999</v>
          </cell>
          <cell r="AA121">
            <v>14221.658879999999</v>
          </cell>
          <cell r="AB121">
            <v>0</v>
          </cell>
          <cell r="AC121">
            <v>0</v>
          </cell>
          <cell r="AD121">
            <v>0</v>
          </cell>
          <cell r="AE121">
            <v>14221.658879999999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L121">
            <v>0</v>
          </cell>
        </row>
        <row r="122">
          <cell r="B122" t="str">
            <v>ST/EPU</v>
          </cell>
          <cell r="C122" t="str">
            <v>A1D</v>
          </cell>
          <cell r="D122" t="str">
            <v>A1DA</v>
          </cell>
          <cell r="E122" t="str">
            <v>IRE/NZE</v>
          </cell>
          <cell r="G122">
            <v>25</v>
          </cell>
          <cell r="H122" t="str">
            <v>Superviseurs de travaux (2)</v>
          </cell>
          <cell r="I122" t="str">
            <v>SNIES</v>
          </cell>
          <cell r="J122">
            <v>49</v>
          </cell>
          <cell r="K122" t="str">
            <v>IDA</v>
          </cell>
          <cell r="L122" t="str">
            <v>AUT</v>
          </cell>
          <cell r="M122">
            <v>24</v>
          </cell>
          <cell r="O122">
            <v>3</v>
          </cell>
          <cell r="Q122">
            <v>24</v>
          </cell>
          <cell r="R122" t="str">
            <v>mois</v>
          </cell>
          <cell r="T122">
            <v>1185.13824</v>
          </cell>
          <cell r="U122">
            <v>1</v>
          </cell>
          <cell r="V122">
            <v>28443.317759999998</v>
          </cell>
          <cell r="W122">
            <v>0</v>
          </cell>
          <cell r="X122">
            <v>0</v>
          </cell>
          <cell r="Y122">
            <v>0</v>
          </cell>
          <cell r="Z122">
            <v>28443.317759999998</v>
          </cell>
          <cell r="AA122">
            <v>28443.317759999998</v>
          </cell>
          <cell r="AB122">
            <v>0</v>
          </cell>
          <cell r="AC122">
            <v>0</v>
          </cell>
          <cell r="AD122">
            <v>0</v>
          </cell>
          <cell r="AE122">
            <v>28443.317759999998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L122">
            <v>0</v>
          </cell>
        </row>
        <row r="123">
          <cell r="B123" t="str">
            <v>ST/EPU</v>
          </cell>
          <cell r="C123" t="str">
            <v>A1D</v>
          </cell>
          <cell r="D123" t="str">
            <v>A1DA</v>
          </cell>
          <cell r="E123" t="str">
            <v>SNIES</v>
          </cell>
          <cell r="G123">
            <v>25</v>
          </cell>
          <cell r="H123" t="str">
            <v>Ingénieur contractuel</v>
          </cell>
          <cell r="I123" t="str">
            <v>SNIES</v>
          </cell>
          <cell r="J123">
            <v>49</v>
          </cell>
          <cell r="K123" t="str">
            <v>IDA</v>
          </cell>
          <cell r="L123" t="str">
            <v>AUT</v>
          </cell>
          <cell r="M123">
            <v>12</v>
          </cell>
          <cell r="O123">
            <v>3</v>
          </cell>
          <cell r="Q123">
            <v>12</v>
          </cell>
          <cell r="R123" t="str">
            <v>mois</v>
          </cell>
          <cell r="T123">
            <v>1576.3858</v>
          </cell>
          <cell r="U123">
            <v>1</v>
          </cell>
          <cell r="V123">
            <v>18916.6296</v>
          </cell>
          <cell r="W123">
            <v>0</v>
          </cell>
          <cell r="X123">
            <v>0</v>
          </cell>
          <cell r="Y123">
            <v>0</v>
          </cell>
          <cell r="Z123">
            <v>18916.6296</v>
          </cell>
          <cell r="AA123">
            <v>18916.6296</v>
          </cell>
          <cell r="AB123">
            <v>0</v>
          </cell>
          <cell r="AC123">
            <v>0</v>
          </cell>
          <cell r="AD123">
            <v>0</v>
          </cell>
          <cell r="AE123">
            <v>18916.6296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L123">
            <v>0</v>
          </cell>
        </row>
        <row r="124">
          <cell r="B124" t="str">
            <v>ST/EPU</v>
          </cell>
          <cell r="C124" t="str">
            <v>A1D</v>
          </cell>
          <cell r="D124" t="str">
            <v>A1DA</v>
          </cell>
          <cell r="E124" t="str">
            <v>SNIES</v>
          </cell>
          <cell r="G124">
            <v>25</v>
          </cell>
          <cell r="H124" t="str">
            <v>Architecte contractuel</v>
          </cell>
          <cell r="I124" t="str">
            <v>SNIES</v>
          </cell>
          <cell r="J124">
            <v>49</v>
          </cell>
          <cell r="K124" t="str">
            <v>IDA</v>
          </cell>
          <cell r="L124" t="str">
            <v>AUT</v>
          </cell>
          <cell r="M124">
            <v>12</v>
          </cell>
          <cell r="O124">
            <v>3</v>
          </cell>
          <cell r="Q124">
            <v>12</v>
          </cell>
          <cell r="R124" t="str">
            <v>mois</v>
          </cell>
          <cell r="T124">
            <v>1576.3858</v>
          </cell>
          <cell r="U124">
            <v>1</v>
          </cell>
          <cell r="V124">
            <v>18916.6296</v>
          </cell>
          <cell r="W124">
            <v>0</v>
          </cell>
          <cell r="X124">
            <v>0</v>
          </cell>
          <cell r="Y124">
            <v>0</v>
          </cell>
          <cell r="Z124">
            <v>18916.6296</v>
          </cell>
          <cell r="AA124">
            <v>18916.6296</v>
          </cell>
          <cell r="AB124">
            <v>0</v>
          </cell>
          <cell r="AC124">
            <v>0</v>
          </cell>
          <cell r="AD124">
            <v>0</v>
          </cell>
          <cell r="AE124">
            <v>18916.6296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L124">
            <v>0</v>
          </cell>
        </row>
        <row r="125">
          <cell r="B125" t="str">
            <v>ST/EPU</v>
          </cell>
          <cell r="C125" t="str">
            <v>A1D</v>
          </cell>
          <cell r="D125" t="str">
            <v>A1DA</v>
          </cell>
          <cell r="E125" t="str">
            <v>SNIES</v>
          </cell>
          <cell r="G125">
            <v>25</v>
          </cell>
          <cell r="H125" t="str">
            <v>Secrétaire contractuelle</v>
          </cell>
          <cell r="I125" t="str">
            <v>SNIES</v>
          </cell>
          <cell r="J125">
            <v>49</v>
          </cell>
          <cell r="K125" t="str">
            <v>IDA</v>
          </cell>
          <cell r="L125" t="str">
            <v>AUT</v>
          </cell>
          <cell r="M125">
            <v>12</v>
          </cell>
          <cell r="O125">
            <v>3</v>
          </cell>
          <cell r="Q125">
            <v>12</v>
          </cell>
          <cell r="R125" t="str">
            <v>mois</v>
          </cell>
          <cell r="T125">
            <v>398.84460000000001</v>
          </cell>
          <cell r="U125">
            <v>1</v>
          </cell>
          <cell r="V125">
            <v>4786.1352000000006</v>
          </cell>
          <cell r="W125">
            <v>0</v>
          </cell>
          <cell r="X125">
            <v>0</v>
          </cell>
          <cell r="Y125">
            <v>0</v>
          </cell>
          <cell r="Z125">
            <v>4786.1352000000006</v>
          </cell>
          <cell r="AA125">
            <v>4786.1352000000006</v>
          </cell>
          <cell r="AB125">
            <v>0</v>
          </cell>
          <cell r="AC125">
            <v>0</v>
          </cell>
          <cell r="AD125">
            <v>0</v>
          </cell>
          <cell r="AE125">
            <v>4786.1352000000006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L125">
            <v>0</v>
          </cell>
        </row>
        <row r="126">
          <cell r="B126" t="str">
            <v>ST/EPU</v>
          </cell>
          <cell r="C126" t="str">
            <v>A1D</v>
          </cell>
          <cell r="D126" t="str">
            <v>A1DA</v>
          </cell>
          <cell r="E126" t="str">
            <v>SNIES</v>
          </cell>
          <cell r="G126">
            <v>15</v>
          </cell>
          <cell r="H126" t="str">
            <v>Fonctionnement additionnel yc dessinateur</v>
          </cell>
          <cell r="I126" t="str">
            <v>SNIES</v>
          </cell>
          <cell r="J126">
            <v>49</v>
          </cell>
          <cell r="K126" t="str">
            <v>IDA</v>
          </cell>
          <cell r="L126" t="str">
            <v>AUT</v>
          </cell>
          <cell r="M126">
            <v>12</v>
          </cell>
          <cell r="O126">
            <v>3</v>
          </cell>
          <cell r="Q126">
            <v>12</v>
          </cell>
          <cell r="R126" t="str">
            <v>mois</v>
          </cell>
          <cell r="T126">
            <v>1519.4079999999999</v>
          </cell>
          <cell r="U126">
            <v>0.9</v>
          </cell>
          <cell r="V126">
            <v>18232.896000000001</v>
          </cell>
          <cell r="W126">
            <v>0</v>
          </cell>
          <cell r="X126">
            <v>0</v>
          </cell>
          <cell r="Y126">
            <v>0</v>
          </cell>
          <cell r="Z126">
            <v>18232.896000000001</v>
          </cell>
          <cell r="AA126">
            <v>16409.606400000001</v>
          </cell>
          <cell r="AB126">
            <v>0</v>
          </cell>
          <cell r="AC126">
            <v>0</v>
          </cell>
          <cell r="AD126">
            <v>0</v>
          </cell>
          <cell r="AE126">
            <v>16409.606400000001</v>
          </cell>
          <cell r="AF126">
            <v>1823.2896000000001</v>
          </cell>
          <cell r="AG126">
            <v>0</v>
          </cell>
          <cell r="AH126">
            <v>0</v>
          </cell>
          <cell r="AI126">
            <v>0</v>
          </cell>
          <cell r="AJ126">
            <v>1823.2896000000001</v>
          </cell>
          <cell r="AL126">
            <v>0</v>
          </cell>
        </row>
        <row r="127">
          <cell r="B127" t="str">
            <v>ST/EPU</v>
          </cell>
          <cell r="C127" t="str">
            <v>A1D</v>
          </cell>
          <cell r="D127" t="str">
            <v>A1DC</v>
          </cell>
          <cell r="E127" t="str">
            <v>SNIES</v>
          </cell>
          <cell r="G127">
            <v>25</v>
          </cell>
          <cell r="H127" t="str">
            <v>Appui spécialiste international génie civil</v>
          </cell>
          <cell r="I127" t="str">
            <v>SNIES</v>
          </cell>
          <cell r="J127">
            <v>49</v>
          </cell>
          <cell r="K127" t="str">
            <v>IDA</v>
          </cell>
          <cell r="L127" t="str">
            <v>AUT</v>
          </cell>
          <cell r="M127">
            <v>1.5</v>
          </cell>
          <cell r="O127">
            <v>3</v>
          </cell>
          <cell r="Q127">
            <v>1.5</v>
          </cell>
          <cell r="R127" t="str">
            <v>mois</v>
          </cell>
          <cell r="T127">
            <v>113955.59999999999</v>
          </cell>
          <cell r="U127">
            <v>1</v>
          </cell>
          <cell r="V127">
            <v>170933.4</v>
          </cell>
          <cell r="W127">
            <v>0</v>
          </cell>
          <cell r="X127">
            <v>0</v>
          </cell>
          <cell r="Y127">
            <v>0</v>
          </cell>
          <cell r="Z127">
            <v>170933.4</v>
          </cell>
          <cell r="AA127">
            <v>170933.4</v>
          </cell>
          <cell r="AB127">
            <v>0</v>
          </cell>
          <cell r="AC127">
            <v>0</v>
          </cell>
          <cell r="AD127">
            <v>0</v>
          </cell>
          <cell r="AE127">
            <v>170933.4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L127">
            <v>0</v>
          </cell>
        </row>
        <row r="128">
          <cell r="B128" t="str">
            <v>ST/EPU</v>
          </cell>
          <cell r="C128" t="str">
            <v>A1D</v>
          </cell>
          <cell r="D128" t="str">
            <v>A1DC</v>
          </cell>
          <cell r="E128" t="str">
            <v>SNIES</v>
          </cell>
          <cell r="G128">
            <v>25</v>
          </cell>
          <cell r="H128" t="str">
            <v>Etude sur l'état et le coût de mise à niveau des infrastructures existantes</v>
          </cell>
          <cell r="I128" t="str">
            <v>SNIES</v>
          </cell>
          <cell r="J128">
            <v>49</v>
          </cell>
          <cell r="K128" t="str">
            <v>IDA</v>
          </cell>
          <cell r="L128" t="str">
            <v>LR</v>
          </cell>
          <cell r="M128">
            <v>1</v>
          </cell>
          <cell r="O128">
            <v>3</v>
          </cell>
          <cell r="Q128">
            <v>1</v>
          </cell>
          <cell r="R128" t="str">
            <v>forfait</v>
          </cell>
          <cell r="T128">
            <v>26589.64</v>
          </cell>
          <cell r="U128">
            <v>1</v>
          </cell>
          <cell r="V128">
            <v>26589.64</v>
          </cell>
          <cell r="W128">
            <v>0</v>
          </cell>
          <cell r="X128">
            <v>0</v>
          </cell>
          <cell r="Y128">
            <v>0</v>
          </cell>
          <cell r="Z128">
            <v>26589.64</v>
          </cell>
          <cell r="AA128">
            <v>26589.64</v>
          </cell>
          <cell r="AB128">
            <v>0</v>
          </cell>
          <cell r="AC128">
            <v>0</v>
          </cell>
          <cell r="AD128">
            <v>0</v>
          </cell>
          <cell r="AE128">
            <v>26589.64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29">
          <cell r="B129" t="str">
            <v>ST/EPU</v>
          </cell>
          <cell r="C129" t="str">
            <v>A1D</v>
          </cell>
          <cell r="D129" t="str">
            <v>A1DC</v>
          </cell>
          <cell r="E129" t="str">
            <v>SNIES</v>
          </cell>
          <cell r="G129">
            <v>25</v>
          </cell>
          <cell r="H129" t="str">
            <v>Etude bilan sur les constructions scolaires</v>
          </cell>
          <cell r="I129" t="str">
            <v>SNIES</v>
          </cell>
          <cell r="J129">
            <v>49</v>
          </cell>
          <cell r="K129" t="str">
            <v>IDA</v>
          </cell>
          <cell r="L129" t="str">
            <v>LR</v>
          </cell>
          <cell r="M129">
            <v>1</v>
          </cell>
          <cell r="O129">
            <v>3</v>
          </cell>
          <cell r="Q129">
            <v>1</v>
          </cell>
          <cell r="R129" t="str">
            <v>forfait</v>
          </cell>
          <cell r="T129">
            <v>56977.799999999996</v>
          </cell>
          <cell r="U129">
            <v>1</v>
          </cell>
          <cell r="V129">
            <v>56977.799999999996</v>
          </cell>
          <cell r="W129">
            <v>0</v>
          </cell>
          <cell r="X129">
            <v>0</v>
          </cell>
          <cell r="Y129">
            <v>0</v>
          </cell>
          <cell r="Z129">
            <v>56977.799999999996</v>
          </cell>
          <cell r="AA129">
            <v>56977.799999999996</v>
          </cell>
          <cell r="AB129">
            <v>0</v>
          </cell>
          <cell r="AC129">
            <v>0</v>
          </cell>
          <cell r="AD129">
            <v>0</v>
          </cell>
          <cell r="AE129">
            <v>56977.799999999996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L129">
            <v>0</v>
          </cell>
        </row>
        <row r="130">
          <cell r="B130" t="str">
            <v>ST/EPU</v>
          </cell>
          <cell r="C130" t="str">
            <v>A1B</v>
          </cell>
          <cell r="D130" t="str">
            <v>A1BA</v>
          </cell>
          <cell r="E130" t="str">
            <v>DPE/RATO</v>
          </cell>
          <cell r="G130">
            <v>25</v>
          </cell>
          <cell r="H130" t="str">
            <v>7 Collèges Région Cky Etudes et suivi des travaux (3 collèges)</v>
          </cell>
          <cell r="I130" t="str">
            <v>SNIES</v>
          </cell>
          <cell r="J130">
            <v>49</v>
          </cell>
          <cell r="K130" t="str">
            <v>IDA</v>
          </cell>
          <cell r="L130" t="str">
            <v>LR</v>
          </cell>
          <cell r="M130">
            <v>0.17142857142857146</v>
          </cell>
          <cell r="O130">
            <v>3</v>
          </cell>
          <cell r="Q130">
            <v>0.17142857142857146</v>
          </cell>
          <cell r="R130" t="str">
            <v>contrat</v>
          </cell>
          <cell r="T130">
            <v>821834.27399999998</v>
          </cell>
          <cell r="U130">
            <v>1</v>
          </cell>
          <cell r="V130">
            <v>140885.87554285716</v>
          </cell>
          <cell r="W130">
            <v>0</v>
          </cell>
          <cell r="X130">
            <v>0</v>
          </cell>
          <cell r="Y130">
            <v>0</v>
          </cell>
          <cell r="Z130">
            <v>140885.87554285716</v>
          </cell>
          <cell r="AA130">
            <v>140885.87554285716</v>
          </cell>
          <cell r="AB130">
            <v>0</v>
          </cell>
          <cell r="AC130">
            <v>0</v>
          </cell>
          <cell r="AD130">
            <v>0</v>
          </cell>
          <cell r="AE130">
            <v>140885.87554285716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L130">
            <v>0</v>
          </cell>
        </row>
        <row r="131">
          <cell r="B131" t="str">
            <v>ST/EPU</v>
          </cell>
          <cell r="C131" t="str">
            <v>A1B</v>
          </cell>
          <cell r="D131" t="str">
            <v>A1BA</v>
          </cell>
          <cell r="E131" t="str">
            <v>DPE/RATO</v>
          </cell>
          <cell r="G131">
            <v>22</v>
          </cell>
          <cell r="H131" t="str">
            <v>7 Collèges Région Cky Travaux de construction (3 collèges)</v>
          </cell>
          <cell r="I131" t="str">
            <v>SNIES</v>
          </cell>
          <cell r="J131">
            <v>49</v>
          </cell>
          <cell r="K131" t="str">
            <v>IDA</v>
          </cell>
          <cell r="L131" t="str">
            <v>AON</v>
          </cell>
          <cell r="M131">
            <v>3</v>
          </cell>
          <cell r="O131">
            <v>3</v>
          </cell>
          <cell r="Q131">
            <v>3</v>
          </cell>
          <cell r="R131" t="str">
            <v>collèges</v>
          </cell>
          <cell r="T131">
            <v>1519408</v>
          </cell>
          <cell r="U131">
            <v>0.8</v>
          </cell>
          <cell r="V131">
            <v>4558224</v>
          </cell>
          <cell r="W131">
            <v>0</v>
          </cell>
          <cell r="X131">
            <v>0</v>
          </cell>
          <cell r="Y131">
            <v>0</v>
          </cell>
          <cell r="Z131">
            <v>4558224</v>
          </cell>
          <cell r="AA131">
            <v>3646579.2</v>
          </cell>
          <cell r="AB131">
            <v>0</v>
          </cell>
          <cell r="AC131">
            <v>0</v>
          </cell>
          <cell r="AD131">
            <v>0</v>
          </cell>
          <cell r="AE131">
            <v>3646579.2</v>
          </cell>
          <cell r="AF131">
            <v>911644.79999999981</v>
          </cell>
          <cell r="AG131">
            <v>0</v>
          </cell>
          <cell r="AH131">
            <v>0</v>
          </cell>
          <cell r="AI131">
            <v>0</v>
          </cell>
          <cell r="AJ131">
            <v>911644.79999999981</v>
          </cell>
          <cell r="AL131">
            <v>0</v>
          </cell>
        </row>
        <row r="132">
          <cell r="B132" t="str">
            <v>ST/EPU</v>
          </cell>
          <cell r="C132" t="str">
            <v>A1B</v>
          </cell>
          <cell r="D132" t="str">
            <v>A1BA</v>
          </cell>
          <cell r="E132" t="str">
            <v>DPE/RATO</v>
          </cell>
          <cell r="G132">
            <v>23</v>
          </cell>
          <cell r="H132" t="str">
            <v>7 Collèges Région Cky Mobilier et équipements (3 collèges)</v>
          </cell>
          <cell r="I132" t="str">
            <v>SNIES</v>
          </cell>
          <cell r="K132" t="str">
            <v>IDA</v>
          </cell>
          <cell r="L132" t="str">
            <v>AOI</v>
          </cell>
          <cell r="M132">
            <v>3</v>
          </cell>
          <cell r="O132">
            <v>3</v>
          </cell>
          <cell r="Q132">
            <v>3</v>
          </cell>
          <cell r="R132" t="str">
            <v>lot</v>
          </cell>
          <cell r="T132">
            <v>303881.59999999998</v>
          </cell>
          <cell r="U132">
            <v>1</v>
          </cell>
          <cell r="V132">
            <v>911644.79999999993</v>
          </cell>
          <cell r="W132">
            <v>0</v>
          </cell>
          <cell r="X132">
            <v>0</v>
          </cell>
          <cell r="Y132">
            <v>0</v>
          </cell>
          <cell r="Z132">
            <v>911644.79999999993</v>
          </cell>
          <cell r="AA132">
            <v>911644.79999999993</v>
          </cell>
          <cell r="AB132">
            <v>0</v>
          </cell>
          <cell r="AC132">
            <v>0</v>
          </cell>
          <cell r="AD132">
            <v>0</v>
          </cell>
          <cell r="AE132">
            <v>911644.79999999993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3">
          <cell r="B133" t="str">
            <v>ST/EPU</v>
          </cell>
          <cell r="C133" t="str">
            <v>A1B</v>
          </cell>
          <cell r="D133" t="str">
            <v>A1BA</v>
          </cell>
          <cell r="E133" t="str">
            <v>DPE/RATO</v>
          </cell>
          <cell r="G133">
            <v>23</v>
          </cell>
          <cell r="H133" t="str">
            <v>7 Collèges Région Cky Ouvrages de bibliothèque (3 collèges)</v>
          </cell>
          <cell r="I133" t="str">
            <v>SNIES</v>
          </cell>
          <cell r="J133">
            <v>42</v>
          </cell>
          <cell r="K133" t="str">
            <v>IDA</v>
          </cell>
          <cell r="L133" t="str">
            <v>AOI</v>
          </cell>
          <cell r="M133">
            <v>3</v>
          </cell>
          <cell r="O133">
            <v>3</v>
          </cell>
          <cell r="Q133">
            <v>3</v>
          </cell>
          <cell r="R133" t="str">
            <v>lot</v>
          </cell>
          <cell r="T133">
            <v>75970.399999999994</v>
          </cell>
          <cell r="U133">
            <v>1</v>
          </cell>
          <cell r="V133">
            <v>227911.19999999998</v>
          </cell>
          <cell r="W133">
            <v>0</v>
          </cell>
          <cell r="X133">
            <v>0</v>
          </cell>
          <cell r="Y133">
            <v>0</v>
          </cell>
          <cell r="Z133">
            <v>227911.19999999998</v>
          </cell>
          <cell r="AA133">
            <v>227911.19999999998</v>
          </cell>
          <cell r="AB133">
            <v>0</v>
          </cell>
          <cell r="AC133">
            <v>0</v>
          </cell>
          <cell r="AD133">
            <v>0</v>
          </cell>
          <cell r="AE133">
            <v>227911.19999999998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L133">
            <v>0</v>
          </cell>
        </row>
        <row r="134">
          <cell r="B134" t="str">
            <v>ST/EPU</v>
          </cell>
          <cell r="C134" t="str">
            <v>A1B</v>
          </cell>
          <cell r="D134" t="str">
            <v>A1BA</v>
          </cell>
          <cell r="E134" t="str">
            <v>DPE/MATO</v>
          </cell>
          <cell r="G134">
            <v>25</v>
          </cell>
          <cell r="H134" t="str">
            <v>7 Collèges Région Cky Etudes et suivi des travaux  (2 collèges)</v>
          </cell>
          <cell r="I134" t="str">
            <v>SNIES</v>
          </cell>
          <cell r="J134">
            <v>43</v>
          </cell>
          <cell r="K134" t="str">
            <v>IDA</v>
          </cell>
          <cell r="L134" t="str">
            <v>LR</v>
          </cell>
          <cell r="M134">
            <v>0.1142857142857143</v>
          </cell>
          <cell r="O134">
            <v>3</v>
          </cell>
          <cell r="Q134">
            <v>0.1142857142857143</v>
          </cell>
          <cell r="R134" t="str">
            <v>contrat</v>
          </cell>
          <cell r="T134">
            <v>821834.27399999998</v>
          </cell>
          <cell r="U134">
            <v>1</v>
          </cell>
          <cell r="V134">
            <v>93923.917028571435</v>
          </cell>
          <cell r="W134">
            <v>0</v>
          </cell>
          <cell r="X134">
            <v>0</v>
          </cell>
          <cell r="Y134">
            <v>0</v>
          </cell>
          <cell r="Z134">
            <v>93923.917028571435</v>
          </cell>
          <cell r="AA134">
            <v>93923.917028571435</v>
          </cell>
          <cell r="AB134">
            <v>0</v>
          </cell>
          <cell r="AC134">
            <v>0</v>
          </cell>
          <cell r="AD134">
            <v>0</v>
          </cell>
          <cell r="AE134">
            <v>93923.917028571435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B135" t="str">
            <v>ST/EPU</v>
          </cell>
          <cell r="C135" t="str">
            <v>A1B</v>
          </cell>
          <cell r="D135" t="str">
            <v>A1BA</v>
          </cell>
          <cell r="E135" t="str">
            <v>DPE/MATO</v>
          </cell>
          <cell r="G135">
            <v>22</v>
          </cell>
          <cell r="H135" t="str">
            <v>7 Collèges Région Cky Travaux de construction (2 collèges)</v>
          </cell>
          <cell r="I135" t="str">
            <v>SNIES</v>
          </cell>
          <cell r="J135">
            <v>44</v>
          </cell>
          <cell r="K135" t="str">
            <v>IDA</v>
          </cell>
          <cell r="L135" t="str">
            <v>AON</v>
          </cell>
          <cell r="M135">
            <v>2</v>
          </cell>
          <cell r="O135">
            <v>3</v>
          </cell>
          <cell r="Q135">
            <v>2</v>
          </cell>
          <cell r="R135" t="str">
            <v>collèges</v>
          </cell>
          <cell r="T135">
            <v>1519408</v>
          </cell>
          <cell r="U135">
            <v>0.8</v>
          </cell>
          <cell r="V135">
            <v>3038816</v>
          </cell>
          <cell r="W135">
            <v>0</v>
          </cell>
          <cell r="X135">
            <v>0</v>
          </cell>
          <cell r="Y135">
            <v>0</v>
          </cell>
          <cell r="Z135">
            <v>3038816</v>
          </cell>
          <cell r="AA135">
            <v>2431052.8000000003</v>
          </cell>
          <cell r="AB135">
            <v>0</v>
          </cell>
          <cell r="AC135">
            <v>0</v>
          </cell>
          <cell r="AD135">
            <v>0</v>
          </cell>
          <cell r="AE135">
            <v>2431052.8000000003</v>
          </cell>
          <cell r="AF135">
            <v>607763.19999999972</v>
          </cell>
          <cell r="AG135">
            <v>0</v>
          </cell>
          <cell r="AH135">
            <v>0</v>
          </cell>
          <cell r="AI135">
            <v>0</v>
          </cell>
          <cell r="AJ135">
            <v>607763.19999999972</v>
          </cell>
          <cell r="AL135">
            <v>0</v>
          </cell>
        </row>
        <row r="136">
          <cell r="B136" t="str">
            <v>ST/EPU</v>
          </cell>
          <cell r="C136" t="str">
            <v>A1B</v>
          </cell>
          <cell r="D136" t="str">
            <v>A1BA</v>
          </cell>
          <cell r="E136" t="str">
            <v>DPE/MATO</v>
          </cell>
          <cell r="G136">
            <v>23</v>
          </cell>
          <cell r="H136" t="str">
            <v>7 Collèges Région Cky Mobilier et équipements (2 collèges)</v>
          </cell>
          <cell r="I136" t="str">
            <v>SNIES</v>
          </cell>
          <cell r="J136">
            <v>44</v>
          </cell>
          <cell r="K136" t="str">
            <v>IDA</v>
          </cell>
          <cell r="L136" t="str">
            <v>AOI</v>
          </cell>
          <cell r="M136">
            <v>2</v>
          </cell>
          <cell r="O136">
            <v>3</v>
          </cell>
          <cell r="Q136">
            <v>2</v>
          </cell>
          <cell r="R136" t="str">
            <v>lot</v>
          </cell>
          <cell r="T136">
            <v>303881.59999999998</v>
          </cell>
          <cell r="U136">
            <v>1</v>
          </cell>
          <cell r="V136">
            <v>607763.19999999995</v>
          </cell>
          <cell r="W136">
            <v>0</v>
          </cell>
          <cell r="X136">
            <v>0</v>
          </cell>
          <cell r="Y136">
            <v>0</v>
          </cell>
          <cell r="Z136">
            <v>607763.19999999995</v>
          </cell>
          <cell r="AA136">
            <v>607763.19999999995</v>
          </cell>
          <cell r="AB136">
            <v>0</v>
          </cell>
          <cell r="AC136">
            <v>0</v>
          </cell>
          <cell r="AD136">
            <v>0</v>
          </cell>
          <cell r="AE136">
            <v>607763.19999999995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7">
          <cell r="B137" t="str">
            <v>ST/EPU</v>
          </cell>
          <cell r="C137" t="str">
            <v>A1B</v>
          </cell>
          <cell r="D137" t="str">
            <v>A1BA</v>
          </cell>
          <cell r="E137" t="str">
            <v>DPE/MATO</v>
          </cell>
          <cell r="G137">
            <v>23</v>
          </cell>
          <cell r="H137" t="str">
            <v>7 Collèges Région Cky Ouvrages de bibliothèque (2 collèges)</v>
          </cell>
          <cell r="I137" t="str">
            <v>SNIES</v>
          </cell>
          <cell r="J137">
            <v>49</v>
          </cell>
          <cell r="K137" t="str">
            <v>IDA</v>
          </cell>
          <cell r="L137" t="str">
            <v>AOI</v>
          </cell>
          <cell r="M137">
            <v>2</v>
          </cell>
          <cell r="O137">
            <v>3</v>
          </cell>
          <cell r="Q137">
            <v>2</v>
          </cell>
          <cell r="R137" t="str">
            <v>lot</v>
          </cell>
          <cell r="T137">
            <v>75970.399999999994</v>
          </cell>
          <cell r="U137">
            <v>1</v>
          </cell>
          <cell r="V137">
            <v>151940.79999999999</v>
          </cell>
          <cell r="W137">
            <v>0</v>
          </cell>
          <cell r="X137">
            <v>0</v>
          </cell>
          <cell r="Y137">
            <v>0</v>
          </cell>
          <cell r="Z137">
            <v>151940.79999999999</v>
          </cell>
          <cell r="AA137">
            <v>151940.79999999999</v>
          </cell>
          <cell r="AB137">
            <v>0</v>
          </cell>
          <cell r="AC137">
            <v>0</v>
          </cell>
          <cell r="AD137">
            <v>0</v>
          </cell>
          <cell r="AE137">
            <v>151940.79999999999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L137">
            <v>0</v>
          </cell>
        </row>
        <row r="138">
          <cell r="B138" t="str">
            <v>ST/EPU</v>
          </cell>
          <cell r="C138" t="str">
            <v>A1B</v>
          </cell>
          <cell r="D138" t="str">
            <v>A1BA</v>
          </cell>
          <cell r="E138" t="str">
            <v>DPE/DUBR</v>
          </cell>
          <cell r="G138">
            <v>25</v>
          </cell>
          <cell r="H138" t="str">
            <v>7 Collèges Région Cky Etudes et suivi des travaux  (1 collège)</v>
          </cell>
          <cell r="I138" t="str">
            <v>SNIES</v>
          </cell>
          <cell r="K138" t="str">
            <v>IDA</v>
          </cell>
          <cell r="L138" t="str">
            <v>LR</v>
          </cell>
          <cell r="M138">
            <v>5.7142857142857148E-2</v>
          </cell>
          <cell r="O138">
            <v>3</v>
          </cell>
          <cell r="Q138">
            <v>5.7142857142857148E-2</v>
          </cell>
          <cell r="R138" t="str">
            <v>contrat</v>
          </cell>
          <cell r="T138">
            <v>821834.27399999998</v>
          </cell>
          <cell r="U138">
            <v>1</v>
          </cell>
          <cell r="V138">
            <v>46961.958514285718</v>
          </cell>
          <cell r="W138">
            <v>0</v>
          </cell>
          <cell r="X138">
            <v>0</v>
          </cell>
          <cell r="Y138">
            <v>0</v>
          </cell>
          <cell r="Z138">
            <v>46961.958514285718</v>
          </cell>
          <cell r="AA138">
            <v>46961.958514285718</v>
          </cell>
          <cell r="AB138">
            <v>0</v>
          </cell>
          <cell r="AC138">
            <v>0</v>
          </cell>
          <cell r="AD138">
            <v>0</v>
          </cell>
          <cell r="AE138">
            <v>46961.958514285718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L138">
            <v>0</v>
          </cell>
        </row>
        <row r="139">
          <cell r="B139" t="str">
            <v>ST/EPU</v>
          </cell>
          <cell r="C139" t="str">
            <v>A1B</v>
          </cell>
          <cell r="D139" t="str">
            <v>A1BA</v>
          </cell>
          <cell r="E139" t="str">
            <v>DPE/DUBR</v>
          </cell>
          <cell r="G139">
            <v>22</v>
          </cell>
          <cell r="H139" t="str">
            <v>7 Collèges Région Cky Travaux de construction (1 collège)</v>
          </cell>
          <cell r="I139" t="str">
            <v>SNIES</v>
          </cell>
          <cell r="J139">
            <v>42</v>
          </cell>
          <cell r="K139" t="str">
            <v>IDA</v>
          </cell>
          <cell r="L139" t="str">
            <v>AON</v>
          </cell>
          <cell r="M139">
            <v>1</v>
          </cell>
          <cell r="O139">
            <v>3</v>
          </cell>
          <cell r="Q139">
            <v>1</v>
          </cell>
          <cell r="R139" t="str">
            <v>collèges</v>
          </cell>
          <cell r="T139">
            <v>1519408</v>
          </cell>
          <cell r="U139">
            <v>0.8</v>
          </cell>
          <cell r="V139">
            <v>1519408</v>
          </cell>
          <cell r="W139">
            <v>0</v>
          </cell>
          <cell r="X139">
            <v>0</v>
          </cell>
          <cell r="Y139">
            <v>0</v>
          </cell>
          <cell r="Z139">
            <v>1519408</v>
          </cell>
          <cell r="AA139">
            <v>1215526.4000000001</v>
          </cell>
          <cell r="AB139">
            <v>0</v>
          </cell>
          <cell r="AC139">
            <v>0</v>
          </cell>
          <cell r="AD139">
            <v>0</v>
          </cell>
          <cell r="AE139">
            <v>1215526.4000000001</v>
          </cell>
          <cell r="AF139">
            <v>303881.59999999986</v>
          </cell>
          <cell r="AG139">
            <v>0</v>
          </cell>
          <cell r="AH139">
            <v>0</v>
          </cell>
          <cell r="AI139">
            <v>0</v>
          </cell>
          <cell r="AJ139">
            <v>303881.59999999986</v>
          </cell>
          <cell r="AL139">
            <v>0</v>
          </cell>
        </row>
        <row r="140">
          <cell r="B140" t="str">
            <v>ST/EPU</v>
          </cell>
          <cell r="C140" t="str">
            <v>A1B</v>
          </cell>
          <cell r="D140" t="str">
            <v>A1BA</v>
          </cell>
          <cell r="E140" t="str">
            <v>DPE/DUBR</v>
          </cell>
          <cell r="G140">
            <v>23</v>
          </cell>
          <cell r="H140" t="str">
            <v>7 Collèges Région Cky Mobilier et équipements (1 collège)</v>
          </cell>
          <cell r="I140" t="str">
            <v>SNIES</v>
          </cell>
          <cell r="J140">
            <v>43</v>
          </cell>
          <cell r="K140" t="str">
            <v>IDA</v>
          </cell>
          <cell r="L140" t="str">
            <v>AOI</v>
          </cell>
          <cell r="M140">
            <v>1</v>
          </cell>
          <cell r="O140">
            <v>3</v>
          </cell>
          <cell r="Q140">
            <v>1</v>
          </cell>
          <cell r="R140" t="str">
            <v>lot</v>
          </cell>
          <cell r="T140">
            <v>303881.59999999998</v>
          </cell>
          <cell r="U140">
            <v>1</v>
          </cell>
          <cell r="V140">
            <v>303881.59999999998</v>
          </cell>
          <cell r="W140">
            <v>0</v>
          </cell>
          <cell r="X140">
            <v>0</v>
          </cell>
          <cell r="Y140">
            <v>0</v>
          </cell>
          <cell r="Z140">
            <v>303881.59999999998</v>
          </cell>
          <cell r="AA140">
            <v>303881.59999999998</v>
          </cell>
          <cell r="AB140">
            <v>0</v>
          </cell>
          <cell r="AC140">
            <v>0</v>
          </cell>
          <cell r="AD140">
            <v>0</v>
          </cell>
          <cell r="AE140">
            <v>303881.59999999998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L140">
            <v>0</v>
          </cell>
        </row>
        <row r="141">
          <cell r="B141" t="str">
            <v>ST/EPU</v>
          </cell>
          <cell r="C141" t="str">
            <v>A1B</v>
          </cell>
          <cell r="D141" t="str">
            <v>A1BA</v>
          </cell>
          <cell r="E141" t="str">
            <v>DPE/DUBR</v>
          </cell>
          <cell r="G141">
            <v>23</v>
          </cell>
          <cell r="H141" t="str">
            <v>7 Collèges Région Cky Ouvrages de bibliothèque (1 collège)</v>
          </cell>
          <cell r="I141" t="str">
            <v>SNIES</v>
          </cell>
          <cell r="J141">
            <v>44</v>
          </cell>
          <cell r="K141" t="str">
            <v>IDA</v>
          </cell>
          <cell r="L141" t="str">
            <v>AOI</v>
          </cell>
          <cell r="M141">
            <v>1</v>
          </cell>
          <cell r="O141">
            <v>3</v>
          </cell>
          <cell r="Q141">
            <v>1</v>
          </cell>
          <cell r="R141" t="str">
            <v>lot</v>
          </cell>
          <cell r="T141">
            <v>75970.399999999994</v>
          </cell>
          <cell r="U141">
            <v>1</v>
          </cell>
          <cell r="V141">
            <v>75970.399999999994</v>
          </cell>
          <cell r="W141">
            <v>0</v>
          </cell>
          <cell r="X141">
            <v>0</v>
          </cell>
          <cell r="Y141">
            <v>0</v>
          </cell>
          <cell r="Z141">
            <v>75970.399999999994</v>
          </cell>
          <cell r="AA141">
            <v>75970.399999999994</v>
          </cell>
          <cell r="AB141">
            <v>0</v>
          </cell>
          <cell r="AC141">
            <v>0</v>
          </cell>
          <cell r="AD141">
            <v>0</v>
          </cell>
          <cell r="AE141">
            <v>75970.399999999994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L141">
            <v>0</v>
          </cell>
        </row>
        <row r="142">
          <cell r="B142" t="str">
            <v>ST/EPU</v>
          </cell>
          <cell r="C142" t="str">
            <v>A1B</v>
          </cell>
          <cell r="D142" t="str">
            <v>A1BA</v>
          </cell>
          <cell r="E142" t="str">
            <v>DPE/COYA</v>
          </cell>
          <cell r="G142">
            <v>25</v>
          </cell>
          <cell r="H142" t="str">
            <v>7 Collèges Région Cky Etudes et suivi des travaux  (1 collège)</v>
          </cell>
          <cell r="I142" t="str">
            <v>SNIES</v>
          </cell>
          <cell r="J142">
            <v>44</v>
          </cell>
          <cell r="K142" t="str">
            <v>IDA</v>
          </cell>
          <cell r="L142" t="str">
            <v>LR</v>
          </cell>
          <cell r="M142">
            <v>5.7142857142857148E-2</v>
          </cell>
          <cell r="O142">
            <v>3</v>
          </cell>
          <cell r="Q142">
            <v>5.7142857142857148E-2</v>
          </cell>
          <cell r="R142" t="str">
            <v>contrat</v>
          </cell>
          <cell r="T142">
            <v>821834.27399999998</v>
          </cell>
          <cell r="U142">
            <v>1</v>
          </cell>
          <cell r="V142">
            <v>46961.958514285718</v>
          </cell>
          <cell r="W142">
            <v>0</v>
          </cell>
          <cell r="X142">
            <v>0</v>
          </cell>
          <cell r="Y142">
            <v>0</v>
          </cell>
          <cell r="Z142">
            <v>46961.958514285718</v>
          </cell>
          <cell r="AA142">
            <v>46961.958514285718</v>
          </cell>
          <cell r="AB142">
            <v>0</v>
          </cell>
          <cell r="AC142">
            <v>0</v>
          </cell>
          <cell r="AD142">
            <v>0</v>
          </cell>
          <cell r="AE142">
            <v>46961.958514285718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L142">
            <v>0</v>
          </cell>
        </row>
        <row r="143">
          <cell r="B143" t="str">
            <v>ST/EPU</v>
          </cell>
          <cell r="C143" t="str">
            <v>A1B</v>
          </cell>
          <cell r="D143" t="str">
            <v>A1BA</v>
          </cell>
          <cell r="E143" t="str">
            <v>DPE/COYA</v>
          </cell>
          <cell r="G143">
            <v>22</v>
          </cell>
          <cell r="H143" t="str">
            <v>7 Collèges Région Cky Travaux de construction (1 collège)</v>
          </cell>
          <cell r="I143" t="str">
            <v>SNIES</v>
          </cell>
          <cell r="J143">
            <v>49</v>
          </cell>
          <cell r="K143" t="str">
            <v>IDA</v>
          </cell>
          <cell r="L143" t="str">
            <v>AON</v>
          </cell>
          <cell r="M143">
            <v>1</v>
          </cell>
          <cell r="O143">
            <v>3</v>
          </cell>
          <cell r="Q143">
            <v>1</v>
          </cell>
          <cell r="R143" t="str">
            <v>collèges</v>
          </cell>
          <cell r="T143">
            <v>1519408</v>
          </cell>
          <cell r="U143">
            <v>0.8</v>
          </cell>
          <cell r="V143">
            <v>1519408</v>
          </cell>
          <cell r="W143">
            <v>0</v>
          </cell>
          <cell r="X143">
            <v>0</v>
          </cell>
          <cell r="Y143">
            <v>0</v>
          </cell>
          <cell r="Z143">
            <v>1519408</v>
          </cell>
          <cell r="AA143">
            <v>1215526.4000000001</v>
          </cell>
          <cell r="AB143">
            <v>0</v>
          </cell>
          <cell r="AC143">
            <v>0</v>
          </cell>
          <cell r="AD143">
            <v>0</v>
          </cell>
          <cell r="AE143">
            <v>1215526.4000000001</v>
          </cell>
          <cell r="AF143">
            <v>303881.59999999986</v>
          </cell>
          <cell r="AG143">
            <v>0</v>
          </cell>
          <cell r="AH143">
            <v>0</v>
          </cell>
          <cell r="AI143">
            <v>0</v>
          </cell>
          <cell r="AJ143">
            <v>303881.59999999986</v>
          </cell>
          <cell r="AL143">
            <v>0</v>
          </cell>
        </row>
        <row r="144">
          <cell r="B144" t="str">
            <v>ST/EPU</v>
          </cell>
          <cell r="C144" t="str">
            <v>A1B</v>
          </cell>
          <cell r="D144" t="str">
            <v>A1BA</v>
          </cell>
          <cell r="E144" t="str">
            <v>DPE/COYA</v>
          </cell>
          <cell r="G144">
            <v>23</v>
          </cell>
          <cell r="H144" t="str">
            <v>7 Collèges Région Cky Mobilier et équipements (1 collège)</v>
          </cell>
          <cell r="I144" t="str">
            <v>SNIES</v>
          </cell>
          <cell r="K144" t="str">
            <v>IDA</v>
          </cell>
          <cell r="L144" t="str">
            <v>AOI</v>
          </cell>
          <cell r="M144">
            <v>1</v>
          </cell>
          <cell r="O144">
            <v>3</v>
          </cell>
          <cell r="Q144">
            <v>1</v>
          </cell>
          <cell r="R144" t="str">
            <v>lot</v>
          </cell>
          <cell r="T144">
            <v>303881.59999999998</v>
          </cell>
          <cell r="U144">
            <v>1</v>
          </cell>
          <cell r="V144">
            <v>303881.59999999998</v>
          </cell>
          <cell r="W144">
            <v>0</v>
          </cell>
          <cell r="X144">
            <v>0</v>
          </cell>
          <cell r="Y144">
            <v>0</v>
          </cell>
          <cell r="Z144">
            <v>303881.59999999998</v>
          </cell>
          <cell r="AA144">
            <v>303881.59999999998</v>
          </cell>
          <cell r="AB144">
            <v>0</v>
          </cell>
          <cell r="AC144">
            <v>0</v>
          </cell>
          <cell r="AD144">
            <v>0</v>
          </cell>
          <cell r="AE144">
            <v>303881.59999999998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L144">
            <v>0</v>
          </cell>
        </row>
        <row r="145">
          <cell r="B145" t="str">
            <v>ST/EPU</v>
          </cell>
          <cell r="C145" t="str">
            <v>A1B</v>
          </cell>
          <cell r="D145" t="str">
            <v>A1BA</v>
          </cell>
          <cell r="E145" t="str">
            <v>DPE/COYA</v>
          </cell>
          <cell r="G145">
            <v>23</v>
          </cell>
          <cell r="H145" t="str">
            <v>7 Collèges Région Cky Ouvrages de bibliothèque (1 collège)</v>
          </cell>
          <cell r="I145" t="str">
            <v>SNIES</v>
          </cell>
          <cell r="J145">
            <v>42</v>
          </cell>
          <cell r="K145" t="str">
            <v>IDA</v>
          </cell>
          <cell r="L145" t="str">
            <v>AOI</v>
          </cell>
          <cell r="M145">
            <v>1</v>
          </cell>
          <cell r="O145">
            <v>3</v>
          </cell>
          <cell r="Q145">
            <v>1</v>
          </cell>
          <cell r="R145" t="str">
            <v>lot</v>
          </cell>
          <cell r="T145">
            <v>75970.399999999994</v>
          </cell>
          <cell r="U145">
            <v>1</v>
          </cell>
          <cell r="V145">
            <v>75970.399999999994</v>
          </cell>
          <cell r="W145">
            <v>0</v>
          </cell>
          <cell r="X145">
            <v>0</v>
          </cell>
          <cell r="Y145">
            <v>0</v>
          </cell>
          <cell r="Z145">
            <v>75970.399999999994</v>
          </cell>
          <cell r="AA145">
            <v>75970.399999999994</v>
          </cell>
          <cell r="AB145">
            <v>0</v>
          </cell>
          <cell r="AC145">
            <v>0</v>
          </cell>
          <cell r="AD145">
            <v>0</v>
          </cell>
          <cell r="AE145">
            <v>75970.399999999994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L145">
            <v>0</v>
          </cell>
        </row>
        <row r="146">
          <cell r="B146" t="str">
            <v>ST/EPU</v>
          </cell>
          <cell r="C146" t="str">
            <v>B4A</v>
          </cell>
          <cell r="D146" t="str">
            <v>B4AC</v>
          </cell>
          <cell r="E146" t="str">
            <v>DNEP-PE</v>
          </cell>
          <cell r="G146">
            <v>25</v>
          </cell>
          <cell r="H146" t="str">
            <v>TVE 70 CEC formation intensive éducatrices en français oral 10semx140éduc+30mon  SOLDE</v>
          </cell>
          <cell r="I146" t="str">
            <v>DNEP-PE</v>
          </cell>
          <cell r="J146">
            <v>43</v>
          </cell>
          <cell r="K146" t="str">
            <v>IDA</v>
          </cell>
          <cell r="L146" t="str">
            <v>AUT</v>
          </cell>
          <cell r="M146">
            <v>1</v>
          </cell>
          <cell r="O146">
            <v>3</v>
          </cell>
          <cell r="Q146">
            <v>1</v>
          </cell>
          <cell r="R146" t="str">
            <v>forfait</v>
          </cell>
          <cell r="T146">
            <v>345363.89932605601</v>
          </cell>
          <cell r="U146">
            <v>1</v>
          </cell>
          <cell r="V146">
            <v>345363.89932605601</v>
          </cell>
          <cell r="W146">
            <v>0</v>
          </cell>
          <cell r="X146">
            <v>0</v>
          </cell>
          <cell r="Y146">
            <v>0</v>
          </cell>
          <cell r="Z146">
            <v>345363.89932605601</v>
          </cell>
          <cell r="AA146">
            <v>345363.89932605601</v>
          </cell>
          <cell r="AB146">
            <v>0</v>
          </cell>
          <cell r="AC146">
            <v>0</v>
          </cell>
          <cell r="AD146">
            <v>0</v>
          </cell>
          <cell r="AE146">
            <v>345363.89932605601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L146">
            <v>0</v>
          </cell>
        </row>
        <row r="147">
          <cell r="B147" t="str">
            <v>ST/EPU</v>
          </cell>
          <cell r="C147" t="str">
            <v>B4A</v>
          </cell>
          <cell r="D147" t="str">
            <v>B4AB</v>
          </cell>
          <cell r="E147" t="str">
            <v>DNEP-PE</v>
          </cell>
          <cell r="G147">
            <v>23</v>
          </cell>
          <cell r="H147" t="str">
            <v>TVE 50 CEC livrets de suivi évaluation 8000 livrets</v>
          </cell>
          <cell r="I147" t="str">
            <v>DNEP-PE</v>
          </cell>
          <cell r="J147">
            <v>44</v>
          </cell>
          <cell r="K147" t="str">
            <v>IDA</v>
          </cell>
          <cell r="L147" t="str">
            <v>COT</v>
          </cell>
          <cell r="M147">
            <v>1</v>
          </cell>
          <cell r="O147">
            <v>3</v>
          </cell>
          <cell r="Q147">
            <v>1</v>
          </cell>
          <cell r="R147" t="str">
            <v>lot</v>
          </cell>
          <cell r="T147">
            <v>64360.305647840527</v>
          </cell>
          <cell r="U147">
            <v>0.8</v>
          </cell>
          <cell r="V147">
            <v>64360.305647840527</v>
          </cell>
          <cell r="W147">
            <v>0</v>
          </cell>
          <cell r="X147">
            <v>0</v>
          </cell>
          <cell r="Y147">
            <v>0</v>
          </cell>
          <cell r="Z147">
            <v>64360.305647840527</v>
          </cell>
          <cell r="AA147">
            <v>51488.244518272426</v>
          </cell>
          <cell r="AB147">
            <v>0</v>
          </cell>
          <cell r="AC147">
            <v>0</v>
          </cell>
          <cell r="AD147">
            <v>0</v>
          </cell>
          <cell r="AE147">
            <v>51488.244518272426</v>
          </cell>
          <cell r="AF147">
            <v>12872.061129568101</v>
          </cell>
          <cell r="AG147">
            <v>0</v>
          </cell>
          <cell r="AH147">
            <v>0</v>
          </cell>
          <cell r="AI147">
            <v>0</v>
          </cell>
          <cell r="AJ147">
            <v>12872.061129568101</v>
          </cell>
          <cell r="AL147">
            <v>0</v>
          </cell>
        </row>
        <row r="148">
          <cell r="B148" t="str">
            <v>ST/EPU</v>
          </cell>
          <cell r="C148" t="str">
            <v>B4A</v>
          </cell>
          <cell r="D148" t="str">
            <v>B4AC</v>
          </cell>
          <cell r="E148" t="str">
            <v>DNEP-PE</v>
          </cell>
          <cell r="G148">
            <v>25</v>
          </cell>
          <cell r="H148" t="str">
            <v>SE formation encadreurs préfecture et CRD 6p+12px3j/an</v>
          </cell>
          <cell r="I148" t="str">
            <v>DNEP-PE</v>
          </cell>
          <cell r="J148">
            <v>46</v>
          </cell>
          <cell r="K148" t="str">
            <v>IDA</v>
          </cell>
          <cell r="L148" t="str">
            <v>AUT</v>
          </cell>
          <cell r="M148">
            <v>54</v>
          </cell>
          <cell r="N148">
            <v>6</v>
          </cell>
          <cell r="O148">
            <v>3</v>
          </cell>
          <cell r="P148">
            <v>3</v>
          </cell>
          <cell r="Q148">
            <v>54</v>
          </cell>
          <cell r="R148" t="str">
            <v>pxj</v>
          </cell>
          <cell r="S148">
            <v>20</v>
          </cell>
          <cell r="T148">
            <v>75.970399999999998</v>
          </cell>
          <cell r="U148">
            <v>1</v>
          </cell>
          <cell r="V148">
            <v>4102.4016000000001</v>
          </cell>
          <cell r="W148">
            <v>0</v>
          </cell>
          <cell r="X148">
            <v>0</v>
          </cell>
          <cell r="Y148">
            <v>0</v>
          </cell>
          <cell r="Z148">
            <v>4102.4016000000001</v>
          </cell>
          <cell r="AA148">
            <v>4102.4016000000001</v>
          </cell>
          <cell r="AB148">
            <v>0</v>
          </cell>
          <cell r="AC148">
            <v>0</v>
          </cell>
          <cell r="AD148">
            <v>0</v>
          </cell>
          <cell r="AE148">
            <v>4102.4016000000001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>
            <v>0</v>
          </cell>
        </row>
        <row r="149">
          <cell r="B149" t="str">
            <v>ST/EPU</v>
          </cell>
          <cell r="C149" t="str">
            <v>B4A</v>
          </cell>
          <cell r="D149" t="str">
            <v>B4AD</v>
          </cell>
          <cell r="E149" t="str">
            <v>DNEP-PE</v>
          </cell>
          <cell r="G149">
            <v>15</v>
          </cell>
          <cell r="H149" t="str">
            <v>SE frais de fonctionnement des encadreurs CRD 12p</v>
          </cell>
          <cell r="I149" t="str">
            <v>DNEP-PE</v>
          </cell>
          <cell r="J149">
            <v>49</v>
          </cell>
          <cell r="K149" t="str">
            <v>IDA</v>
          </cell>
          <cell r="L149" t="str">
            <v>AUT</v>
          </cell>
          <cell r="M149">
            <v>144</v>
          </cell>
          <cell r="O149">
            <v>3</v>
          </cell>
          <cell r="Q149">
            <v>144</v>
          </cell>
          <cell r="R149" t="str">
            <v>pxmois</v>
          </cell>
          <cell r="T149">
            <v>50</v>
          </cell>
          <cell r="U149">
            <v>0.9</v>
          </cell>
          <cell r="V149">
            <v>7200</v>
          </cell>
          <cell r="W149">
            <v>0</v>
          </cell>
          <cell r="X149">
            <v>0</v>
          </cell>
          <cell r="Y149">
            <v>0</v>
          </cell>
          <cell r="Z149">
            <v>7200</v>
          </cell>
          <cell r="AA149">
            <v>6480</v>
          </cell>
          <cell r="AB149">
            <v>0</v>
          </cell>
          <cell r="AC149">
            <v>0</v>
          </cell>
          <cell r="AD149">
            <v>0</v>
          </cell>
          <cell r="AE149">
            <v>6480</v>
          </cell>
          <cell r="AF149">
            <v>720</v>
          </cell>
          <cell r="AG149">
            <v>0</v>
          </cell>
          <cell r="AH149">
            <v>0</v>
          </cell>
          <cell r="AI149">
            <v>0</v>
          </cell>
          <cell r="AJ149">
            <v>720</v>
          </cell>
          <cell r="AL149">
            <v>0</v>
          </cell>
        </row>
        <row r="150">
          <cell r="B150" t="str">
            <v>ST/EPU</v>
          </cell>
          <cell r="C150" t="str">
            <v>B4A</v>
          </cell>
          <cell r="D150" t="str">
            <v>B4AA</v>
          </cell>
          <cell r="E150" t="str">
            <v>DNEP-PE</v>
          </cell>
          <cell r="G150">
            <v>15</v>
          </cell>
          <cell r="H150" t="str">
            <v>SE suivi travaux d'aménagement des CEC (MEPU/SNIES) 50CEC x 4visx 2 CEC/vis</v>
          </cell>
          <cell r="I150" t="str">
            <v>DNEP-PE</v>
          </cell>
          <cell r="J150">
            <v>46</v>
          </cell>
          <cell r="K150" t="str">
            <v>IDA</v>
          </cell>
          <cell r="L150" t="str">
            <v>AUT</v>
          </cell>
          <cell r="M150">
            <v>20</v>
          </cell>
          <cell r="O150">
            <v>3</v>
          </cell>
          <cell r="Q150">
            <v>20</v>
          </cell>
          <cell r="R150" t="str">
            <v>pxj</v>
          </cell>
          <cell r="T150">
            <v>94.962999999999994</v>
          </cell>
          <cell r="U150">
            <v>0.9</v>
          </cell>
          <cell r="V150">
            <v>1899.2599999999998</v>
          </cell>
          <cell r="W150">
            <v>0</v>
          </cell>
          <cell r="X150">
            <v>0</v>
          </cell>
          <cell r="Y150">
            <v>0</v>
          </cell>
          <cell r="Z150">
            <v>1899.2599999999998</v>
          </cell>
          <cell r="AA150">
            <v>1709.3339999999998</v>
          </cell>
          <cell r="AB150">
            <v>0</v>
          </cell>
          <cell r="AC150">
            <v>0</v>
          </cell>
          <cell r="AD150">
            <v>0</v>
          </cell>
          <cell r="AE150">
            <v>1709.3339999999998</v>
          </cell>
          <cell r="AF150">
            <v>189.92599999999993</v>
          </cell>
          <cell r="AG150">
            <v>0</v>
          </cell>
          <cell r="AH150">
            <v>0</v>
          </cell>
          <cell r="AI150">
            <v>0</v>
          </cell>
          <cell r="AJ150">
            <v>189.92599999999993</v>
          </cell>
          <cell r="AL150">
            <v>0</v>
          </cell>
        </row>
        <row r="151">
          <cell r="B151" t="str">
            <v>ST/EPU</v>
          </cell>
          <cell r="C151" t="str">
            <v>B4A</v>
          </cell>
          <cell r="D151" t="str">
            <v>B4AA</v>
          </cell>
          <cell r="E151" t="str">
            <v>DNEP-PE</v>
          </cell>
          <cell r="G151">
            <v>25</v>
          </cell>
          <cell r="H151" t="str">
            <v>SE suivi évaluation du développement des enfants</v>
          </cell>
          <cell r="I151" t="str">
            <v>DNEP-PE</v>
          </cell>
          <cell r="J151">
            <v>46</v>
          </cell>
          <cell r="K151" t="str">
            <v>IDA</v>
          </cell>
          <cell r="L151" t="str">
            <v>AUT</v>
          </cell>
          <cell r="M151">
            <v>1</v>
          </cell>
          <cell r="O151">
            <v>3</v>
          </cell>
          <cell r="Q151">
            <v>1</v>
          </cell>
          <cell r="R151" t="str">
            <v>forfait</v>
          </cell>
          <cell r="T151">
            <v>18000</v>
          </cell>
          <cell r="U151">
            <v>1</v>
          </cell>
          <cell r="V151">
            <v>18000</v>
          </cell>
          <cell r="W151">
            <v>0</v>
          </cell>
          <cell r="X151">
            <v>0</v>
          </cell>
          <cell r="Y151">
            <v>0</v>
          </cell>
          <cell r="Z151">
            <v>18000</v>
          </cell>
          <cell r="AA151">
            <v>18000</v>
          </cell>
          <cell r="AB151">
            <v>0</v>
          </cell>
          <cell r="AC151">
            <v>0</v>
          </cell>
          <cell r="AD151">
            <v>0</v>
          </cell>
          <cell r="AE151">
            <v>18000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>
            <v>0</v>
          </cell>
        </row>
        <row r="152">
          <cell r="B152" t="str">
            <v>ST/EPU</v>
          </cell>
          <cell r="C152" t="str">
            <v>B4A</v>
          </cell>
          <cell r="D152" t="str">
            <v>B4AA</v>
          </cell>
          <cell r="E152" t="str">
            <v>DNEP-PE</v>
          </cell>
          <cell r="G152">
            <v>25</v>
          </cell>
          <cell r="H152" t="str">
            <v>SE évaluation du coût efficacité du modèle CEC</v>
          </cell>
          <cell r="I152" t="str">
            <v>DNEP-PE</v>
          </cell>
          <cell r="J152">
            <v>49</v>
          </cell>
          <cell r="K152" t="str">
            <v>IDA</v>
          </cell>
          <cell r="L152" t="str">
            <v>LR</v>
          </cell>
          <cell r="M152">
            <v>1</v>
          </cell>
          <cell r="O152">
            <v>3</v>
          </cell>
          <cell r="Q152">
            <v>1</v>
          </cell>
          <cell r="R152" t="str">
            <v>forfait</v>
          </cell>
          <cell r="T152">
            <v>75970.399999999994</v>
          </cell>
          <cell r="U152">
            <v>1</v>
          </cell>
          <cell r="V152">
            <v>75970.399999999994</v>
          </cell>
          <cell r="W152">
            <v>0</v>
          </cell>
          <cell r="X152">
            <v>0</v>
          </cell>
          <cell r="Y152">
            <v>0</v>
          </cell>
          <cell r="Z152">
            <v>75970.399999999994</v>
          </cell>
          <cell r="AA152">
            <v>75970.399999999994</v>
          </cell>
          <cell r="AB152">
            <v>0</v>
          </cell>
          <cell r="AC152">
            <v>0</v>
          </cell>
          <cell r="AD152">
            <v>0</v>
          </cell>
          <cell r="AE152">
            <v>75970.399999999994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B153" t="str">
            <v>ST/EPU</v>
          </cell>
          <cell r="C153" t="str">
            <v>B1A</v>
          </cell>
          <cell r="D153" t="str">
            <v>B1AF</v>
          </cell>
          <cell r="E153" t="str">
            <v>DNEE</v>
          </cell>
          <cell r="G153">
            <v>15</v>
          </cell>
          <cell r="H153" t="str">
            <v>PTDE Mission de suivi des Coordinateurs Régionaux  2mis*3p*8*10j</v>
          </cell>
          <cell r="I153" t="str">
            <v>DNEE</v>
          </cell>
          <cell r="K153" t="str">
            <v>IDA</v>
          </cell>
          <cell r="L153" t="str">
            <v>AUT</v>
          </cell>
          <cell r="M153">
            <v>480</v>
          </cell>
          <cell r="O153">
            <v>3</v>
          </cell>
          <cell r="P153">
            <v>3</v>
          </cell>
          <cell r="Q153">
            <v>480</v>
          </cell>
          <cell r="R153" t="str">
            <v>pxj</v>
          </cell>
          <cell r="T153">
            <v>94.962999999999994</v>
          </cell>
          <cell r="U153">
            <v>0.9</v>
          </cell>
          <cell r="V153">
            <v>45582.239999999998</v>
          </cell>
          <cell r="W153">
            <v>0</v>
          </cell>
          <cell r="X153">
            <v>0</v>
          </cell>
          <cell r="Y153">
            <v>0</v>
          </cell>
          <cell r="Z153">
            <v>45582.239999999998</v>
          </cell>
          <cell r="AA153">
            <v>41024.015999999996</v>
          </cell>
          <cell r="AB153">
            <v>0</v>
          </cell>
          <cell r="AC153">
            <v>0</v>
          </cell>
          <cell r="AD153">
            <v>0</v>
          </cell>
          <cell r="AE153">
            <v>41024.015999999996</v>
          </cell>
          <cell r="AF153">
            <v>4558.224000000002</v>
          </cell>
          <cell r="AG153">
            <v>0</v>
          </cell>
          <cell r="AH153">
            <v>0</v>
          </cell>
          <cell r="AI153">
            <v>0</v>
          </cell>
          <cell r="AJ153">
            <v>4558.224000000002</v>
          </cell>
          <cell r="AL153">
            <v>0</v>
          </cell>
        </row>
        <row r="154">
          <cell r="B154" t="str">
            <v>ST/EPU</v>
          </cell>
          <cell r="C154" t="str">
            <v>B1A</v>
          </cell>
          <cell r="D154" t="str">
            <v>B1AF</v>
          </cell>
          <cell r="E154" t="str">
            <v>DNEE</v>
          </cell>
          <cell r="G154">
            <v>25</v>
          </cell>
          <cell r="H154" t="str">
            <v>PTDE Form bénéf 2p x 3j x 7110 x 25% en 2007</v>
          </cell>
          <cell r="I154" t="str">
            <v>DNEE</v>
          </cell>
          <cell r="K154" t="str">
            <v>IDA</v>
          </cell>
          <cell r="L154" t="str">
            <v>AUT</v>
          </cell>
          <cell r="M154">
            <v>10647.57</v>
          </cell>
          <cell r="O154">
            <v>3</v>
          </cell>
          <cell r="P154">
            <v>3</v>
          </cell>
          <cell r="Q154">
            <v>10647.57</v>
          </cell>
          <cell r="R154" t="str">
            <v>pxj</v>
          </cell>
          <cell r="T154">
            <v>15.19408</v>
          </cell>
          <cell r="U154">
            <v>1</v>
          </cell>
          <cell r="V154">
            <v>161780.0303856</v>
          </cell>
          <cell r="W154">
            <v>0</v>
          </cell>
          <cell r="X154">
            <v>0</v>
          </cell>
          <cell r="Y154">
            <v>0</v>
          </cell>
          <cell r="Z154">
            <v>161780.0303856</v>
          </cell>
          <cell r="AA154">
            <v>161780.0303856</v>
          </cell>
          <cell r="AB154">
            <v>0</v>
          </cell>
          <cell r="AC154">
            <v>0</v>
          </cell>
          <cell r="AD154">
            <v>0</v>
          </cell>
          <cell r="AE154">
            <v>161780.0303856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L154">
            <v>0</v>
          </cell>
        </row>
        <row r="155">
          <cell r="B155" t="str">
            <v>ST/EPU</v>
          </cell>
          <cell r="C155" t="str">
            <v>B1A</v>
          </cell>
          <cell r="D155" t="str">
            <v>B1AB</v>
          </cell>
          <cell r="E155" t="str">
            <v>EP/BEYL</v>
          </cell>
          <cell r="F155">
            <v>31</v>
          </cell>
          <cell r="G155">
            <v>15</v>
          </cell>
          <cell r="H155" t="str">
            <v>PTDE Subventions pour 75% des écoles en 2007</v>
          </cell>
          <cell r="I155" t="str">
            <v>DNEE</v>
          </cell>
          <cell r="J155">
            <v>35</v>
          </cell>
          <cell r="K155" t="str">
            <v>IDA</v>
          </cell>
          <cell r="L155" t="str">
            <v>AUT</v>
          </cell>
          <cell r="M155">
            <v>1</v>
          </cell>
          <cell r="N155">
            <v>7</v>
          </cell>
          <cell r="O155">
            <v>3</v>
          </cell>
          <cell r="P155">
            <v>3</v>
          </cell>
          <cell r="Q155">
            <v>1</v>
          </cell>
          <cell r="R155" t="str">
            <v>ens</v>
          </cell>
          <cell r="S155">
            <v>93</v>
          </cell>
          <cell r="T155">
            <v>97541.81533586116</v>
          </cell>
          <cell r="U155">
            <v>1</v>
          </cell>
          <cell r="V155">
            <v>97541.81533586116</v>
          </cell>
          <cell r="W155">
            <v>0</v>
          </cell>
          <cell r="X155">
            <v>0</v>
          </cell>
          <cell r="Y155">
            <v>0</v>
          </cell>
          <cell r="Z155">
            <v>97541.81533586116</v>
          </cell>
          <cell r="AA155">
            <v>97541.81533586116</v>
          </cell>
          <cell r="AB155">
            <v>0</v>
          </cell>
          <cell r="AC155">
            <v>0</v>
          </cell>
          <cell r="AD155">
            <v>0</v>
          </cell>
          <cell r="AE155">
            <v>97541.81533586116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L155">
            <v>0</v>
          </cell>
        </row>
        <row r="156">
          <cell r="B156" t="str">
            <v>ST/EPU</v>
          </cell>
          <cell r="C156" t="str">
            <v>B1A</v>
          </cell>
          <cell r="D156" t="str">
            <v>B1AB</v>
          </cell>
          <cell r="E156" t="str">
            <v>EP/BOFF</v>
          </cell>
          <cell r="F156">
            <v>31</v>
          </cell>
          <cell r="G156">
            <v>15</v>
          </cell>
          <cell r="H156" t="str">
            <v>PTDE Subventions pour 75% des écoles en 2007</v>
          </cell>
          <cell r="I156" t="str">
            <v>DNEE</v>
          </cell>
          <cell r="J156">
            <v>35</v>
          </cell>
          <cell r="K156" t="str">
            <v>IDA</v>
          </cell>
          <cell r="L156" t="str">
            <v>AUT</v>
          </cell>
          <cell r="M156">
            <v>1</v>
          </cell>
          <cell r="N156">
            <v>7</v>
          </cell>
          <cell r="O156">
            <v>3</v>
          </cell>
          <cell r="P156">
            <v>3</v>
          </cell>
          <cell r="Q156">
            <v>1</v>
          </cell>
          <cell r="R156" t="str">
            <v>ens</v>
          </cell>
          <cell r="S156">
            <v>96</v>
          </cell>
          <cell r="T156">
            <v>241573.05562123162</v>
          </cell>
          <cell r="U156">
            <v>1</v>
          </cell>
          <cell r="V156">
            <v>241573.05562123162</v>
          </cell>
          <cell r="W156">
            <v>0</v>
          </cell>
          <cell r="X156">
            <v>0</v>
          </cell>
          <cell r="Y156">
            <v>0</v>
          </cell>
          <cell r="Z156">
            <v>241573.05562123162</v>
          </cell>
          <cell r="AA156">
            <v>241573.05562123162</v>
          </cell>
          <cell r="AB156">
            <v>0</v>
          </cell>
          <cell r="AC156">
            <v>0</v>
          </cell>
          <cell r="AD156">
            <v>0</v>
          </cell>
          <cell r="AE156">
            <v>241573.05562123162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L156">
            <v>0</v>
          </cell>
        </row>
        <row r="157">
          <cell r="B157" t="str">
            <v>ST/EPU</v>
          </cell>
          <cell r="C157" t="str">
            <v>B1A</v>
          </cell>
          <cell r="D157" t="str">
            <v>B1AB</v>
          </cell>
          <cell r="E157" t="str">
            <v>EP/BOKE</v>
          </cell>
          <cell r="F157">
            <v>31</v>
          </cell>
          <cell r="G157">
            <v>15</v>
          </cell>
          <cell r="H157" t="str">
            <v>PTDE Subventions pour 75% des écoles en 2007</v>
          </cell>
          <cell r="I157" t="str">
            <v>DNEE</v>
          </cell>
          <cell r="J157">
            <v>35</v>
          </cell>
          <cell r="K157" t="str">
            <v>IDA</v>
          </cell>
          <cell r="L157" t="str">
            <v>AUT</v>
          </cell>
          <cell r="M157">
            <v>1</v>
          </cell>
          <cell r="N157">
            <v>7</v>
          </cell>
          <cell r="O157">
            <v>3</v>
          </cell>
          <cell r="P157">
            <v>3</v>
          </cell>
          <cell r="Q157">
            <v>1</v>
          </cell>
          <cell r="R157" t="str">
            <v>ens</v>
          </cell>
          <cell r="S157">
            <v>96</v>
          </cell>
          <cell r="T157">
            <v>122615.64757624686</v>
          </cell>
          <cell r="U157">
            <v>1</v>
          </cell>
          <cell r="V157">
            <v>122615.64757624686</v>
          </cell>
          <cell r="W157">
            <v>0</v>
          </cell>
          <cell r="X157">
            <v>0</v>
          </cell>
          <cell r="Y157">
            <v>0</v>
          </cell>
          <cell r="Z157">
            <v>122615.64757624686</v>
          </cell>
          <cell r="AA157">
            <v>122615.64757624686</v>
          </cell>
          <cell r="AB157">
            <v>0</v>
          </cell>
          <cell r="AC157">
            <v>0</v>
          </cell>
          <cell r="AD157">
            <v>0</v>
          </cell>
          <cell r="AE157">
            <v>122615.64757624686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>
            <v>0</v>
          </cell>
        </row>
        <row r="158">
          <cell r="B158" t="str">
            <v>ST/EPU</v>
          </cell>
          <cell r="C158" t="str">
            <v>B1A</v>
          </cell>
          <cell r="D158" t="str">
            <v>B1AB</v>
          </cell>
          <cell r="E158" t="str">
            <v>EP/COYA</v>
          </cell>
          <cell r="F158">
            <v>33</v>
          </cell>
          <cell r="G158">
            <v>15</v>
          </cell>
          <cell r="H158" t="str">
            <v>PTDE Subventions pour 75% des écoles en 2007</v>
          </cell>
          <cell r="I158" t="str">
            <v>DNEE</v>
          </cell>
          <cell r="J158">
            <v>35</v>
          </cell>
          <cell r="K158" t="str">
            <v>IDA</v>
          </cell>
          <cell r="L158" t="str">
            <v>AUT</v>
          </cell>
          <cell r="M158">
            <v>1</v>
          </cell>
          <cell r="N158">
            <v>7</v>
          </cell>
          <cell r="O158">
            <v>3</v>
          </cell>
          <cell r="P158">
            <v>3</v>
          </cell>
          <cell r="Q158">
            <v>1</v>
          </cell>
          <cell r="R158" t="str">
            <v>ens</v>
          </cell>
          <cell r="S158">
            <v>96</v>
          </cell>
          <cell r="T158">
            <v>116316.28273055627</v>
          </cell>
          <cell r="U158">
            <v>1</v>
          </cell>
          <cell r="V158">
            <v>116316.28273055627</v>
          </cell>
          <cell r="W158">
            <v>0</v>
          </cell>
          <cell r="X158">
            <v>0</v>
          </cell>
          <cell r="Y158">
            <v>0</v>
          </cell>
          <cell r="Z158">
            <v>116316.28273055627</v>
          </cell>
          <cell r="AA158">
            <v>116316.28273055627</v>
          </cell>
          <cell r="AB158">
            <v>0</v>
          </cell>
          <cell r="AC158">
            <v>0</v>
          </cell>
          <cell r="AD158">
            <v>0</v>
          </cell>
          <cell r="AE158">
            <v>116316.28273055627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>
            <v>0</v>
          </cell>
        </row>
        <row r="159">
          <cell r="B159" t="str">
            <v>ST/EPU</v>
          </cell>
          <cell r="C159" t="str">
            <v>B1A</v>
          </cell>
          <cell r="D159" t="str">
            <v>B1AB</v>
          </cell>
          <cell r="E159" t="str">
            <v>EP/DABO</v>
          </cell>
          <cell r="F159">
            <v>31</v>
          </cell>
          <cell r="G159">
            <v>15</v>
          </cell>
          <cell r="H159" t="str">
            <v>PTDE Subventions pour 75% des écoles en 2007</v>
          </cell>
          <cell r="I159" t="str">
            <v>DNEE</v>
          </cell>
          <cell r="J159">
            <v>35</v>
          </cell>
          <cell r="K159" t="str">
            <v>IDA</v>
          </cell>
          <cell r="L159" t="str">
            <v>AUT</v>
          </cell>
          <cell r="M159">
            <v>1</v>
          </cell>
          <cell r="N159">
            <v>6</v>
          </cell>
          <cell r="O159">
            <v>3</v>
          </cell>
          <cell r="P159">
            <v>3</v>
          </cell>
          <cell r="Q159">
            <v>1</v>
          </cell>
          <cell r="R159" t="str">
            <v>ens</v>
          </cell>
          <cell r="S159">
            <v>98</v>
          </cell>
          <cell r="T159">
            <v>93816.142817847649</v>
          </cell>
          <cell r="U159">
            <v>1</v>
          </cell>
          <cell r="V159">
            <v>93816.142817847649</v>
          </cell>
          <cell r="W159">
            <v>0</v>
          </cell>
          <cell r="X159">
            <v>0</v>
          </cell>
          <cell r="Y159">
            <v>0</v>
          </cell>
          <cell r="Z159">
            <v>93816.142817847649</v>
          </cell>
          <cell r="AA159">
            <v>93816.142817847649</v>
          </cell>
          <cell r="AB159">
            <v>0</v>
          </cell>
          <cell r="AC159">
            <v>0</v>
          </cell>
          <cell r="AD159">
            <v>0</v>
          </cell>
          <cell r="AE159">
            <v>93816.142817847649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B160" t="str">
            <v>ST/EPU</v>
          </cell>
          <cell r="C160" t="str">
            <v>B1A</v>
          </cell>
          <cell r="D160" t="str">
            <v>B1AB</v>
          </cell>
          <cell r="E160" t="str">
            <v>EP/DALA</v>
          </cell>
          <cell r="F160">
            <v>31</v>
          </cell>
          <cell r="G160">
            <v>15</v>
          </cell>
          <cell r="H160" t="str">
            <v>PTDE Subventions pour 75% des écoles en 2007</v>
          </cell>
          <cell r="I160" t="str">
            <v>DNEE</v>
          </cell>
          <cell r="J160">
            <v>42</v>
          </cell>
          <cell r="K160" t="str">
            <v>IDA</v>
          </cell>
          <cell r="L160" t="str">
            <v>AUT</v>
          </cell>
          <cell r="M160">
            <v>1</v>
          </cell>
          <cell r="N160">
            <v>7</v>
          </cell>
          <cell r="O160">
            <v>3</v>
          </cell>
          <cell r="P160">
            <v>3</v>
          </cell>
          <cell r="Q160">
            <v>1</v>
          </cell>
          <cell r="R160" t="str">
            <v>ens</v>
          </cell>
          <cell r="S160">
            <v>93</v>
          </cell>
          <cell r="T160">
            <v>102014.87012370212</v>
          </cell>
          <cell r="U160">
            <v>1</v>
          </cell>
          <cell r="V160">
            <v>102014.87012370212</v>
          </cell>
          <cell r="W160">
            <v>0</v>
          </cell>
          <cell r="X160">
            <v>0</v>
          </cell>
          <cell r="Y160">
            <v>0</v>
          </cell>
          <cell r="Z160">
            <v>102014.87012370212</v>
          </cell>
          <cell r="AA160">
            <v>102014.87012370212</v>
          </cell>
          <cell r="AB160">
            <v>0</v>
          </cell>
          <cell r="AC160">
            <v>0</v>
          </cell>
          <cell r="AD160">
            <v>0</v>
          </cell>
          <cell r="AE160">
            <v>102014.87012370212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L160">
            <v>0</v>
          </cell>
        </row>
        <row r="161">
          <cell r="B161" t="str">
            <v>ST/EPU</v>
          </cell>
          <cell r="C161" t="str">
            <v>B1A</v>
          </cell>
          <cell r="D161" t="str">
            <v>B1AB</v>
          </cell>
          <cell r="E161" t="str">
            <v>EP/DING</v>
          </cell>
          <cell r="F161">
            <v>31</v>
          </cell>
          <cell r="G161">
            <v>15</v>
          </cell>
          <cell r="H161" t="str">
            <v>PTDE Subventions pour 75% des écoles en 2007</v>
          </cell>
          <cell r="I161" t="str">
            <v>DNEE</v>
          </cell>
          <cell r="J161">
            <v>43</v>
          </cell>
          <cell r="K161" t="str">
            <v>IDA</v>
          </cell>
          <cell r="L161" t="str">
            <v>AUT</v>
          </cell>
          <cell r="M161">
            <v>1</v>
          </cell>
          <cell r="N161">
            <v>7</v>
          </cell>
          <cell r="O161">
            <v>3</v>
          </cell>
          <cell r="P161">
            <v>3</v>
          </cell>
          <cell r="Q161">
            <v>1</v>
          </cell>
          <cell r="R161" t="str">
            <v>ens</v>
          </cell>
          <cell r="S161">
            <v>93</v>
          </cell>
          <cell r="T161">
            <v>72659.043224604611</v>
          </cell>
          <cell r="U161">
            <v>1</v>
          </cell>
          <cell r="V161">
            <v>72659.043224604611</v>
          </cell>
          <cell r="W161">
            <v>0</v>
          </cell>
          <cell r="X161">
            <v>0</v>
          </cell>
          <cell r="Y161">
            <v>0</v>
          </cell>
          <cell r="Z161">
            <v>72659.043224604611</v>
          </cell>
          <cell r="AA161">
            <v>72659.043224604611</v>
          </cell>
          <cell r="AB161">
            <v>0</v>
          </cell>
          <cell r="AC161">
            <v>0</v>
          </cell>
          <cell r="AD161">
            <v>0</v>
          </cell>
          <cell r="AE161">
            <v>72659.043224604611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>
            <v>0</v>
          </cell>
        </row>
        <row r="162">
          <cell r="B162" t="str">
            <v>ST/EPU</v>
          </cell>
          <cell r="C162" t="str">
            <v>B1A</v>
          </cell>
          <cell r="D162" t="str">
            <v>B1AB</v>
          </cell>
          <cell r="E162" t="str">
            <v>EP/DIXI</v>
          </cell>
          <cell r="F162">
            <v>21</v>
          </cell>
          <cell r="G162">
            <v>15</v>
          </cell>
          <cell r="H162" t="str">
            <v>PTDE Subventions pour 75% des écoles en 2007</v>
          </cell>
          <cell r="I162" t="str">
            <v>DNEE</v>
          </cell>
          <cell r="J162">
            <v>44</v>
          </cell>
          <cell r="K162" t="str">
            <v>IDA</v>
          </cell>
          <cell r="L162" t="str">
            <v>AUT</v>
          </cell>
          <cell r="M162">
            <v>1</v>
          </cell>
          <cell r="N162">
            <v>7</v>
          </cell>
          <cell r="O162">
            <v>3</v>
          </cell>
          <cell r="P162">
            <v>3</v>
          </cell>
          <cell r="Q162">
            <v>1</v>
          </cell>
          <cell r="R162" t="str">
            <v>ens</v>
          </cell>
          <cell r="S162">
            <v>96</v>
          </cell>
          <cell r="T162">
            <v>94979.361839309277</v>
          </cell>
          <cell r="U162">
            <v>1</v>
          </cell>
          <cell r="V162">
            <v>94979.361839309277</v>
          </cell>
          <cell r="W162">
            <v>0</v>
          </cell>
          <cell r="X162">
            <v>0</v>
          </cell>
          <cell r="Y162">
            <v>0</v>
          </cell>
          <cell r="Z162">
            <v>94979.361839309277</v>
          </cell>
          <cell r="AA162">
            <v>94979.361839309277</v>
          </cell>
          <cell r="AB162">
            <v>0</v>
          </cell>
          <cell r="AC162">
            <v>0</v>
          </cell>
          <cell r="AD162">
            <v>0</v>
          </cell>
          <cell r="AE162">
            <v>94979.361839309277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B163" t="str">
            <v>ST/EPU</v>
          </cell>
          <cell r="C163" t="str">
            <v>B1A</v>
          </cell>
          <cell r="D163" t="str">
            <v>B1AB</v>
          </cell>
          <cell r="E163" t="str">
            <v>EP/DUBR</v>
          </cell>
          <cell r="F163">
            <v>31</v>
          </cell>
          <cell r="G163">
            <v>15</v>
          </cell>
          <cell r="H163" t="str">
            <v>PTDE Subventions pour 75% des écoles en 2007</v>
          </cell>
          <cell r="I163" t="str">
            <v>DNEE</v>
          </cell>
          <cell r="J163">
            <v>44</v>
          </cell>
          <cell r="K163" t="str">
            <v>IDA</v>
          </cell>
          <cell r="L163" t="str">
            <v>AUT</v>
          </cell>
          <cell r="M163">
            <v>1</v>
          </cell>
          <cell r="N163">
            <v>7</v>
          </cell>
          <cell r="O163">
            <v>3</v>
          </cell>
          <cell r="P163">
            <v>3</v>
          </cell>
          <cell r="Q163">
            <v>1</v>
          </cell>
          <cell r="R163" t="str">
            <v>ens</v>
          </cell>
          <cell r="S163">
            <v>96</v>
          </cell>
          <cell r="T163">
            <v>113697.63507837757</v>
          </cell>
          <cell r="U163">
            <v>1</v>
          </cell>
          <cell r="V163">
            <v>113697.63507837757</v>
          </cell>
          <cell r="W163">
            <v>0</v>
          </cell>
          <cell r="X163">
            <v>0</v>
          </cell>
          <cell r="Y163">
            <v>0</v>
          </cell>
          <cell r="Z163">
            <v>113697.63507837757</v>
          </cell>
          <cell r="AA163">
            <v>113697.63507837757</v>
          </cell>
          <cell r="AB163">
            <v>0</v>
          </cell>
          <cell r="AC163">
            <v>0</v>
          </cell>
          <cell r="AD163">
            <v>0</v>
          </cell>
          <cell r="AE163">
            <v>113697.63507837757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4">
          <cell r="B164" t="str">
            <v>ST/EPU</v>
          </cell>
          <cell r="C164" t="str">
            <v>B1A</v>
          </cell>
          <cell r="D164" t="str">
            <v>B1AB</v>
          </cell>
          <cell r="E164" t="str">
            <v>EP/FARA</v>
          </cell>
          <cell r="F164">
            <v>21</v>
          </cell>
          <cell r="G164">
            <v>15</v>
          </cell>
          <cell r="H164" t="str">
            <v>PTDE Subventions pour 75% des écoles en 2007</v>
          </cell>
          <cell r="I164" t="str">
            <v>DNEE</v>
          </cell>
          <cell r="J164">
            <v>44</v>
          </cell>
          <cell r="K164" t="str">
            <v>IDA</v>
          </cell>
          <cell r="L164" t="str">
            <v>AUT</v>
          </cell>
          <cell r="M164">
            <v>1</v>
          </cell>
          <cell r="N164">
            <v>7</v>
          </cell>
          <cell r="O164">
            <v>3</v>
          </cell>
          <cell r="P164">
            <v>3</v>
          </cell>
          <cell r="Q164">
            <v>1</v>
          </cell>
          <cell r="R164" t="str">
            <v>ens</v>
          </cell>
          <cell r="S164">
            <v>96</v>
          </cell>
          <cell r="T164">
            <v>138142.0927757507</v>
          </cell>
          <cell r="U164">
            <v>1</v>
          </cell>
          <cell r="V164">
            <v>138142.0927757507</v>
          </cell>
          <cell r="W164">
            <v>0</v>
          </cell>
          <cell r="X164">
            <v>0</v>
          </cell>
          <cell r="Y164">
            <v>0</v>
          </cell>
          <cell r="Z164">
            <v>138142.0927757507</v>
          </cell>
          <cell r="AA164">
            <v>138142.0927757507</v>
          </cell>
          <cell r="AB164">
            <v>0</v>
          </cell>
          <cell r="AC164">
            <v>0</v>
          </cell>
          <cell r="AD164">
            <v>0</v>
          </cell>
          <cell r="AE164">
            <v>138142.0927757507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L164">
            <v>0</v>
          </cell>
        </row>
        <row r="165">
          <cell r="B165" t="str">
            <v>ST/EPU</v>
          </cell>
          <cell r="C165" t="str">
            <v>B1A</v>
          </cell>
          <cell r="D165" t="str">
            <v>B1AB</v>
          </cell>
          <cell r="E165" t="str">
            <v>EP/FORE</v>
          </cell>
          <cell r="F165">
            <v>31</v>
          </cell>
          <cell r="G165">
            <v>15</v>
          </cell>
          <cell r="H165" t="str">
            <v>PTDE Subventions pour 75% des écoles en 2007</v>
          </cell>
          <cell r="I165" t="str">
            <v>DNEE</v>
          </cell>
          <cell r="J165">
            <v>44</v>
          </cell>
          <cell r="K165" t="str">
            <v>IDA</v>
          </cell>
          <cell r="L165" t="str">
            <v>AUT</v>
          </cell>
          <cell r="M165">
            <v>1</v>
          </cell>
          <cell r="N165">
            <v>7</v>
          </cell>
          <cell r="O165">
            <v>3</v>
          </cell>
          <cell r="P165">
            <v>3</v>
          </cell>
          <cell r="Q165">
            <v>1</v>
          </cell>
          <cell r="R165" t="str">
            <v>ens</v>
          </cell>
          <cell r="S165">
            <v>96</v>
          </cell>
          <cell r="T165">
            <v>120086.9105730704</v>
          </cell>
          <cell r="U165">
            <v>1</v>
          </cell>
          <cell r="V165">
            <v>120086.9105730704</v>
          </cell>
          <cell r="W165">
            <v>0</v>
          </cell>
          <cell r="X165">
            <v>0</v>
          </cell>
          <cell r="Y165">
            <v>0</v>
          </cell>
          <cell r="Z165">
            <v>120086.9105730704</v>
          </cell>
          <cell r="AA165">
            <v>120086.9105730704</v>
          </cell>
          <cell r="AB165">
            <v>0</v>
          </cell>
          <cell r="AC165">
            <v>0</v>
          </cell>
          <cell r="AD165">
            <v>0</v>
          </cell>
          <cell r="AE165">
            <v>120086.9105730704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L165">
            <v>0</v>
          </cell>
        </row>
        <row r="166">
          <cell r="B166" t="str">
            <v>ST/EPU</v>
          </cell>
          <cell r="C166" t="str">
            <v>B1A</v>
          </cell>
          <cell r="D166" t="str">
            <v>B1AB</v>
          </cell>
          <cell r="E166" t="str">
            <v>EP/FRIA</v>
          </cell>
          <cell r="F166">
            <v>21</v>
          </cell>
          <cell r="G166">
            <v>15</v>
          </cell>
          <cell r="H166" t="str">
            <v>PTDE Subventions pour 75% des écoles en 2007</v>
          </cell>
          <cell r="I166" t="str">
            <v>DNEE</v>
          </cell>
          <cell r="J166">
            <v>44</v>
          </cell>
          <cell r="K166" t="str">
            <v>IDA</v>
          </cell>
          <cell r="L166" t="str">
            <v>AUT</v>
          </cell>
          <cell r="M166">
            <v>1</v>
          </cell>
          <cell r="N166">
            <v>7</v>
          </cell>
          <cell r="O166">
            <v>3</v>
          </cell>
          <cell r="P166">
            <v>3</v>
          </cell>
          <cell r="Q166">
            <v>1</v>
          </cell>
          <cell r="R166" t="str">
            <v>ens</v>
          </cell>
          <cell r="S166">
            <v>96</v>
          </cell>
          <cell r="T166">
            <v>82391.870979052735</v>
          </cell>
          <cell r="U166">
            <v>1</v>
          </cell>
          <cell r="V166">
            <v>82391.870979052735</v>
          </cell>
          <cell r="W166">
            <v>0</v>
          </cell>
          <cell r="X166">
            <v>0</v>
          </cell>
          <cell r="Y166">
            <v>0</v>
          </cell>
          <cell r="Z166">
            <v>82391.870979052735</v>
          </cell>
          <cell r="AA166">
            <v>82391.870979052735</v>
          </cell>
          <cell r="AB166">
            <v>0</v>
          </cell>
          <cell r="AC166">
            <v>0</v>
          </cell>
          <cell r="AD166">
            <v>0</v>
          </cell>
          <cell r="AE166">
            <v>82391.870979052735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L166">
            <v>0</v>
          </cell>
        </row>
        <row r="167">
          <cell r="B167" t="str">
            <v>ST/EPU</v>
          </cell>
          <cell r="C167" t="str">
            <v>B1A</v>
          </cell>
          <cell r="D167" t="str">
            <v>B1AB</v>
          </cell>
          <cell r="E167" t="str">
            <v>EP/GAOU</v>
          </cell>
          <cell r="F167">
            <v>31</v>
          </cell>
          <cell r="G167">
            <v>15</v>
          </cell>
          <cell r="H167" t="str">
            <v>PTDE Subventions pour 75% des écoles en 2007</v>
          </cell>
          <cell r="I167" t="str">
            <v>DNEE</v>
          </cell>
          <cell r="J167">
            <v>44</v>
          </cell>
          <cell r="K167" t="str">
            <v>IDA</v>
          </cell>
          <cell r="L167" t="str">
            <v>AUT</v>
          </cell>
          <cell r="M167">
            <v>1</v>
          </cell>
          <cell r="N167">
            <v>7</v>
          </cell>
          <cell r="O167">
            <v>3</v>
          </cell>
          <cell r="P167">
            <v>3</v>
          </cell>
          <cell r="Q167">
            <v>1</v>
          </cell>
          <cell r="R167" t="str">
            <v>ens</v>
          </cell>
          <cell r="S167">
            <v>96</v>
          </cell>
          <cell r="T167">
            <v>68225.324345701956</v>
          </cell>
          <cell r="U167">
            <v>1</v>
          </cell>
          <cell r="V167">
            <v>68225.324345701956</v>
          </cell>
          <cell r="W167">
            <v>0</v>
          </cell>
          <cell r="X167">
            <v>0</v>
          </cell>
          <cell r="Y167">
            <v>0</v>
          </cell>
          <cell r="Z167">
            <v>68225.324345701956</v>
          </cell>
          <cell r="AA167">
            <v>68225.324345701956</v>
          </cell>
          <cell r="AB167">
            <v>0</v>
          </cell>
          <cell r="AC167">
            <v>0</v>
          </cell>
          <cell r="AD167">
            <v>0</v>
          </cell>
          <cell r="AE167">
            <v>68225.324345701956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>
            <v>0</v>
          </cell>
        </row>
        <row r="168">
          <cell r="B168" t="str">
            <v>ST/EPU</v>
          </cell>
          <cell r="C168" t="str">
            <v>B1A</v>
          </cell>
          <cell r="D168" t="str">
            <v>B1AB</v>
          </cell>
          <cell r="E168" t="str">
            <v>EP/GUEC</v>
          </cell>
          <cell r="F168">
            <v>11</v>
          </cell>
          <cell r="G168">
            <v>15</v>
          </cell>
          <cell r="H168" t="str">
            <v>PTDE Subventions pour 75% des écoles en 2007</v>
          </cell>
          <cell r="I168" t="str">
            <v>DNEE</v>
          </cell>
          <cell r="J168">
            <v>44</v>
          </cell>
          <cell r="K168" t="str">
            <v>IDA</v>
          </cell>
          <cell r="L168" t="str">
            <v>AUT</v>
          </cell>
          <cell r="M168">
            <v>1</v>
          </cell>
          <cell r="N168">
            <v>7</v>
          </cell>
          <cell r="O168">
            <v>3</v>
          </cell>
          <cell r="P168">
            <v>3</v>
          </cell>
          <cell r="Q168">
            <v>1</v>
          </cell>
          <cell r="R168" t="str">
            <v>ens</v>
          </cell>
          <cell r="S168">
            <v>96</v>
          </cell>
          <cell r="T168">
            <v>215229.23546369513</v>
          </cell>
          <cell r="U168">
            <v>1</v>
          </cell>
          <cell r="V168">
            <v>215229.23546369513</v>
          </cell>
          <cell r="W168">
            <v>0</v>
          </cell>
          <cell r="X168">
            <v>0</v>
          </cell>
          <cell r="Y168">
            <v>0</v>
          </cell>
          <cell r="Z168">
            <v>215229.23546369513</v>
          </cell>
          <cell r="AA168">
            <v>215229.23546369513</v>
          </cell>
          <cell r="AB168">
            <v>0</v>
          </cell>
          <cell r="AC168">
            <v>0</v>
          </cell>
          <cell r="AD168">
            <v>0</v>
          </cell>
          <cell r="AE168">
            <v>215229.23546369513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>
            <v>0</v>
          </cell>
        </row>
        <row r="169">
          <cell r="B169" t="str">
            <v>ST/EPU</v>
          </cell>
          <cell r="C169" t="str">
            <v>B1A</v>
          </cell>
          <cell r="D169" t="str">
            <v>B1AB</v>
          </cell>
          <cell r="E169" t="str">
            <v>EP/KALO</v>
          </cell>
          <cell r="F169">
            <v>31</v>
          </cell>
          <cell r="G169">
            <v>15</v>
          </cell>
          <cell r="H169" t="str">
            <v>PTDE Subventions pour 75% des écoles en 2007</v>
          </cell>
          <cell r="I169" t="str">
            <v>DNEE</v>
          </cell>
          <cell r="J169">
            <v>44</v>
          </cell>
          <cell r="K169" t="str">
            <v>IDA</v>
          </cell>
          <cell r="L169" t="str">
            <v>AUT</v>
          </cell>
          <cell r="M169">
            <v>1</v>
          </cell>
          <cell r="N169">
            <v>7</v>
          </cell>
          <cell r="O169">
            <v>3</v>
          </cell>
          <cell r="P169">
            <v>3</v>
          </cell>
          <cell r="Q169">
            <v>1</v>
          </cell>
          <cell r="R169" t="str">
            <v>ens</v>
          </cell>
          <cell r="S169">
            <v>96</v>
          </cell>
          <cell r="T169">
            <v>77261.344570385554</v>
          </cell>
          <cell r="U169">
            <v>1</v>
          </cell>
          <cell r="V169">
            <v>77261.344570385554</v>
          </cell>
          <cell r="W169">
            <v>0</v>
          </cell>
          <cell r="X169">
            <v>0</v>
          </cell>
          <cell r="Y169">
            <v>0</v>
          </cell>
          <cell r="Z169">
            <v>77261.344570385554</v>
          </cell>
          <cell r="AA169">
            <v>77261.344570385554</v>
          </cell>
          <cell r="AB169">
            <v>0</v>
          </cell>
          <cell r="AC169">
            <v>0</v>
          </cell>
          <cell r="AD169">
            <v>0</v>
          </cell>
          <cell r="AE169">
            <v>77261.344570385554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B170" t="str">
            <v>ST/EPU</v>
          </cell>
          <cell r="C170" t="str">
            <v>B1A</v>
          </cell>
          <cell r="D170" t="str">
            <v>B1AB</v>
          </cell>
          <cell r="E170" t="str">
            <v>EP/KANK</v>
          </cell>
          <cell r="F170">
            <v>33</v>
          </cell>
          <cell r="G170">
            <v>15</v>
          </cell>
          <cell r="H170" t="str">
            <v>PTDE Subventions pour 75% des écoles en 2007</v>
          </cell>
          <cell r="I170" t="str">
            <v>DNEE</v>
          </cell>
          <cell r="J170">
            <v>44</v>
          </cell>
          <cell r="K170" t="str">
            <v>IDA</v>
          </cell>
          <cell r="L170" t="str">
            <v>AUT</v>
          </cell>
          <cell r="M170">
            <v>1</v>
          </cell>
          <cell r="N170">
            <v>7</v>
          </cell>
          <cell r="O170">
            <v>3</v>
          </cell>
          <cell r="P170">
            <v>3</v>
          </cell>
          <cell r="Q170">
            <v>1</v>
          </cell>
          <cell r="R170" t="str">
            <v>ens</v>
          </cell>
          <cell r="S170">
            <v>96</v>
          </cell>
          <cell r="T170">
            <v>216015.95364246136</v>
          </cell>
          <cell r="U170">
            <v>1</v>
          </cell>
          <cell r="V170">
            <v>216015.95364246136</v>
          </cell>
          <cell r="W170">
            <v>0</v>
          </cell>
          <cell r="X170">
            <v>0</v>
          </cell>
          <cell r="Y170">
            <v>0</v>
          </cell>
          <cell r="Z170">
            <v>216015.95364246136</v>
          </cell>
          <cell r="AA170">
            <v>216015.95364246136</v>
          </cell>
          <cell r="AB170">
            <v>0</v>
          </cell>
          <cell r="AC170">
            <v>0</v>
          </cell>
          <cell r="AD170">
            <v>0</v>
          </cell>
          <cell r="AE170">
            <v>216015.95364246136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L170">
            <v>0</v>
          </cell>
        </row>
        <row r="171">
          <cell r="B171" t="str">
            <v>ST/EPU</v>
          </cell>
          <cell r="C171" t="str">
            <v>B1A</v>
          </cell>
          <cell r="D171" t="str">
            <v>B1AB</v>
          </cell>
          <cell r="E171" t="str">
            <v>EP/KERO</v>
          </cell>
          <cell r="F171">
            <v>31</v>
          </cell>
          <cell r="G171">
            <v>15</v>
          </cell>
          <cell r="H171" t="str">
            <v>PTDE Subventions pour 75% des écoles en 2007</v>
          </cell>
          <cell r="I171" t="str">
            <v>DNEE</v>
          </cell>
          <cell r="J171">
            <v>44</v>
          </cell>
          <cell r="K171" t="str">
            <v>IDA</v>
          </cell>
          <cell r="L171" t="str">
            <v>AUT</v>
          </cell>
          <cell r="M171">
            <v>1</v>
          </cell>
          <cell r="N171">
            <v>7</v>
          </cell>
          <cell r="O171">
            <v>3</v>
          </cell>
          <cell r="P171">
            <v>3</v>
          </cell>
          <cell r="Q171">
            <v>1</v>
          </cell>
          <cell r="R171" t="str">
            <v>ens</v>
          </cell>
          <cell r="S171">
            <v>96</v>
          </cell>
          <cell r="T171">
            <v>79087.65462823573</v>
          </cell>
          <cell r="U171">
            <v>1</v>
          </cell>
          <cell r="V171">
            <v>79087.65462823573</v>
          </cell>
          <cell r="W171">
            <v>0</v>
          </cell>
          <cell r="X171">
            <v>0</v>
          </cell>
          <cell r="Y171">
            <v>0</v>
          </cell>
          <cell r="Z171">
            <v>79087.65462823573</v>
          </cell>
          <cell r="AA171">
            <v>79087.65462823573</v>
          </cell>
          <cell r="AB171">
            <v>0</v>
          </cell>
          <cell r="AC171">
            <v>0</v>
          </cell>
          <cell r="AD171">
            <v>0</v>
          </cell>
          <cell r="AE171">
            <v>79087.65462823573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>
            <v>0</v>
          </cell>
        </row>
        <row r="172">
          <cell r="B172" t="str">
            <v>ST/EPU</v>
          </cell>
          <cell r="C172" t="str">
            <v>B1A</v>
          </cell>
          <cell r="D172" t="str">
            <v>B1AB</v>
          </cell>
          <cell r="E172" t="str">
            <v>EP/KIND</v>
          </cell>
          <cell r="F172">
            <v>31</v>
          </cell>
          <cell r="G172">
            <v>15</v>
          </cell>
          <cell r="H172" t="str">
            <v>PTDE Subventions pour 75% des écoles en 2007</v>
          </cell>
          <cell r="I172" t="str">
            <v>DNEE</v>
          </cell>
          <cell r="J172">
            <v>44</v>
          </cell>
          <cell r="K172" t="str">
            <v>IDA</v>
          </cell>
          <cell r="L172" t="str">
            <v>AUT</v>
          </cell>
          <cell r="M172">
            <v>1</v>
          </cell>
          <cell r="N172">
            <v>7</v>
          </cell>
          <cell r="O172">
            <v>3</v>
          </cell>
          <cell r="P172">
            <v>3</v>
          </cell>
          <cell r="Q172">
            <v>1</v>
          </cell>
          <cell r="R172" t="str">
            <v>ens</v>
          </cell>
          <cell r="S172">
            <v>96</v>
          </cell>
          <cell r="T172">
            <v>263471.91806874028</v>
          </cell>
          <cell r="U172">
            <v>1</v>
          </cell>
          <cell r="V172">
            <v>263471.91806874028</v>
          </cell>
          <cell r="W172">
            <v>0</v>
          </cell>
          <cell r="X172">
            <v>0</v>
          </cell>
          <cell r="Y172">
            <v>0</v>
          </cell>
          <cell r="Z172">
            <v>263471.91806874028</v>
          </cell>
          <cell r="AA172">
            <v>263471.91806874028</v>
          </cell>
          <cell r="AB172">
            <v>0</v>
          </cell>
          <cell r="AC172">
            <v>0</v>
          </cell>
          <cell r="AD172">
            <v>0</v>
          </cell>
          <cell r="AE172">
            <v>263471.91806874028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B173" t="str">
            <v>ST/EPU</v>
          </cell>
          <cell r="C173" t="str">
            <v>B1A</v>
          </cell>
          <cell r="D173" t="str">
            <v>B1AB</v>
          </cell>
          <cell r="E173" t="str">
            <v>EP/KISS</v>
          </cell>
          <cell r="F173">
            <v>31</v>
          </cell>
          <cell r="G173">
            <v>15</v>
          </cell>
          <cell r="H173" t="str">
            <v>PTDE Subventions pour 75% des écoles en 2007</v>
          </cell>
          <cell r="I173" t="str">
            <v>DNEE</v>
          </cell>
          <cell r="J173">
            <v>44</v>
          </cell>
          <cell r="K173" t="str">
            <v>IDA</v>
          </cell>
          <cell r="L173" t="str">
            <v>AUT</v>
          </cell>
          <cell r="M173">
            <v>1</v>
          </cell>
          <cell r="N173">
            <v>7</v>
          </cell>
          <cell r="O173">
            <v>3</v>
          </cell>
          <cell r="P173">
            <v>3</v>
          </cell>
          <cell r="Q173">
            <v>1</v>
          </cell>
          <cell r="R173" t="str">
            <v>ens</v>
          </cell>
          <cell r="S173">
            <v>96</v>
          </cell>
          <cell r="T173">
            <v>216218.2526027156</v>
          </cell>
          <cell r="U173">
            <v>1</v>
          </cell>
          <cell r="V173">
            <v>216218.2526027156</v>
          </cell>
          <cell r="W173">
            <v>0</v>
          </cell>
          <cell r="X173">
            <v>0</v>
          </cell>
          <cell r="Y173">
            <v>0</v>
          </cell>
          <cell r="Z173">
            <v>216218.2526027156</v>
          </cell>
          <cell r="AA173">
            <v>216218.2526027156</v>
          </cell>
          <cell r="AB173">
            <v>0</v>
          </cell>
          <cell r="AC173">
            <v>0</v>
          </cell>
          <cell r="AD173">
            <v>0</v>
          </cell>
          <cell r="AE173">
            <v>216218.2526027156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4">
          <cell r="B174" t="str">
            <v>ST/EPU</v>
          </cell>
          <cell r="C174" t="str">
            <v>B1A</v>
          </cell>
          <cell r="D174" t="str">
            <v>B1AB</v>
          </cell>
          <cell r="E174" t="str">
            <v>EP/KOUB</v>
          </cell>
          <cell r="F174">
            <v>31</v>
          </cell>
          <cell r="G174">
            <v>15</v>
          </cell>
          <cell r="H174" t="str">
            <v>PTDE Subventions pour 75% des écoles en 2007</v>
          </cell>
          <cell r="I174" t="str">
            <v>DNEE</v>
          </cell>
          <cell r="J174">
            <v>44</v>
          </cell>
          <cell r="K174" t="str">
            <v>IDA</v>
          </cell>
          <cell r="L174" t="str">
            <v>AUT</v>
          </cell>
          <cell r="M174">
            <v>1</v>
          </cell>
          <cell r="N174">
            <v>7</v>
          </cell>
          <cell r="O174">
            <v>3</v>
          </cell>
          <cell r="P174">
            <v>3</v>
          </cell>
          <cell r="Q174">
            <v>1</v>
          </cell>
          <cell r="R174" t="str">
            <v>ens</v>
          </cell>
          <cell r="S174">
            <v>96</v>
          </cell>
          <cell r="T174">
            <v>52091.982265435741</v>
          </cell>
          <cell r="U174">
            <v>1</v>
          </cell>
          <cell r="V174">
            <v>52091.982265435741</v>
          </cell>
          <cell r="W174">
            <v>0</v>
          </cell>
          <cell r="X174">
            <v>0</v>
          </cell>
          <cell r="Y174">
            <v>0</v>
          </cell>
          <cell r="Z174">
            <v>52091.982265435741</v>
          </cell>
          <cell r="AA174">
            <v>52091.982265435741</v>
          </cell>
          <cell r="AB174">
            <v>0</v>
          </cell>
          <cell r="AC174">
            <v>0</v>
          </cell>
          <cell r="AD174">
            <v>0</v>
          </cell>
          <cell r="AE174">
            <v>52091.982265435741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L174">
            <v>0</v>
          </cell>
        </row>
        <row r="175">
          <cell r="B175" t="str">
            <v>ST/EPU</v>
          </cell>
          <cell r="C175" t="str">
            <v>B1A</v>
          </cell>
          <cell r="D175" t="str">
            <v>B1AB</v>
          </cell>
          <cell r="E175" t="str">
            <v>EP/KOUN</v>
          </cell>
          <cell r="F175">
            <v>31</v>
          </cell>
          <cell r="G175">
            <v>15</v>
          </cell>
          <cell r="H175" t="str">
            <v>PTDE Subventions pour 75% des écoles en 2007</v>
          </cell>
          <cell r="I175" t="str">
            <v>DNEE</v>
          </cell>
          <cell r="J175">
            <v>44</v>
          </cell>
          <cell r="K175" t="str">
            <v>IDA</v>
          </cell>
          <cell r="L175" t="str">
            <v>AUT</v>
          </cell>
          <cell r="M175">
            <v>1</v>
          </cell>
          <cell r="N175">
            <v>7</v>
          </cell>
          <cell r="O175">
            <v>3</v>
          </cell>
          <cell r="P175">
            <v>3</v>
          </cell>
          <cell r="Q175">
            <v>1</v>
          </cell>
          <cell r="R175" t="str">
            <v>ens</v>
          </cell>
          <cell r="S175">
            <v>96</v>
          </cell>
          <cell r="T175">
            <v>59891.731066344633</v>
          </cell>
          <cell r="U175">
            <v>1</v>
          </cell>
          <cell r="V175">
            <v>59891.731066344633</v>
          </cell>
          <cell r="W175">
            <v>0</v>
          </cell>
          <cell r="X175">
            <v>0</v>
          </cell>
          <cell r="Y175">
            <v>0</v>
          </cell>
          <cell r="Z175">
            <v>59891.731066344633</v>
          </cell>
          <cell r="AA175">
            <v>59891.731066344633</v>
          </cell>
          <cell r="AB175">
            <v>0</v>
          </cell>
          <cell r="AC175">
            <v>0</v>
          </cell>
          <cell r="AD175">
            <v>0</v>
          </cell>
          <cell r="AE175">
            <v>59891.731066344633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L175">
            <v>0</v>
          </cell>
        </row>
        <row r="176">
          <cell r="B176" t="str">
            <v>ST/EPU</v>
          </cell>
          <cell r="C176" t="str">
            <v>B1A</v>
          </cell>
          <cell r="D176" t="str">
            <v>B1AB</v>
          </cell>
          <cell r="E176" t="str">
            <v>EP/KOUR</v>
          </cell>
          <cell r="F176">
            <v>12</v>
          </cell>
          <cell r="G176">
            <v>15</v>
          </cell>
          <cell r="H176" t="str">
            <v>PTDE Subventions pour 75% des écoles en 2007</v>
          </cell>
          <cell r="I176" t="str">
            <v>DNEE</v>
          </cell>
          <cell r="J176">
            <v>44</v>
          </cell>
          <cell r="K176" t="str">
            <v>IDA</v>
          </cell>
          <cell r="L176" t="str">
            <v>AUT</v>
          </cell>
          <cell r="M176">
            <v>1</v>
          </cell>
          <cell r="N176">
            <v>7</v>
          </cell>
          <cell r="O176">
            <v>3</v>
          </cell>
          <cell r="P176">
            <v>3</v>
          </cell>
          <cell r="Q176">
            <v>1</v>
          </cell>
          <cell r="R176" t="str">
            <v>ens</v>
          </cell>
          <cell r="S176">
            <v>96</v>
          </cell>
          <cell r="T176">
            <v>114107.85241444841</v>
          </cell>
          <cell r="U176">
            <v>1</v>
          </cell>
          <cell r="V176">
            <v>114107.85241444841</v>
          </cell>
          <cell r="W176">
            <v>0</v>
          </cell>
          <cell r="X176">
            <v>0</v>
          </cell>
          <cell r="Y176">
            <v>0</v>
          </cell>
          <cell r="Z176">
            <v>114107.85241444841</v>
          </cell>
          <cell r="AA176">
            <v>114107.85241444841</v>
          </cell>
          <cell r="AB176">
            <v>0</v>
          </cell>
          <cell r="AC176">
            <v>0</v>
          </cell>
          <cell r="AD176">
            <v>0</v>
          </cell>
          <cell r="AE176">
            <v>114107.85241444841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L176">
            <v>0</v>
          </cell>
        </row>
        <row r="177">
          <cell r="B177" t="str">
            <v>ST/EPU</v>
          </cell>
          <cell r="C177" t="str">
            <v>B1A</v>
          </cell>
          <cell r="D177" t="str">
            <v>B1AB</v>
          </cell>
          <cell r="E177" t="str">
            <v>EP/LABE</v>
          </cell>
          <cell r="F177">
            <v>90</v>
          </cell>
          <cell r="G177">
            <v>15</v>
          </cell>
          <cell r="H177" t="str">
            <v>PTDE Subventions pour 75% des écoles en 2007</v>
          </cell>
          <cell r="I177" t="str">
            <v>DNEE</v>
          </cell>
          <cell r="J177">
            <v>44</v>
          </cell>
          <cell r="K177" t="str">
            <v>IDA</v>
          </cell>
          <cell r="L177" t="str">
            <v>AUT</v>
          </cell>
          <cell r="M177">
            <v>1</v>
          </cell>
          <cell r="N177">
            <v>9</v>
          </cell>
          <cell r="O177">
            <v>3</v>
          </cell>
          <cell r="P177">
            <v>3</v>
          </cell>
          <cell r="Q177">
            <v>1</v>
          </cell>
          <cell r="R177" t="str">
            <v>ens</v>
          </cell>
          <cell r="S177">
            <v>97</v>
          </cell>
          <cell r="T177">
            <v>196111.98371968113</v>
          </cell>
          <cell r="U177">
            <v>1</v>
          </cell>
          <cell r="V177">
            <v>196111.98371968113</v>
          </cell>
          <cell r="W177">
            <v>0</v>
          </cell>
          <cell r="X177">
            <v>0</v>
          </cell>
          <cell r="Y177">
            <v>0</v>
          </cell>
          <cell r="Z177">
            <v>196111.98371968113</v>
          </cell>
          <cell r="AA177">
            <v>196111.98371968113</v>
          </cell>
          <cell r="AB177">
            <v>0</v>
          </cell>
          <cell r="AC177">
            <v>0</v>
          </cell>
          <cell r="AD177">
            <v>0</v>
          </cell>
          <cell r="AE177">
            <v>196111.98371968113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>
            <v>0</v>
          </cell>
        </row>
        <row r="178">
          <cell r="B178" t="str">
            <v>ST/EPU</v>
          </cell>
          <cell r="C178" t="str">
            <v>B1A</v>
          </cell>
          <cell r="D178" t="str">
            <v>B1AB</v>
          </cell>
          <cell r="E178" t="str">
            <v>EP/LELO</v>
          </cell>
          <cell r="F178">
            <v>21</v>
          </cell>
          <cell r="G178">
            <v>15</v>
          </cell>
          <cell r="H178" t="str">
            <v>PTDE Subventions pour 75% des écoles en 2007</v>
          </cell>
          <cell r="I178" t="str">
            <v>DNEE</v>
          </cell>
          <cell r="J178">
            <v>46</v>
          </cell>
          <cell r="K178" t="str">
            <v>IDA</v>
          </cell>
          <cell r="L178" t="str">
            <v>AUT</v>
          </cell>
          <cell r="M178">
            <v>1</v>
          </cell>
          <cell r="N178">
            <v>6</v>
          </cell>
          <cell r="O178">
            <v>3</v>
          </cell>
          <cell r="P178">
            <v>3</v>
          </cell>
          <cell r="Q178">
            <v>1</v>
          </cell>
          <cell r="R178" t="str">
            <v>ens</v>
          </cell>
          <cell r="S178">
            <v>98</v>
          </cell>
          <cell r="T178">
            <v>83611.284156140115</v>
          </cell>
          <cell r="U178">
            <v>1</v>
          </cell>
          <cell r="V178">
            <v>83611.284156140115</v>
          </cell>
          <cell r="W178">
            <v>0</v>
          </cell>
          <cell r="X178">
            <v>0</v>
          </cell>
          <cell r="Y178">
            <v>0</v>
          </cell>
          <cell r="Z178">
            <v>83611.284156140115</v>
          </cell>
          <cell r="AA178">
            <v>83611.284156140115</v>
          </cell>
          <cell r="AB178">
            <v>0</v>
          </cell>
          <cell r="AC178">
            <v>0</v>
          </cell>
          <cell r="AD178">
            <v>0</v>
          </cell>
          <cell r="AE178">
            <v>83611.284156140115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>
            <v>0</v>
          </cell>
        </row>
        <row r="179">
          <cell r="B179" t="str">
            <v>ST/EPU</v>
          </cell>
          <cell r="C179" t="str">
            <v>B1A</v>
          </cell>
          <cell r="D179" t="str">
            <v>B1AB</v>
          </cell>
          <cell r="E179" t="str">
            <v>EP/LOLA</v>
          </cell>
          <cell r="F179">
            <v>31</v>
          </cell>
          <cell r="G179">
            <v>15</v>
          </cell>
          <cell r="H179" t="str">
            <v>PTDE Subventions pour 75% des écoles en 2007</v>
          </cell>
          <cell r="I179" t="str">
            <v>DNEE</v>
          </cell>
          <cell r="J179">
            <v>46</v>
          </cell>
          <cell r="K179" t="str">
            <v>IDA</v>
          </cell>
          <cell r="L179" t="str">
            <v>AUT</v>
          </cell>
          <cell r="M179">
            <v>1</v>
          </cell>
          <cell r="N179">
            <v>6</v>
          </cell>
          <cell r="O179">
            <v>3</v>
          </cell>
          <cell r="P179">
            <v>3</v>
          </cell>
          <cell r="Q179">
            <v>1</v>
          </cell>
          <cell r="R179" t="str">
            <v>ens</v>
          </cell>
          <cell r="S179">
            <v>98</v>
          </cell>
          <cell r="T179">
            <v>133764.56805247377</v>
          </cell>
          <cell r="U179">
            <v>1</v>
          </cell>
          <cell r="V179">
            <v>133764.56805247377</v>
          </cell>
          <cell r="W179">
            <v>0</v>
          </cell>
          <cell r="X179">
            <v>0</v>
          </cell>
          <cell r="Y179">
            <v>0</v>
          </cell>
          <cell r="Z179">
            <v>133764.56805247377</v>
          </cell>
          <cell r="AA179">
            <v>133764.56805247377</v>
          </cell>
          <cell r="AB179">
            <v>0</v>
          </cell>
          <cell r="AC179">
            <v>0</v>
          </cell>
          <cell r="AD179">
            <v>0</v>
          </cell>
          <cell r="AE179">
            <v>133764.56805247377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B180" t="str">
            <v>ST/EPU</v>
          </cell>
          <cell r="C180" t="str">
            <v>B1A</v>
          </cell>
          <cell r="D180" t="str">
            <v>B1AB</v>
          </cell>
          <cell r="E180" t="str">
            <v>EP/MACE</v>
          </cell>
          <cell r="F180">
            <v>21</v>
          </cell>
          <cell r="G180">
            <v>15</v>
          </cell>
          <cell r="H180" t="str">
            <v>PTDE Subventions pour 75% des écoles en 2007</v>
          </cell>
          <cell r="I180" t="str">
            <v>DNEE</v>
          </cell>
          <cell r="J180">
            <v>46</v>
          </cell>
          <cell r="K180" t="str">
            <v>IDA</v>
          </cell>
          <cell r="L180" t="str">
            <v>AUT</v>
          </cell>
          <cell r="M180">
            <v>1</v>
          </cell>
          <cell r="N180">
            <v>6</v>
          </cell>
          <cell r="O180">
            <v>3</v>
          </cell>
          <cell r="P180">
            <v>3</v>
          </cell>
          <cell r="Q180">
            <v>1</v>
          </cell>
          <cell r="R180" t="str">
            <v>ens</v>
          </cell>
          <cell r="S180">
            <v>98</v>
          </cell>
          <cell r="T180">
            <v>191689.50367190363</v>
          </cell>
          <cell r="U180">
            <v>1</v>
          </cell>
          <cell r="V180">
            <v>191689.50367190363</v>
          </cell>
          <cell r="W180">
            <v>0</v>
          </cell>
          <cell r="X180">
            <v>0</v>
          </cell>
          <cell r="Y180">
            <v>0</v>
          </cell>
          <cell r="Z180">
            <v>191689.50367190363</v>
          </cell>
          <cell r="AA180">
            <v>191689.50367190363</v>
          </cell>
          <cell r="AB180">
            <v>0</v>
          </cell>
          <cell r="AC180">
            <v>0</v>
          </cell>
          <cell r="AD180">
            <v>0</v>
          </cell>
          <cell r="AE180">
            <v>191689.50367190363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L180">
            <v>0</v>
          </cell>
        </row>
        <row r="181">
          <cell r="B181" t="str">
            <v>ST/EPU</v>
          </cell>
          <cell r="C181" t="str">
            <v>B1A</v>
          </cell>
          <cell r="D181" t="str">
            <v>B1AB</v>
          </cell>
          <cell r="E181" t="str">
            <v>EP/MALI</v>
          </cell>
          <cell r="F181">
            <v>31</v>
          </cell>
          <cell r="G181">
            <v>15</v>
          </cell>
          <cell r="H181" t="str">
            <v>PTDE Subventions pour 75% des écoles en 2007</v>
          </cell>
          <cell r="I181" t="str">
            <v>DNEE</v>
          </cell>
          <cell r="J181">
            <v>46</v>
          </cell>
          <cell r="K181" t="str">
            <v>IDA</v>
          </cell>
          <cell r="L181" t="str">
            <v>AUT</v>
          </cell>
          <cell r="M181">
            <v>1</v>
          </cell>
          <cell r="N181">
            <v>6</v>
          </cell>
          <cell r="O181">
            <v>3</v>
          </cell>
          <cell r="P181">
            <v>3</v>
          </cell>
          <cell r="Q181">
            <v>1</v>
          </cell>
          <cell r="R181" t="str">
            <v>ens</v>
          </cell>
          <cell r="S181">
            <v>98</v>
          </cell>
          <cell r="T181">
            <v>112393.93066785132</v>
          </cell>
          <cell r="U181">
            <v>1</v>
          </cell>
          <cell r="V181">
            <v>112393.93066785132</v>
          </cell>
          <cell r="W181">
            <v>0</v>
          </cell>
          <cell r="X181">
            <v>0</v>
          </cell>
          <cell r="Y181">
            <v>0</v>
          </cell>
          <cell r="Z181">
            <v>112393.93066785132</v>
          </cell>
          <cell r="AA181">
            <v>112393.93066785132</v>
          </cell>
          <cell r="AB181">
            <v>0</v>
          </cell>
          <cell r="AC181">
            <v>0</v>
          </cell>
          <cell r="AD181">
            <v>0</v>
          </cell>
          <cell r="AE181">
            <v>112393.93066785132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>
            <v>0</v>
          </cell>
        </row>
        <row r="182">
          <cell r="B182" t="str">
            <v>ST/EPU</v>
          </cell>
          <cell r="C182" t="str">
            <v>B1A</v>
          </cell>
          <cell r="D182" t="str">
            <v>B1AB</v>
          </cell>
          <cell r="E182" t="str">
            <v>EP/MAMO</v>
          </cell>
          <cell r="F182">
            <v>21</v>
          </cell>
          <cell r="G182">
            <v>15</v>
          </cell>
          <cell r="H182" t="str">
            <v>PTDE Subventions pour 75% des écoles en 2007</v>
          </cell>
          <cell r="I182" t="str">
            <v>DNEE</v>
          </cell>
          <cell r="J182">
            <v>46</v>
          </cell>
          <cell r="K182" t="str">
            <v>IDA</v>
          </cell>
          <cell r="L182" t="str">
            <v>AUT</v>
          </cell>
          <cell r="M182">
            <v>1</v>
          </cell>
          <cell r="N182">
            <v>6</v>
          </cell>
          <cell r="O182">
            <v>3</v>
          </cell>
          <cell r="P182">
            <v>3</v>
          </cell>
          <cell r="Q182">
            <v>1</v>
          </cell>
          <cell r="R182" t="str">
            <v>ens</v>
          </cell>
          <cell r="S182">
            <v>98</v>
          </cell>
          <cell r="T182">
            <v>231615.4512442789</v>
          </cell>
          <cell r="U182">
            <v>1</v>
          </cell>
          <cell r="V182">
            <v>231615.4512442789</v>
          </cell>
          <cell r="W182">
            <v>0</v>
          </cell>
          <cell r="X182">
            <v>0</v>
          </cell>
          <cell r="Y182">
            <v>0</v>
          </cell>
          <cell r="Z182">
            <v>231615.4512442789</v>
          </cell>
          <cell r="AA182">
            <v>231615.4512442789</v>
          </cell>
          <cell r="AB182">
            <v>0</v>
          </cell>
          <cell r="AC182">
            <v>0</v>
          </cell>
          <cell r="AD182">
            <v>0</v>
          </cell>
          <cell r="AE182">
            <v>231615.4512442789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B183" t="str">
            <v>ST/EPU</v>
          </cell>
          <cell r="C183" t="str">
            <v>B1A</v>
          </cell>
          <cell r="D183" t="str">
            <v>B1AB</v>
          </cell>
          <cell r="E183" t="str">
            <v>EP/MAND</v>
          </cell>
          <cell r="F183">
            <v>31</v>
          </cell>
          <cell r="G183">
            <v>15</v>
          </cell>
          <cell r="H183" t="str">
            <v>PTDE Subventions pour 75% des écoles en 2007</v>
          </cell>
          <cell r="I183" t="str">
            <v>DNEE</v>
          </cell>
          <cell r="J183">
            <v>46</v>
          </cell>
          <cell r="K183" t="str">
            <v>IDA</v>
          </cell>
          <cell r="L183" t="str">
            <v>AUT</v>
          </cell>
          <cell r="M183">
            <v>1</v>
          </cell>
          <cell r="N183">
            <v>6</v>
          </cell>
          <cell r="O183">
            <v>3</v>
          </cell>
          <cell r="P183">
            <v>3</v>
          </cell>
          <cell r="Q183">
            <v>1</v>
          </cell>
          <cell r="R183" t="str">
            <v>ens</v>
          </cell>
          <cell r="S183">
            <v>98</v>
          </cell>
          <cell r="T183">
            <v>74918.048280775372</v>
          </cell>
          <cell r="U183">
            <v>1</v>
          </cell>
          <cell r="V183">
            <v>74918.048280775372</v>
          </cell>
          <cell r="W183">
            <v>0</v>
          </cell>
          <cell r="X183">
            <v>0</v>
          </cell>
          <cell r="Y183">
            <v>0</v>
          </cell>
          <cell r="Z183">
            <v>74918.048280775372</v>
          </cell>
          <cell r="AA183">
            <v>74918.048280775372</v>
          </cell>
          <cell r="AB183">
            <v>0</v>
          </cell>
          <cell r="AC183">
            <v>0</v>
          </cell>
          <cell r="AD183">
            <v>0</v>
          </cell>
          <cell r="AE183">
            <v>74918.048280775372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4">
          <cell r="B184" t="str">
            <v>ST/EPU</v>
          </cell>
          <cell r="C184" t="str">
            <v>B1A</v>
          </cell>
          <cell r="D184" t="str">
            <v>B1AB</v>
          </cell>
          <cell r="E184" t="str">
            <v>EP/MATA</v>
          </cell>
          <cell r="F184">
            <v>21</v>
          </cell>
          <cell r="G184">
            <v>15</v>
          </cell>
          <cell r="H184" t="str">
            <v>PTDE Subventions pour 75% des écoles en 2007</v>
          </cell>
          <cell r="I184" t="str">
            <v>DNEE</v>
          </cell>
          <cell r="J184">
            <v>46</v>
          </cell>
          <cell r="K184" t="str">
            <v>IDA</v>
          </cell>
          <cell r="L184" t="str">
            <v>AUT</v>
          </cell>
          <cell r="M184">
            <v>1</v>
          </cell>
          <cell r="N184">
            <v>6</v>
          </cell>
          <cell r="O184">
            <v>3</v>
          </cell>
          <cell r="P184">
            <v>3</v>
          </cell>
          <cell r="Q184">
            <v>1</v>
          </cell>
          <cell r="R184" t="str">
            <v>ens</v>
          </cell>
          <cell r="S184">
            <v>98</v>
          </cell>
          <cell r="T184">
            <v>131646.04838536817</v>
          </cell>
          <cell r="U184">
            <v>1</v>
          </cell>
          <cell r="V184">
            <v>131646.04838536817</v>
          </cell>
          <cell r="W184">
            <v>0</v>
          </cell>
          <cell r="X184">
            <v>0</v>
          </cell>
          <cell r="Y184">
            <v>0</v>
          </cell>
          <cell r="Z184">
            <v>131646.04838536817</v>
          </cell>
          <cell r="AA184">
            <v>131646.04838536817</v>
          </cell>
          <cell r="AB184">
            <v>0</v>
          </cell>
          <cell r="AC184">
            <v>0</v>
          </cell>
          <cell r="AD184">
            <v>0</v>
          </cell>
          <cell r="AE184">
            <v>131646.04838536817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L184">
            <v>0</v>
          </cell>
        </row>
        <row r="185">
          <cell r="B185" t="str">
            <v>ST/EPU</v>
          </cell>
          <cell r="C185" t="str">
            <v>B1A</v>
          </cell>
          <cell r="D185" t="str">
            <v>B1AB</v>
          </cell>
          <cell r="E185" t="str">
            <v>EP/MATO</v>
          </cell>
          <cell r="F185">
            <v>31</v>
          </cell>
          <cell r="G185">
            <v>15</v>
          </cell>
          <cell r="H185" t="str">
            <v>PTDE Subventions pour 75% des écoles en 2007</v>
          </cell>
          <cell r="I185" t="str">
            <v>DNEE</v>
          </cell>
          <cell r="J185">
            <v>46</v>
          </cell>
          <cell r="K185" t="str">
            <v>IDA</v>
          </cell>
          <cell r="L185" t="str">
            <v>AUT</v>
          </cell>
          <cell r="M185">
            <v>1</v>
          </cell>
          <cell r="N185">
            <v>6</v>
          </cell>
          <cell r="O185">
            <v>3</v>
          </cell>
          <cell r="P185">
            <v>3</v>
          </cell>
          <cell r="Q185">
            <v>1</v>
          </cell>
          <cell r="R185" t="str">
            <v>ens</v>
          </cell>
          <cell r="S185">
            <v>98</v>
          </cell>
          <cell r="T185">
            <v>268855.31817772461</v>
          </cell>
          <cell r="U185">
            <v>1</v>
          </cell>
          <cell r="V185">
            <v>268855.31817772461</v>
          </cell>
          <cell r="W185">
            <v>0</v>
          </cell>
          <cell r="X185">
            <v>0</v>
          </cell>
          <cell r="Y185">
            <v>0</v>
          </cell>
          <cell r="Z185">
            <v>268855.31817772461</v>
          </cell>
          <cell r="AA185">
            <v>268855.31817772461</v>
          </cell>
          <cell r="AB185">
            <v>0</v>
          </cell>
          <cell r="AC185">
            <v>0</v>
          </cell>
          <cell r="AD185">
            <v>0</v>
          </cell>
          <cell r="AE185">
            <v>268855.31817772461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L185">
            <v>0</v>
          </cell>
        </row>
        <row r="186">
          <cell r="B186" t="str">
            <v>ST/EPU</v>
          </cell>
          <cell r="C186" t="str">
            <v>B1A</v>
          </cell>
          <cell r="D186" t="str">
            <v>B1AB</v>
          </cell>
          <cell r="E186" t="str">
            <v>EP/NZER</v>
          </cell>
          <cell r="F186">
            <v>21</v>
          </cell>
          <cell r="G186">
            <v>15</v>
          </cell>
          <cell r="H186" t="str">
            <v>PTDE Subventions pour 75% des écoles en 2007</v>
          </cell>
          <cell r="I186" t="str">
            <v>DNEE</v>
          </cell>
          <cell r="J186">
            <v>46</v>
          </cell>
          <cell r="K186" t="str">
            <v>IDA</v>
          </cell>
          <cell r="L186" t="str">
            <v>AUT</v>
          </cell>
          <cell r="M186">
            <v>1</v>
          </cell>
          <cell r="N186">
            <v>6</v>
          </cell>
          <cell r="O186">
            <v>3</v>
          </cell>
          <cell r="P186">
            <v>3</v>
          </cell>
          <cell r="Q186">
            <v>1</v>
          </cell>
          <cell r="R186" t="str">
            <v>ens</v>
          </cell>
          <cell r="S186">
            <v>98</v>
          </cell>
          <cell r="T186">
            <v>308123.7941292742</v>
          </cell>
          <cell r="U186">
            <v>1</v>
          </cell>
          <cell r="V186">
            <v>308123.7941292742</v>
          </cell>
          <cell r="W186">
            <v>0</v>
          </cell>
          <cell r="X186">
            <v>0</v>
          </cell>
          <cell r="Y186">
            <v>0</v>
          </cell>
          <cell r="Z186">
            <v>308123.7941292742</v>
          </cell>
          <cell r="AA186">
            <v>308123.7941292742</v>
          </cell>
          <cell r="AB186">
            <v>0</v>
          </cell>
          <cell r="AC186">
            <v>0</v>
          </cell>
          <cell r="AD186">
            <v>0</v>
          </cell>
          <cell r="AE186">
            <v>308123.7941292742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>
            <v>0</v>
          </cell>
        </row>
        <row r="187">
          <cell r="B187" t="str">
            <v>ST/EPU</v>
          </cell>
          <cell r="C187" t="str">
            <v>B1A</v>
          </cell>
          <cell r="D187" t="str">
            <v>B1AB</v>
          </cell>
          <cell r="E187" t="str">
            <v>EP/PITA</v>
          </cell>
          <cell r="F187">
            <v>31</v>
          </cell>
          <cell r="G187">
            <v>15</v>
          </cell>
          <cell r="H187" t="str">
            <v>PTDE Subventions pour 75% des écoles en 2007</v>
          </cell>
          <cell r="I187" t="str">
            <v>DNEE</v>
          </cell>
          <cell r="J187">
            <v>46</v>
          </cell>
          <cell r="K187" t="str">
            <v>IDA</v>
          </cell>
          <cell r="L187" t="str">
            <v>AUT</v>
          </cell>
          <cell r="M187">
            <v>1</v>
          </cell>
          <cell r="N187">
            <v>6</v>
          </cell>
          <cell r="O187">
            <v>3</v>
          </cell>
          <cell r="P187">
            <v>3</v>
          </cell>
          <cell r="Q187">
            <v>1</v>
          </cell>
          <cell r="R187" t="str">
            <v>ens</v>
          </cell>
          <cell r="S187">
            <v>98</v>
          </cell>
          <cell r="T187">
            <v>150976.83792076207</v>
          </cell>
          <cell r="U187">
            <v>1</v>
          </cell>
          <cell r="V187">
            <v>150976.83792076207</v>
          </cell>
          <cell r="W187">
            <v>0</v>
          </cell>
          <cell r="X187">
            <v>0</v>
          </cell>
          <cell r="Y187">
            <v>0</v>
          </cell>
          <cell r="Z187">
            <v>150976.83792076207</v>
          </cell>
          <cell r="AA187">
            <v>150976.83792076207</v>
          </cell>
          <cell r="AB187">
            <v>0</v>
          </cell>
          <cell r="AC187">
            <v>0</v>
          </cell>
          <cell r="AD187">
            <v>0</v>
          </cell>
          <cell r="AE187">
            <v>150976.83792076207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B188" t="str">
            <v>ST/EPU</v>
          </cell>
          <cell r="C188" t="str">
            <v>B1A</v>
          </cell>
          <cell r="D188" t="str">
            <v>B1AB</v>
          </cell>
          <cell r="E188" t="str">
            <v>EP/RATO</v>
          </cell>
          <cell r="F188">
            <v>21</v>
          </cell>
          <cell r="G188">
            <v>15</v>
          </cell>
          <cell r="H188" t="str">
            <v>PTDE Subventions pour 75% des écoles en 2007</v>
          </cell>
          <cell r="I188" t="str">
            <v>DNEE</v>
          </cell>
          <cell r="J188">
            <v>46</v>
          </cell>
          <cell r="K188" t="str">
            <v>IDA</v>
          </cell>
          <cell r="L188" t="str">
            <v>AUT</v>
          </cell>
          <cell r="M188">
            <v>1</v>
          </cell>
          <cell r="N188">
            <v>6</v>
          </cell>
          <cell r="O188">
            <v>3</v>
          </cell>
          <cell r="P188">
            <v>3</v>
          </cell>
          <cell r="Q188">
            <v>1</v>
          </cell>
          <cell r="R188" t="str">
            <v>ens</v>
          </cell>
          <cell r="S188">
            <v>98</v>
          </cell>
          <cell r="T188">
            <v>155736.48290229618</v>
          </cell>
          <cell r="U188">
            <v>1</v>
          </cell>
          <cell r="V188">
            <v>155736.48290229618</v>
          </cell>
          <cell r="W188">
            <v>0</v>
          </cell>
          <cell r="X188">
            <v>0</v>
          </cell>
          <cell r="Y188">
            <v>0</v>
          </cell>
          <cell r="Z188">
            <v>155736.48290229618</v>
          </cell>
          <cell r="AA188">
            <v>155736.48290229618</v>
          </cell>
          <cell r="AB188">
            <v>0</v>
          </cell>
          <cell r="AC188">
            <v>0</v>
          </cell>
          <cell r="AD188">
            <v>0</v>
          </cell>
          <cell r="AE188">
            <v>155736.48290229618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89">
          <cell r="B189" t="str">
            <v>ST/EPU</v>
          </cell>
          <cell r="C189" t="str">
            <v>B1A</v>
          </cell>
          <cell r="D189" t="str">
            <v>B1AB</v>
          </cell>
          <cell r="E189" t="str">
            <v>EP/SIGU</v>
          </cell>
          <cell r="F189">
            <v>31</v>
          </cell>
          <cell r="G189">
            <v>15</v>
          </cell>
          <cell r="H189" t="str">
            <v>PTDE Subventions pour 75% des écoles en 2007</v>
          </cell>
          <cell r="I189" t="str">
            <v>DNEE</v>
          </cell>
          <cell r="J189">
            <v>46</v>
          </cell>
          <cell r="K189" t="str">
            <v>IDA</v>
          </cell>
          <cell r="L189" t="str">
            <v>AUT</v>
          </cell>
          <cell r="M189">
            <v>1</v>
          </cell>
          <cell r="N189">
            <v>6</v>
          </cell>
          <cell r="O189">
            <v>3</v>
          </cell>
          <cell r="P189">
            <v>3</v>
          </cell>
          <cell r="Q189">
            <v>1</v>
          </cell>
          <cell r="R189" t="str">
            <v>ens</v>
          </cell>
          <cell r="S189">
            <v>98</v>
          </cell>
          <cell r="T189">
            <v>175516.82568269924</v>
          </cell>
          <cell r="U189">
            <v>1</v>
          </cell>
          <cell r="V189">
            <v>175516.82568269924</v>
          </cell>
          <cell r="W189">
            <v>0</v>
          </cell>
          <cell r="X189">
            <v>0</v>
          </cell>
          <cell r="Y189">
            <v>0</v>
          </cell>
          <cell r="Z189">
            <v>175516.82568269924</v>
          </cell>
          <cell r="AA189">
            <v>175516.82568269924</v>
          </cell>
          <cell r="AB189">
            <v>0</v>
          </cell>
          <cell r="AC189">
            <v>0</v>
          </cell>
          <cell r="AD189">
            <v>0</v>
          </cell>
          <cell r="AE189">
            <v>175516.82568269924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L189">
            <v>0</v>
          </cell>
        </row>
        <row r="190">
          <cell r="B190" t="str">
            <v>ST/EPU</v>
          </cell>
          <cell r="C190" t="str">
            <v>B1A</v>
          </cell>
          <cell r="D190" t="str">
            <v>B1AB</v>
          </cell>
          <cell r="E190" t="str">
            <v>EP/TELE</v>
          </cell>
          <cell r="F190">
            <v>21</v>
          </cell>
          <cell r="G190">
            <v>15</v>
          </cell>
          <cell r="H190" t="str">
            <v>PTDE Subventions pour 75% des écoles en 2007</v>
          </cell>
          <cell r="I190" t="str">
            <v>DNEE</v>
          </cell>
          <cell r="J190">
            <v>46</v>
          </cell>
          <cell r="K190" t="str">
            <v>IDA</v>
          </cell>
          <cell r="L190" t="str">
            <v>AUT</v>
          </cell>
          <cell r="M190">
            <v>1</v>
          </cell>
          <cell r="N190">
            <v>6</v>
          </cell>
          <cell r="O190">
            <v>3</v>
          </cell>
          <cell r="P190">
            <v>3</v>
          </cell>
          <cell r="Q190">
            <v>1</v>
          </cell>
          <cell r="R190" t="str">
            <v>ens</v>
          </cell>
          <cell r="S190">
            <v>98</v>
          </cell>
          <cell r="T190">
            <v>113394.18663799643</v>
          </cell>
          <cell r="U190">
            <v>1</v>
          </cell>
          <cell r="V190">
            <v>113394.18663799643</v>
          </cell>
          <cell r="W190">
            <v>0</v>
          </cell>
          <cell r="X190">
            <v>0</v>
          </cell>
          <cell r="Y190">
            <v>0</v>
          </cell>
          <cell r="Z190">
            <v>113394.18663799643</v>
          </cell>
          <cell r="AA190">
            <v>113394.18663799643</v>
          </cell>
          <cell r="AB190">
            <v>0</v>
          </cell>
          <cell r="AC190">
            <v>0</v>
          </cell>
          <cell r="AD190">
            <v>0</v>
          </cell>
          <cell r="AE190">
            <v>113394.18663799643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L190">
            <v>0</v>
          </cell>
        </row>
        <row r="191">
          <cell r="B191" t="str">
            <v>ST/EPU</v>
          </cell>
          <cell r="C191" t="str">
            <v>B1A</v>
          </cell>
          <cell r="D191" t="str">
            <v>B1AB</v>
          </cell>
          <cell r="E191" t="str">
            <v>EP/TOUG</v>
          </cell>
          <cell r="F191">
            <v>31</v>
          </cell>
          <cell r="G191">
            <v>15</v>
          </cell>
          <cell r="H191" t="str">
            <v>PTDE Subventions pour 75% des écoles en 2007</v>
          </cell>
          <cell r="I191" t="str">
            <v>DNEE</v>
          </cell>
          <cell r="J191">
            <v>46</v>
          </cell>
          <cell r="K191" t="str">
            <v>IDA</v>
          </cell>
          <cell r="L191" t="str">
            <v>AUT</v>
          </cell>
          <cell r="M191">
            <v>1</v>
          </cell>
          <cell r="N191">
            <v>6</v>
          </cell>
          <cell r="O191">
            <v>3</v>
          </cell>
          <cell r="P191">
            <v>3</v>
          </cell>
          <cell r="Q191">
            <v>1</v>
          </cell>
          <cell r="R191" t="str">
            <v>ens</v>
          </cell>
          <cell r="S191">
            <v>98</v>
          </cell>
          <cell r="T191">
            <v>98794.945006324517</v>
          </cell>
          <cell r="U191">
            <v>1</v>
          </cell>
          <cell r="V191">
            <v>98794.945006324517</v>
          </cell>
          <cell r="W191">
            <v>0</v>
          </cell>
          <cell r="X191">
            <v>0</v>
          </cell>
          <cell r="Y191">
            <v>0</v>
          </cell>
          <cell r="Z191">
            <v>98794.945006324517</v>
          </cell>
          <cell r="AA191">
            <v>98794.945006324517</v>
          </cell>
          <cell r="AB191">
            <v>0</v>
          </cell>
          <cell r="AC191">
            <v>0</v>
          </cell>
          <cell r="AD191">
            <v>0</v>
          </cell>
          <cell r="AE191">
            <v>98794.945006324517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L191">
            <v>0</v>
          </cell>
        </row>
        <row r="192">
          <cell r="B192" t="str">
            <v>ST/EPU</v>
          </cell>
          <cell r="C192" t="str">
            <v>B1A</v>
          </cell>
          <cell r="D192" t="str">
            <v>B1AB</v>
          </cell>
          <cell r="E192" t="str">
            <v>EP/YOMO</v>
          </cell>
          <cell r="F192">
            <v>21</v>
          </cell>
          <cell r="G192">
            <v>15</v>
          </cell>
          <cell r="H192" t="str">
            <v>PTDE Subventions pour 75% des écoles en 2007</v>
          </cell>
          <cell r="I192" t="str">
            <v>DNEE</v>
          </cell>
          <cell r="J192">
            <v>46</v>
          </cell>
          <cell r="K192" t="str">
            <v>IDA</v>
          </cell>
          <cell r="L192" t="str">
            <v>AUT</v>
          </cell>
          <cell r="M192">
            <v>1</v>
          </cell>
          <cell r="N192">
            <v>6</v>
          </cell>
          <cell r="O192">
            <v>3</v>
          </cell>
          <cell r="P192">
            <v>3</v>
          </cell>
          <cell r="Q192">
            <v>1</v>
          </cell>
          <cell r="R192" t="str">
            <v>ens</v>
          </cell>
          <cell r="S192">
            <v>98</v>
          </cell>
          <cell r="T192">
            <v>119064.17694067446</v>
          </cell>
          <cell r="U192">
            <v>1</v>
          </cell>
          <cell r="V192">
            <v>119064.17694067446</v>
          </cell>
          <cell r="W192">
            <v>0</v>
          </cell>
          <cell r="X192">
            <v>0</v>
          </cell>
          <cell r="Y192">
            <v>0</v>
          </cell>
          <cell r="Z192">
            <v>119064.17694067446</v>
          </cell>
          <cell r="AA192">
            <v>119064.17694067446</v>
          </cell>
          <cell r="AB192">
            <v>0</v>
          </cell>
          <cell r="AC192">
            <v>0</v>
          </cell>
          <cell r="AD192">
            <v>0</v>
          </cell>
          <cell r="AE192">
            <v>119064.17694067446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L192">
            <v>0</v>
          </cell>
        </row>
        <row r="193">
          <cell r="B193" t="str">
            <v>ST/EPU</v>
          </cell>
          <cell r="C193" t="str">
            <v>C1E</v>
          </cell>
          <cell r="D193" t="str">
            <v>C1EC</v>
          </cell>
          <cell r="E193" t="str">
            <v>DSEE/BOKE</v>
          </cell>
          <cell r="F193">
            <v>31</v>
          </cell>
          <cell r="G193">
            <v>15</v>
          </cell>
          <cell r="H193" t="str">
            <v>FONCT Subvention d'encadrement, gestion de la FCM et  suivi des PTDE</v>
          </cell>
          <cell r="I193" t="str">
            <v>DSEE</v>
          </cell>
          <cell r="J193">
            <v>46</v>
          </cell>
          <cell r="K193" t="str">
            <v>IDA</v>
          </cell>
          <cell r="L193" t="str">
            <v>AUT</v>
          </cell>
          <cell r="M193">
            <v>13</v>
          </cell>
          <cell r="N193">
            <v>6</v>
          </cell>
          <cell r="O193">
            <v>3</v>
          </cell>
          <cell r="P193">
            <v>3</v>
          </cell>
          <cell r="Q193">
            <v>13</v>
          </cell>
          <cell r="R193" t="str">
            <v>Sfonct</v>
          </cell>
          <cell r="S193">
            <v>98</v>
          </cell>
          <cell r="T193">
            <v>1899.26</v>
          </cell>
          <cell r="U193">
            <v>1</v>
          </cell>
          <cell r="V193">
            <v>24690.38</v>
          </cell>
          <cell r="W193">
            <v>0</v>
          </cell>
          <cell r="X193">
            <v>0</v>
          </cell>
          <cell r="Y193">
            <v>0</v>
          </cell>
          <cell r="Z193">
            <v>24690.38</v>
          </cell>
          <cell r="AA193">
            <v>24690.38</v>
          </cell>
          <cell r="AB193">
            <v>0</v>
          </cell>
          <cell r="AC193">
            <v>0</v>
          </cell>
          <cell r="AD193">
            <v>0</v>
          </cell>
          <cell r="AE193">
            <v>24690.38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L193">
            <v>0</v>
          </cell>
        </row>
        <row r="194">
          <cell r="B194" t="str">
            <v>ST/EPU</v>
          </cell>
          <cell r="C194" t="str">
            <v>C1E</v>
          </cell>
          <cell r="D194" t="str">
            <v>C1EC</v>
          </cell>
          <cell r="E194" t="str">
            <v>DSEE/BOFF</v>
          </cell>
          <cell r="F194">
            <v>21</v>
          </cell>
          <cell r="G194">
            <v>15</v>
          </cell>
          <cell r="H194" t="str">
            <v>FONCT Subvention d'encadrement, gestion de la FCM et  suivi des PTDE</v>
          </cell>
          <cell r="I194" t="str">
            <v>DSEE</v>
          </cell>
          <cell r="J194">
            <v>46</v>
          </cell>
          <cell r="K194" t="str">
            <v>IDA</v>
          </cell>
          <cell r="L194" t="str">
            <v>AUT</v>
          </cell>
          <cell r="M194">
            <v>8</v>
          </cell>
          <cell r="N194">
            <v>6</v>
          </cell>
          <cell r="O194">
            <v>3</v>
          </cell>
          <cell r="P194">
            <v>3</v>
          </cell>
          <cell r="Q194">
            <v>8</v>
          </cell>
          <cell r="R194" t="str">
            <v>Sfonct</v>
          </cell>
          <cell r="S194">
            <v>98</v>
          </cell>
          <cell r="T194">
            <v>1899.26</v>
          </cell>
          <cell r="U194">
            <v>1</v>
          </cell>
          <cell r="V194">
            <v>15194.08</v>
          </cell>
          <cell r="W194">
            <v>0</v>
          </cell>
          <cell r="X194">
            <v>0</v>
          </cell>
          <cell r="Y194">
            <v>0</v>
          </cell>
          <cell r="Z194">
            <v>15194.08</v>
          </cell>
          <cell r="AA194">
            <v>15194.08</v>
          </cell>
          <cell r="AB194">
            <v>0</v>
          </cell>
          <cell r="AC194">
            <v>0</v>
          </cell>
          <cell r="AD194">
            <v>0</v>
          </cell>
          <cell r="AE194">
            <v>15194.08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L194">
            <v>0</v>
          </cell>
        </row>
        <row r="195">
          <cell r="B195" t="str">
            <v>ST/EPU</v>
          </cell>
          <cell r="C195" t="str">
            <v>C1E</v>
          </cell>
          <cell r="D195" t="str">
            <v>C1EC</v>
          </cell>
          <cell r="E195" t="str">
            <v>DSEE/FRIA</v>
          </cell>
          <cell r="F195">
            <v>31</v>
          </cell>
          <cell r="G195">
            <v>15</v>
          </cell>
          <cell r="H195" t="str">
            <v>FONCT Subvention d'encadrement, gestion de la FCM et  suivi des PTDE</v>
          </cell>
          <cell r="I195" t="str">
            <v>DSEE</v>
          </cell>
          <cell r="J195">
            <v>46</v>
          </cell>
          <cell r="K195" t="str">
            <v>IDA</v>
          </cell>
          <cell r="L195" t="str">
            <v>AUT</v>
          </cell>
          <cell r="M195">
            <v>4</v>
          </cell>
          <cell r="N195">
            <v>6</v>
          </cell>
          <cell r="O195">
            <v>3</v>
          </cell>
          <cell r="P195">
            <v>3</v>
          </cell>
          <cell r="Q195">
            <v>4</v>
          </cell>
          <cell r="R195" t="str">
            <v>Sfonct</v>
          </cell>
          <cell r="S195">
            <v>98</v>
          </cell>
          <cell r="T195">
            <v>1899.26</v>
          </cell>
          <cell r="U195">
            <v>1</v>
          </cell>
          <cell r="V195">
            <v>7597.04</v>
          </cell>
          <cell r="W195">
            <v>0</v>
          </cell>
          <cell r="X195">
            <v>0</v>
          </cell>
          <cell r="Y195">
            <v>0</v>
          </cell>
          <cell r="Z195">
            <v>7597.04</v>
          </cell>
          <cell r="AA195">
            <v>7597.04</v>
          </cell>
          <cell r="AB195">
            <v>0</v>
          </cell>
          <cell r="AC195">
            <v>0</v>
          </cell>
          <cell r="AD195">
            <v>0</v>
          </cell>
          <cell r="AE195">
            <v>7597.04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L195">
            <v>0</v>
          </cell>
        </row>
        <row r="196">
          <cell r="B196" t="str">
            <v>ST/EPU</v>
          </cell>
          <cell r="C196" t="str">
            <v>C1E</v>
          </cell>
          <cell r="D196" t="str">
            <v>C1EC</v>
          </cell>
          <cell r="E196" t="str">
            <v>DSEE/GAOU</v>
          </cell>
          <cell r="F196">
            <v>21</v>
          </cell>
          <cell r="G196">
            <v>15</v>
          </cell>
          <cell r="H196" t="str">
            <v>FONCT Subvention d'encadrement, gestion de la FCM et  suivi des PTDE</v>
          </cell>
          <cell r="I196" t="str">
            <v>DSEE</v>
          </cell>
          <cell r="J196">
            <v>46</v>
          </cell>
          <cell r="K196" t="str">
            <v>IDA</v>
          </cell>
          <cell r="L196" t="str">
            <v>AUT</v>
          </cell>
          <cell r="M196">
            <v>8</v>
          </cell>
          <cell r="N196">
            <v>6</v>
          </cell>
          <cell r="O196">
            <v>3</v>
          </cell>
          <cell r="P196">
            <v>3</v>
          </cell>
          <cell r="Q196">
            <v>8</v>
          </cell>
          <cell r="R196" t="str">
            <v>Sfonct</v>
          </cell>
          <cell r="S196">
            <v>98</v>
          </cell>
          <cell r="T196">
            <v>1899.26</v>
          </cell>
          <cell r="U196">
            <v>1</v>
          </cell>
          <cell r="V196">
            <v>15194.08</v>
          </cell>
          <cell r="W196">
            <v>0</v>
          </cell>
          <cell r="X196">
            <v>0</v>
          </cell>
          <cell r="Y196">
            <v>0</v>
          </cell>
          <cell r="Z196">
            <v>15194.08</v>
          </cell>
          <cell r="AA196">
            <v>15194.08</v>
          </cell>
          <cell r="AB196">
            <v>0</v>
          </cell>
          <cell r="AC196">
            <v>0</v>
          </cell>
          <cell r="AD196">
            <v>0</v>
          </cell>
          <cell r="AE196">
            <v>15194.08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L196">
            <v>0</v>
          </cell>
        </row>
        <row r="197">
          <cell r="B197" t="str">
            <v>ST/EPU</v>
          </cell>
          <cell r="C197" t="str">
            <v>C1E</v>
          </cell>
          <cell r="D197" t="str">
            <v>C1EC</v>
          </cell>
          <cell r="E197" t="str">
            <v>DSEE/KOUN</v>
          </cell>
          <cell r="F197">
            <v>31</v>
          </cell>
          <cell r="G197">
            <v>15</v>
          </cell>
          <cell r="H197" t="str">
            <v>FONCT Subvention d'encadrement, gestion de la FCM et  suivi des PTDE</v>
          </cell>
          <cell r="I197" t="str">
            <v>DSEE</v>
          </cell>
          <cell r="J197">
            <v>46</v>
          </cell>
          <cell r="K197" t="str">
            <v>IDA</v>
          </cell>
          <cell r="L197" t="str">
            <v>AUT</v>
          </cell>
          <cell r="M197">
            <v>7</v>
          </cell>
          <cell r="N197">
            <v>6</v>
          </cell>
          <cell r="O197">
            <v>3</v>
          </cell>
          <cell r="P197">
            <v>3</v>
          </cell>
          <cell r="Q197">
            <v>7</v>
          </cell>
          <cell r="R197" t="str">
            <v>Sfonct</v>
          </cell>
          <cell r="S197">
            <v>98</v>
          </cell>
          <cell r="T197">
            <v>1899.26</v>
          </cell>
          <cell r="U197">
            <v>1</v>
          </cell>
          <cell r="V197">
            <v>13294.82</v>
          </cell>
          <cell r="W197">
            <v>0</v>
          </cell>
          <cell r="X197">
            <v>0</v>
          </cell>
          <cell r="Y197">
            <v>0</v>
          </cell>
          <cell r="Z197">
            <v>13294.82</v>
          </cell>
          <cell r="AA197">
            <v>13294.82</v>
          </cell>
          <cell r="AB197">
            <v>0</v>
          </cell>
          <cell r="AC197">
            <v>0</v>
          </cell>
          <cell r="AD197">
            <v>0</v>
          </cell>
          <cell r="AE197">
            <v>13294.82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8">
          <cell r="B198" t="str">
            <v>ST/EPU</v>
          </cell>
          <cell r="C198" t="str">
            <v>C1E</v>
          </cell>
          <cell r="D198" t="str">
            <v>C1EC</v>
          </cell>
          <cell r="E198" t="str">
            <v>DSEE/DIXI</v>
          </cell>
          <cell r="F198">
            <v>21</v>
          </cell>
          <cell r="G198">
            <v>15</v>
          </cell>
          <cell r="H198" t="str">
            <v>FONCT Subvention d'encadrement, gestion de la FCM et  suivi des PTDE</v>
          </cell>
          <cell r="I198" t="str">
            <v>DSEE</v>
          </cell>
          <cell r="J198">
            <v>46</v>
          </cell>
          <cell r="K198" t="str">
            <v>IDA</v>
          </cell>
          <cell r="L198" t="str">
            <v>AUT</v>
          </cell>
          <cell r="M198">
            <v>4</v>
          </cell>
          <cell r="N198">
            <v>6</v>
          </cell>
          <cell r="O198">
            <v>3</v>
          </cell>
          <cell r="P198">
            <v>3</v>
          </cell>
          <cell r="Q198">
            <v>4</v>
          </cell>
          <cell r="R198" t="str">
            <v>Sfonct</v>
          </cell>
          <cell r="S198">
            <v>98</v>
          </cell>
          <cell r="T198">
            <v>1899.26</v>
          </cell>
          <cell r="U198">
            <v>1</v>
          </cell>
          <cell r="V198">
            <v>7597.04</v>
          </cell>
          <cell r="W198">
            <v>0</v>
          </cell>
          <cell r="X198">
            <v>0</v>
          </cell>
          <cell r="Y198">
            <v>0</v>
          </cell>
          <cell r="Z198">
            <v>7597.04</v>
          </cell>
          <cell r="AA198">
            <v>7597.04</v>
          </cell>
          <cell r="AB198">
            <v>0</v>
          </cell>
          <cell r="AC198">
            <v>0</v>
          </cell>
          <cell r="AD198">
            <v>0</v>
          </cell>
          <cell r="AE198">
            <v>7597.04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L198">
            <v>0</v>
          </cell>
        </row>
        <row r="199">
          <cell r="B199" t="str">
            <v>ST/EPU</v>
          </cell>
          <cell r="C199" t="str">
            <v>C1E</v>
          </cell>
          <cell r="D199" t="str">
            <v>C1EC</v>
          </cell>
          <cell r="E199" t="str">
            <v>DSEE/KALO</v>
          </cell>
          <cell r="F199">
            <v>31</v>
          </cell>
          <cell r="G199">
            <v>15</v>
          </cell>
          <cell r="H199" t="str">
            <v>FONCT Subvention d'encadrement, gestion de la FCM et  suivi des PTDE</v>
          </cell>
          <cell r="I199" t="str">
            <v>DSEE</v>
          </cell>
          <cell r="J199">
            <v>46</v>
          </cell>
          <cell r="K199" t="str">
            <v>IDA</v>
          </cell>
          <cell r="L199" t="str">
            <v>AUT</v>
          </cell>
          <cell r="M199">
            <v>4</v>
          </cell>
          <cell r="N199">
            <v>6</v>
          </cell>
          <cell r="O199">
            <v>3</v>
          </cell>
          <cell r="P199">
            <v>3</v>
          </cell>
          <cell r="Q199">
            <v>4</v>
          </cell>
          <cell r="R199" t="str">
            <v>Sfonct</v>
          </cell>
          <cell r="S199">
            <v>98</v>
          </cell>
          <cell r="T199">
            <v>1899.26</v>
          </cell>
          <cell r="U199">
            <v>1</v>
          </cell>
          <cell r="V199">
            <v>7597.04</v>
          </cell>
          <cell r="W199">
            <v>0</v>
          </cell>
          <cell r="X199">
            <v>0</v>
          </cell>
          <cell r="Y199">
            <v>0</v>
          </cell>
          <cell r="Z199">
            <v>7597.04</v>
          </cell>
          <cell r="AA199">
            <v>7597.04</v>
          </cell>
          <cell r="AB199">
            <v>0</v>
          </cell>
          <cell r="AC199">
            <v>0</v>
          </cell>
          <cell r="AD199">
            <v>0</v>
          </cell>
          <cell r="AE199">
            <v>7597.04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L199">
            <v>0</v>
          </cell>
        </row>
        <row r="200">
          <cell r="B200" t="str">
            <v>ST/EPU</v>
          </cell>
          <cell r="C200" t="str">
            <v>C1E</v>
          </cell>
          <cell r="D200" t="str">
            <v>C1EC</v>
          </cell>
          <cell r="E200" t="str">
            <v>DSEE/MATA</v>
          </cell>
          <cell r="F200">
            <v>21</v>
          </cell>
          <cell r="G200">
            <v>15</v>
          </cell>
          <cell r="H200" t="str">
            <v>FONCT Subvention d'encadrement, gestion de la FCM et  suivi des PTDE</v>
          </cell>
          <cell r="I200" t="str">
            <v>DSEE</v>
          </cell>
          <cell r="J200">
            <v>46</v>
          </cell>
          <cell r="K200" t="str">
            <v>IDA</v>
          </cell>
          <cell r="L200" t="str">
            <v>AUT</v>
          </cell>
          <cell r="M200">
            <v>5</v>
          </cell>
          <cell r="N200">
            <v>6</v>
          </cell>
          <cell r="O200">
            <v>3</v>
          </cell>
          <cell r="P200">
            <v>3</v>
          </cell>
          <cell r="Q200">
            <v>5</v>
          </cell>
          <cell r="R200" t="str">
            <v>Sfonct</v>
          </cell>
          <cell r="S200">
            <v>98</v>
          </cell>
          <cell r="T200">
            <v>1899.26</v>
          </cell>
          <cell r="U200">
            <v>1</v>
          </cell>
          <cell r="V200">
            <v>9496.2999999999993</v>
          </cell>
          <cell r="W200">
            <v>0</v>
          </cell>
          <cell r="X200">
            <v>0</v>
          </cell>
          <cell r="Y200">
            <v>0</v>
          </cell>
          <cell r="Z200">
            <v>9496.2999999999993</v>
          </cell>
          <cell r="AA200">
            <v>9496.2999999999993</v>
          </cell>
          <cell r="AB200">
            <v>0</v>
          </cell>
          <cell r="AC200">
            <v>0</v>
          </cell>
          <cell r="AD200">
            <v>0</v>
          </cell>
          <cell r="AE200">
            <v>9496.2999999999993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L200">
            <v>0</v>
          </cell>
        </row>
        <row r="201">
          <cell r="B201" t="str">
            <v>ST/EPU</v>
          </cell>
          <cell r="C201" t="str">
            <v>C1E</v>
          </cell>
          <cell r="D201" t="str">
            <v>C1EC</v>
          </cell>
          <cell r="E201" t="str">
            <v>DSEE/MATO</v>
          </cell>
          <cell r="F201">
            <v>31</v>
          </cell>
          <cell r="G201">
            <v>15</v>
          </cell>
          <cell r="H201" t="str">
            <v>FONCT Subvention d'encadrement, gestion de la FCM et  suivi des PTDE</v>
          </cell>
          <cell r="I201" t="str">
            <v>DSEE</v>
          </cell>
          <cell r="J201">
            <v>46</v>
          </cell>
          <cell r="K201" t="str">
            <v>IDA</v>
          </cell>
          <cell r="L201" t="str">
            <v>AUT</v>
          </cell>
          <cell r="M201">
            <v>16</v>
          </cell>
          <cell r="N201">
            <v>6</v>
          </cell>
          <cell r="O201">
            <v>3</v>
          </cell>
          <cell r="P201">
            <v>3</v>
          </cell>
          <cell r="Q201">
            <v>16</v>
          </cell>
          <cell r="R201" t="str">
            <v>Sfonct</v>
          </cell>
          <cell r="S201">
            <v>98</v>
          </cell>
          <cell r="T201">
            <v>1899.26</v>
          </cell>
          <cell r="U201">
            <v>1</v>
          </cell>
          <cell r="V201">
            <v>30388.16</v>
          </cell>
          <cell r="W201">
            <v>0</v>
          </cell>
          <cell r="X201">
            <v>0</v>
          </cell>
          <cell r="Y201">
            <v>0</v>
          </cell>
          <cell r="Z201">
            <v>30388.16</v>
          </cell>
          <cell r="AA201">
            <v>30388.16</v>
          </cell>
          <cell r="AB201">
            <v>0</v>
          </cell>
          <cell r="AC201">
            <v>0</v>
          </cell>
          <cell r="AD201">
            <v>0</v>
          </cell>
          <cell r="AE201">
            <v>30388.16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L201">
            <v>0</v>
          </cell>
        </row>
        <row r="202">
          <cell r="B202" t="str">
            <v>ST/EPU</v>
          </cell>
          <cell r="C202" t="str">
            <v>C1E</v>
          </cell>
          <cell r="D202" t="str">
            <v>C1EC</v>
          </cell>
          <cell r="E202" t="str">
            <v>DSEE/RATO</v>
          </cell>
          <cell r="F202">
            <v>21</v>
          </cell>
          <cell r="G202">
            <v>15</v>
          </cell>
          <cell r="H202" t="str">
            <v>FONCT Subvention d'encadrement, gestion de la FCM et  suivi des PTDE</v>
          </cell>
          <cell r="I202" t="str">
            <v>DSEE</v>
          </cell>
          <cell r="J202">
            <v>46</v>
          </cell>
          <cell r="K202" t="str">
            <v>IDA</v>
          </cell>
          <cell r="L202" t="str">
            <v>AUT</v>
          </cell>
          <cell r="M202">
            <v>11</v>
          </cell>
          <cell r="N202">
            <v>6</v>
          </cell>
          <cell r="O202">
            <v>3</v>
          </cell>
          <cell r="P202">
            <v>3</v>
          </cell>
          <cell r="Q202">
            <v>11</v>
          </cell>
          <cell r="R202" t="str">
            <v>Sfonct</v>
          </cell>
          <cell r="S202">
            <v>98</v>
          </cell>
          <cell r="T202">
            <v>1899.26</v>
          </cell>
          <cell r="U202">
            <v>1</v>
          </cell>
          <cell r="V202">
            <v>20891.86</v>
          </cell>
          <cell r="W202">
            <v>0</v>
          </cell>
          <cell r="X202">
            <v>0</v>
          </cell>
          <cell r="Y202">
            <v>0</v>
          </cell>
          <cell r="Z202">
            <v>20891.86</v>
          </cell>
          <cell r="AA202">
            <v>20891.86</v>
          </cell>
          <cell r="AB202">
            <v>0</v>
          </cell>
          <cell r="AC202">
            <v>0</v>
          </cell>
          <cell r="AD202">
            <v>0</v>
          </cell>
          <cell r="AE202">
            <v>20891.86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L202">
            <v>0</v>
          </cell>
        </row>
        <row r="203">
          <cell r="B203" t="str">
            <v>ST/EPU</v>
          </cell>
          <cell r="C203" t="str">
            <v>C1E</v>
          </cell>
          <cell r="D203" t="str">
            <v>C1EC</v>
          </cell>
          <cell r="E203" t="str">
            <v>DSEE/DABO</v>
          </cell>
          <cell r="F203">
            <v>31</v>
          </cell>
          <cell r="G203">
            <v>15</v>
          </cell>
          <cell r="H203" t="str">
            <v>FONCT Subvention d'encadrement, gestion de la FCM et  suivi des PTDE</v>
          </cell>
          <cell r="I203" t="str">
            <v>DSEE</v>
          </cell>
          <cell r="J203">
            <v>46</v>
          </cell>
          <cell r="K203" t="str">
            <v>IDA</v>
          </cell>
          <cell r="L203" t="str">
            <v>AUT</v>
          </cell>
          <cell r="M203">
            <v>9</v>
          </cell>
          <cell r="N203">
            <v>6</v>
          </cell>
          <cell r="O203">
            <v>3</v>
          </cell>
          <cell r="P203">
            <v>3</v>
          </cell>
          <cell r="Q203">
            <v>9</v>
          </cell>
          <cell r="R203" t="str">
            <v>Sfonct</v>
          </cell>
          <cell r="S203">
            <v>98</v>
          </cell>
          <cell r="T203">
            <v>1899.26</v>
          </cell>
          <cell r="U203">
            <v>1</v>
          </cell>
          <cell r="V203">
            <v>17093.34</v>
          </cell>
          <cell r="W203">
            <v>0</v>
          </cell>
          <cell r="X203">
            <v>0</v>
          </cell>
          <cell r="Y203">
            <v>0</v>
          </cell>
          <cell r="Z203">
            <v>17093.34</v>
          </cell>
          <cell r="AA203">
            <v>17093.34</v>
          </cell>
          <cell r="AB203">
            <v>0</v>
          </cell>
          <cell r="AC203">
            <v>0</v>
          </cell>
          <cell r="AD203">
            <v>0</v>
          </cell>
          <cell r="AE203">
            <v>17093.34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L203">
            <v>0</v>
          </cell>
        </row>
        <row r="204">
          <cell r="B204" t="str">
            <v>ST/EPU</v>
          </cell>
          <cell r="C204" t="str">
            <v>C1E</v>
          </cell>
          <cell r="D204" t="str">
            <v>C1EC</v>
          </cell>
          <cell r="E204" t="str">
            <v>DSEE/DING</v>
          </cell>
          <cell r="F204">
            <v>33</v>
          </cell>
          <cell r="G204">
            <v>15</v>
          </cell>
          <cell r="H204" t="str">
            <v>FONCT Subvention d'encadrement, gestion de la FCM et  suivi des PTDE</v>
          </cell>
          <cell r="I204" t="str">
            <v>DSEE</v>
          </cell>
          <cell r="J204">
            <v>46</v>
          </cell>
          <cell r="K204" t="str">
            <v>IDA</v>
          </cell>
          <cell r="L204" t="str">
            <v>AUT</v>
          </cell>
          <cell r="M204">
            <v>8</v>
          </cell>
          <cell r="N204">
            <v>6</v>
          </cell>
          <cell r="O204">
            <v>3</v>
          </cell>
          <cell r="P204">
            <v>3</v>
          </cell>
          <cell r="Q204">
            <v>8</v>
          </cell>
          <cell r="R204" t="str">
            <v>Sfonct</v>
          </cell>
          <cell r="S204">
            <v>98</v>
          </cell>
          <cell r="T204">
            <v>1899.26</v>
          </cell>
          <cell r="U204">
            <v>1</v>
          </cell>
          <cell r="V204">
            <v>15194.08</v>
          </cell>
          <cell r="W204">
            <v>0</v>
          </cell>
          <cell r="X204">
            <v>0</v>
          </cell>
          <cell r="Y204">
            <v>0</v>
          </cell>
          <cell r="Z204">
            <v>15194.08</v>
          </cell>
          <cell r="AA204">
            <v>15194.08</v>
          </cell>
          <cell r="AB204">
            <v>0</v>
          </cell>
          <cell r="AC204">
            <v>0</v>
          </cell>
          <cell r="AD204">
            <v>0</v>
          </cell>
          <cell r="AE204">
            <v>15194.08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B205" t="str">
            <v>ST/EPU</v>
          </cell>
          <cell r="C205" t="str">
            <v>C1E</v>
          </cell>
          <cell r="D205" t="str">
            <v>C1EC</v>
          </cell>
          <cell r="E205" t="str">
            <v>DSEE/FARA</v>
          </cell>
          <cell r="F205">
            <v>31</v>
          </cell>
          <cell r="G205">
            <v>15</v>
          </cell>
          <cell r="H205" t="str">
            <v>FONCT Subvention d'encadrement, gestion de la FCM et  suivi des PTDE</v>
          </cell>
          <cell r="I205" t="str">
            <v>DSEE</v>
          </cell>
          <cell r="J205">
            <v>49</v>
          </cell>
          <cell r="K205" t="str">
            <v>IDA</v>
          </cell>
          <cell r="L205" t="str">
            <v>AUT</v>
          </cell>
          <cell r="M205">
            <v>11</v>
          </cell>
          <cell r="N205">
            <v>7</v>
          </cell>
          <cell r="O205">
            <v>3</v>
          </cell>
          <cell r="P205">
            <v>3</v>
          </cell>
          <cell r="Q205">
            <v>11</v>
          </cell>
          <cell r="R205" t="str">
            <v>Sfonct</v>
          </cell>
          <cell r="S205">
            <v>93</v>
          </cell>
          <cell r="T205">
            <v>1899.26</v>
          </cell>
          <cell r="U205">
            <v>1</v>
          </cell>
          <cell r="V205">
            <v>20891.86</v>
          </cell>
          <cell r="W205">
            <v>0</v>
          </cell>
          <cell r="X205">
            <v>0</v>
          </cell>
          <cell r="Y205">
            <v>0</v>
          </cell>
          <cell r="Z205">
            <v>20891.86</v>
          </cell>
          <cell r="AA205">
            <v>20891.86</v>
          </cell>
          <cell r="AB205">
            <v>0</v>
          </cell>
          <cell r="AC205">
            <v>0</v>
          </cell>
          <cell r="AD205">
            <v>0</v>
          </cell>
          <cell r="AE205">
            <v>20891.86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6">
          <cell r="B206" t="str">
            <v>ST/EPU</v>
          </cell>
          <cell r="C206" t="str">
            <v>C1E</v>
          </cell>
          <cell r="D206" t="str">
            <v>C1EC</v>
          </cell>
          <cell r="E206" t="str">
            <v>DSEE/KISS</v>
          </cell>
          <cell r="F206">
            <v>31</v>
          </cell>
          <cell r="G206">
            <v>15</v>
          </cell>
          <cell r="H206" t="str">
            <v>FONCT Subvention d'encadrement, gestion de la FCM et  suivi des PTDE</v>
          </cell>
          <cell r="I206" t="str">
            <v>DSEE</v>
          </cell>
          <cell r="J206">
            <v>49</v>
          </cell>
          <cell r="K206" t="str">
            <v>IDA</v>
          </cell>
          <cell r="L206" t="str">
            <v>AUT</v>
          </cell>
          <cell r="M206">
            <v>13</v>
          </cell>
          <cell r="N206">
            <v>7</v>
          </cell>
          <cell r="O206">
            <v>3</v>
          </cell>
          <cell r="P206">
            <v>3</v>
          </cell>
          <cell r="Q206">
            <v>13</v>
          </cell>
          <cell r="R206" t="str">
            <v>Sfonct</v>
          </cell>
          <cell r="S206">
            <v>93</v>
          </cell>
          <cell r="T206">
            <v>1899.26</v>
          </cell>
          <cell r="U206">
            <v>1</v>
          </cell>
          <cell r="V206">
            <v>24690.38</v>
          </cell>
          <cell r="W206">
            <v>0</v>
          </cell>
          <cell r="X206">
            <v>0</v>
          </cell>
          <cell r="Y206">
            <v>0</v>
          </cell>
          <cell r="Z206">
            <v>24690.38</v>
          </cell>
          <cell r="AA206">
            <v>24690.38</v>
          </cell>
          <cell r="AB206">
            <v>0</v>
          </cell>
          <cell r="AC206">
            <v>0</v>
          </cell>
          <cell r="AD206">
            <v>0</v>
          </cell>
          <cell r="AE206">
            <v>24690.38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L206">
            <v>0</v>
          </cell>
        </row>
        <row r="207">
          <cell r="B207" t="str">
            <v>ST/EPU</v>
          </cell>
          <cell r="C207" t="str">
            <v>C1E</v>
          </cell>
          <cell r="D207" t="str">
            <v>C1EC</v>
          </cell>
          <cell r="E207" t="str">
            <v>DSEE/KANK</v>
          </cell>
          <cell r="F207">
            <v>31</v>
          </cell>
          <cell r="G207">
            <v>15</v>
          </cell>
          <cell r="H207" t="str">
            <v>FONCT Subvention d'encadrement, gestion de la FCM et  suivi des PTDE</v>
          </cell>
          <cell r="I207" t="str">
            <v>DSEE</v>
          </cell>
          <cell r="J207">
            <v>49</v>
          </cell>
          <cell r="K207" t="str">
            <v>IDA</v>
          </cell>
          <cell r="L207" t="str">
            <v>AUT</v>
          </cell>
          <cell r="M207">
            <v>16</v>
          </cell>
          <cell r="N207">
            <v>7</v>
          </cell>
          <cell r="O207">
            <v>3</v>
          </cell>
          <cell r="P207">
            <v>3</v>
          </cell>
          <cell r="Q207">
            <v>16</v>
          </cell>
          <cell r="R207" t="str">
            <v>Sfonct</v>
          </cell>
          <cell r="S207">
            <v>93</v>
          </cell>
          <cell r="T207">
            <v>1899.26</v>
          </cell>
          <cell r="U207">
            <v>1</v>
          </cell>
          <cell r="V207">
            <v>30388.16</v>
          </cell>
          <cell r="W207">
            <v>0</v>
          </cell>
          <cell r="X207">
            <v>0</v>
          </cell>
          <cell r="Y207">
            <v>0</v>
          </cell>
          <cell r="Z207">
            <v>30388.16</v>
          </cell>
          <cell r="AA207">
            <v>30388.16</v>
          </cell>
          <cell r="AB207">
            <v>0</v>
          </cell>
          <cell r="AC207">
            <v>0</v>
          </cell>
          <cell r="AD207">
            <v>0</v>
          </cell>
          <cell r="AE207">
            <v>30388.16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L207">
            <v>0</v>
          </cell>
        </row>
        <row r="208">
          <cell r="B208" t="str">
            <v>ST/EPU</v>
          </cell>
          <cell r="C208" t="str">
            <v>C1E</v>
          </cell>
          <cell r="D208" t="str">
            <v>C1EC</v>
          </cell>
          <cell r="E208" t="str">
            <v>DSEE/KERO</v>
          </cell>
          <cell r="F208">
            <v>31</v>
          </cell>
          <cell r="G208">
            <v>15</v>
          </cell>
          <cell r="H208" t="str">
            <v>FONCT Subvention d'encadrement, gestion de la FCM et  suivi des PTDE</v>
          </cell>
          <cell r="I208" t="str">
            <v>DSEE</v>
          </cell>
          <cell r="J208">
            <v>49</v>
          </cell>
          <cell r="K208" t="str">
            <v>IDA</v>
          </cell>
          <cell r="L208" t="str">
            <v>AUT</v>
          </cell>
          <cell r="M208">
            <v>8</v>
          </cell>
          <cell r="N208">
            <v>7</v>
          </cell>
          <cell r="O208">
            <v>3</v>
          </cell>
          <cell r="P208">
            <v>3</v>
          </cell>
          <cell r="Q208">
            <v>8</v>
          </cell>
          <cell r="R208" t="str">
            <v>Sfonct</v>
          </cell>
          <cell r="S208">
            <v>93</v>
          </cell>
          <cell r="T208">
            <v>1899.26</v>
          </cell>
          <cell r="U208">
            <v>1</v>
          </cell>
          <cell r="V208">
            <v>15194.08</v>
          </cell>
          <cell r="W208">
            <v>0</v>
          </cell>
          <cell r="X208">
            <v>0</v>
          </cell>
          <cell r="Y208">
            <v>0</v>
          </cell>
          <cell r="Z208">
            <v>15194.08</v>
          </cell>
          <cell r="AA208">
            <v>15194.08</v>
          </cell>
          <cell r="AB208">
            <v>0</v>
          </cell>
          <cell r="AC208">
            <v>0</v>
          </cell>
          <cell r="AD208">
            <v>0</v>
          </cell>
          <cell r="AE208">
            <v>15194.08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L208">
            <v>0</v>
          </cell>
        </row>
        <row r="209">
          <cell r="B209" t="str">
            <v>ST/EPU</v>
          </cell>
          <cell r="C209" t="str">
            <v>C1E</v>
          </cell>
          <cell r="D209" t="str">
            <v>C1EC</v>
          </cell>
          <cell r="E209" t="str">
            <v>DSEE/KOUR</v>
          </cell>
          <cell r="F209">
            <v>31</v>
          </cell>
          <cell r="G209">
            <v>15</v>
          </cell>
          <cell r="H209" t="str">
            <v>FONCT Subvention d'encadrement, gestion de la FCM et  suivi des PTDE</v>
          </cell>
          <cell r="I209" t="str">
            <v>DSEE</v>
          </cell>
          <cell r="J209">
            <v>49</v>
          </cell>
          <cell r="K209" t="str">
            <v>IDA</v>
          </cell>
          <cell r="L209" t="str">
            <v>AUT</v>
          </cell>
          <cell r="M209">
            <v>12</v>
          </cell>
          <cell r="N209">
            <v>7</v>
          </cell>
          <cell r="O209">
            <v>3</v>
          </cell>
          <cell r="P209">
            <v>3</v>
          </cell>
          <cell r="Q209">
            <v>12</v>
          </cell>
          <cell r="R209" t="str">
            <v>Sfonct</v>
          </cell>
          <cell r="S209">
            <v>93</v>
          </cell>
          <cell r="T209">
            <v>1899.26</v>
          </cell>
          <cell r="U209">
            <v>1</v>
          </cell>
          <cell r="V209">
            <v>22791.119999999999</v>
          </cell>
          <cell r="W209">
            <v>0</v>
          </cell>
          <cell r="X209">
            <v>0</v>
          </cell>
          <cell r="Y209">
            <v>0</v>
          </cell>
          <cell r="Z209">
            <v>22791.119999999999</v>
          </cell>
          <cell r="AA209">
            <v>22791.119999999999</v>
          </cell>
          <cell r="AB209">
            <v>0</v>
          </cell>
          <cell r="AC209">
            <v>0</v>
          </cell>
          <cell r="AD209">
            <v>0</v>
          </cell>
          <cell r="AE209">
            <v>22791.119999999999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0">
          <cell r="B210" t="str">
            <v>ST/EPU</v>
          </cell>
          <cell r="C210" t="str">
            <v>C1E</v>
          </cell>
          <cell r="D210" t="str">
            <v>C1EC</v>
          </cell>
          <cell r="E210" t="str">
            <v>DSEE/MAND</v>
          </cell>
          <cell r="F210">
            <v>31</v>
          </cell>
          <cell r="G210">
            <v>15</v>
          </cell>
          <cell r="H210" t="str">
            <v>FONCT Subvention d'encadrement, gestion de la FCM et  suivi des PTDE</v>
          </cell>
          <cell r="I210" t="str">
            <v>DSEE</v>
          </cell>
          <cell r="J210">
            <v>49</v>
          </cell>
          <cell r="K210" t="str">
            <v>IDA</v>
          </cell>
          <cell r="L210" t="str">
            <v>AUT</v>
          </cell>
          <cell r="M210">
            <v>12</v>
          </cell>
          <cell r="N210">
            <v>7</v>
          </cell>
          <cell r="O210">
            <v>3</v>
          </cell>
          <cell r="P210">
            <v>3</v>
          </cell>
          <cell r="Q210">
            <v>12</v>
          </cell>
          <cell r="R210" t="str">
            <v>Sfonct</v>
          </cell>
          <cell r="S210">
            <v>93</v>
          </cell>
          <cell r="T210">
            <v>1899.26</v>
          </cell>
          <cell r="U210">
            <v>1</v>
          </cell>
          <cell r="V210">
            <v>22791.119999999999</v>
          </cell>
          <cell r="W210">
            <v>0</v>
          </cell>
          <cell r="X210">
            <v>0</v>
          </cell>
          <cell r="Y210">
            <v>0</v>
          </cell>
          <cell r="Z210">
            <v>22791.119999999999</v>
          </cell>
          <cell r="AA210">
            <v>22791.119999999999</v>
          </cell>
          <cell r="AB210">
            <v>0</v>
          </cell>
          <cell r="AC210">
            <v>0</v>
          </cell>
          <cell r="AD210">
            <v>0</v>
          </cell>
          <cell r="AE210">
            <v>22791.119999999999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L210">
            <v>0</v>
          </cell>
        </row>
        <row r="211">
          <cell r="B211" t="str">
            <v>ST/EPU</v>
          </cell>
          <cell r="C211" t="str">
            <v>C1E</v>
          </cell>
          <cell r="D211" t="str">
            <v>C1EC</v>
          </cell>
          <cell r="E211" t="str">
            <v>DSEE/SIGU</v>
          </cell>
          <cell r="F211">
            <v>31</v>
          </cell>
          <cell r="G211">
            <v>15</v>
          </cell>
          <cell r="H211" t="str">
            <v>FONCT Subvention d'encadrement, gestion de la FCM et  suivi des PTDE</v>
          </cell>
          <cell r="I211" t="str">
            <v>DSEE</v>
          </cell>
          <cell r="J211">
            <v>49</v>
          </cell>
          <cell r="K211" t="str">
            <v>IDA</v>
          </cell>
          <cell r="L211" t="str">
            <v>AUT</v>
          </cell>
          <cell r="M211">
            <v>15</v>
          </cell>
          <cell r="N211">
            <v>7</v>
          </cell>
          <cell r="O211">
            <v>3</v>
          </cell>
          <cell r="P211">
            <v>3</v>
          </cell>
          <cell r="Q211">
            <v>15</v>
          </cell>
          <cell r="R211" t="str">
            <v>Sfonct</v>
          </cell>
          <cell r="S211">
            <v>93</v>
          </cell>
          <cell r="T211">
            <v>1899.26</v>
          </cell>
          <cell r="U211">
            <v>1</v>
          </cell>
          <cell r="V211">
            <v>28488.9</v>
          </cell>
          <cell r="W211">
            <v>0</v>
          </cell>
          <cell r="X211">
            <v>0</v>
          </cell>
          <cell r="Y211">
            <v>0</v>
          </cell>
          <cell r="Z211">
            <v>28488.9</v>
          </cell>
          <cell r="AA211">
            <v>28488.9</v>
          </cell>
          <cell r="AB211">
            <v>0</v>
          </cell>
          <cell r="AC211">
            <v>0</v>
          </cell>
          <cell r="AD211">
            <v>0</v>
          </cell>
          <cell r="AE211">
            <v>28488.9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L211">
            <v>0</v>
          </cell>
        </row>
        <row r="212">
          <cell r="B212" t="str">
            <v>ST/EPU</v>
          </cell>
          <cell r="C212" t="str">
            <v>C1E</v>
          </cell>
          <cell r="D212" t="str">
            <v>C1EC</v>
          </cell>
          <cell r="E212" t="str">
            <v>DSEE/COYA</v>
          </cell>
          <cell r="F212">
            <v>31</v>
          </cell>
          <cell r="G212">
            <v>15</v>
          </cell>
          <cell r="H212" t="str">
            <v>FONCT Subvention d'encadrement, gestion de la FCM et  suivi des PTDE</v>
          </cell>
          <cell r="I212" t="str">
            <v>DSEE</v>
          </cell>
          <cell r="J212">
            <v>49</v>
          </cell>
          <cell r="K212" t="str">
            <v>IDA</v>
          </cell>
          <cell r="L212" t="str">
            <v>AUT</v>
          </cell>
          <cell r="M212">
            <v>4</v>
          </cell>
          <cell r="N212">
            <v>7</v>
          </cell>
          <cell r="O212">
            <v>3</v>
          </cell>
          <cell r="P212">
            <v>3</v>
          </cell>
          <cell r="Q212">
            <v>4</v>
          </cell>
          <cell r="R212" t="str">
            <v>Sfonct</v>
          </cell>
          <cell r="S212">
            <v>93</v>
          </cell>
          <cell r="T212">
            <v>1899.26</v>
          </cell>
          <cell r="U212">
            <v>1</v>
          </cell>
          <cell r="V212">
            <v>7597.04</v>
          </cell>
          <cell r="W212">
            <v>0</v>
          </cell>
          <cell r="X212">
            <v>0</v>
          </cell>
          <cell r="Y212">
            <v>0</v>
          </cell>
          <cell r="Z212">
            <v>7597.04</v>
          </cell>
          <cell r="AA212">
            <v>7597.04</v>
          </cell>
          <cell r="AB212">
            <v>0</v>
          </cell>
          <cell r="AC212">
            <v>0</v>
          </cell>
          <cell r="AD212">
            <v>0</v>
          </cell>
          <cell r="AE212">
            <v>7597.04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L212">
            <v>0</v>
          </cell>
        </row>
        <row r="213">
          <cell r="B213" t="str">
            <v>ST/EPU</v>
          </cell>
          <cell r="C213" t="str">
            <v>C1E</v>
          </cell>
          <cell r="D213" t="str">
            <v>C1EC</v>
          </cell>
          <cell r="E213" t="str">
            <v>DSEE/DUBR</v>
          </cell>
          <cell r="F213">
            <v>31</v>
          </cell>
          <cell r="G213">
            <v>15</v>
          </cell>
          <cell r="H213" t="str">
            <v>FONCT Subvention d'encadrement, gestion de la FCM et  suivi des PTDE</v>
          </cell>
          <cell r="I213" t="str">
            <v>DSEE</v>
          </cell>
          <cell r="J213">
            <v>49</v>
          </cell>
          <cell r="K213" t="str">
            <v>IDA</v>
          </cell>
          <cell r="L213" t="str">
            <v>AUT</v>
          </cell>
          <cell r="M213">
            <v>7</v>
          </cell>
          <cell r="N213">
            <v>7</v>
          </cell>
          <cell r="O213">
            <v>3</v>
          </cell>
          <cell r="P213">
            <v>3</v>
          </cell>
          <cell r="Q213">
            <v>7</v>
          </cell>
          <cell r="R213" t="str">
            <v>Sfonct</v>
          </cell>
          <cell r="S213">
            <v>93</v>
          </cell>
          <cell r="T213">
            <v>1899.26</v>
          </cell>
          <cell r="U213">
            <v>1</v>
          </cell>
          <cell r="V213">
            <v>13294.82</v>
          </cell>
          <cell r="W213">
            <v>0</v>
          </cell>
          <cell r="X213">
            <v>0</v>
          </cell>
          <cell r="Y213">
            <v>0</v>
          </cell>
          <cell r="Z213">
            <v>13294.82</v>
          </cell>
          <cell r="AA213">
            <v>13294.82</v>
          </cell>
          <cell r="AB213">
            <v>0</v>
          </cell>
          <cell r="AC213">
            <v>0</v>
          </cell>
          <cell r="AD213">
            <v>0</v>
          </cell>
          <cell r="AE213">
            <v>13294.82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4">
          <cell r="B214" t="str">
            <v>ST/EPU</v>
          </cell>
          <cell r="C214" t="str">
            <v>C1E</v>
          </cell>
          <cell r="D214" t="str">
            <v>C1EC</v>
          </cell>
          <cell r="E214" t="str">
            <v>DSEE/FORE</v>
          </cell>
          <cell r="F214">
            <v>31</v>
          </cell>
          <cell r="G214">
            <v>15</v>
          </cell>
          <cell r="H214" t="str">
            <v>FONCT Subvention d'encadrement, gestion de la FCM et  suivi des PTDE</v>
          </cell>
          <cell r="I214" t="str">
            <v>DSEE</v>
          </cell>
          <cell r="J214">
            <v>49</v>
          </cell>
          <cell r="K214" t="str">
            <v>IDA</v>
          </cell>
          <cell r="L214" t="str">
            <v>AUT</v>
          </cell>
          <cell r="M214">
            <v>10</v>
          </cell>
          <cell r="N214">
            <v>7</v>
          </cell>
          <cell r="O214">
            <v>3</v>
          </cell>
          <cell r="P214">
            <v>3</v>
          </cell>
          <cell r="Q214">
            <v>10</v>
          </cell>
          <cell r="R214" t="str">
            <v>Sfonct</v>
          </cell>
          <cell r="S214">
            <v>93</v>
          </cell>
          <cell r="T214">
            <v>1899.26</v>
          </cell>
          <cell r="U214">
            <v>1</v>
          </cell>
          <cell r="V214">
            <v>18992.599999999999</v>
          </cell>
          <cell r="W214">
            <v>0</v>
          </cell>
          <cell r="X214">
            <v>0</v>
          </cell>
          <cell r="Y214">
            <v>0</v>
          </cell>
          <cell r="Z214">
            <v>18992.599999999999</v>
          </cell>
          <cell r="AA214">
            <v>18992.599999999999</v>
          </cell>
          <cell r="AB214">
            <v>0</v>
          </cell>
          <cell r="AC214">
            <v>0</v>
          </cell>
          <cell r="AD214">
            <v>0</v>
          </cell>
          <cell r="AE214">
            <v>18992.599999999999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L214">
            <v>0</v>
          </cell>
        </row>
        <row r="215">
          <cell r="B215" t="str">
            <v>ST/EPU</v>
          </cell>
          <cell r="C215" t="str">
            <v>C1E</v>
          </cell>
          <cell r="D215" t="str">
            <v>C1EC</v>
          </cell>
          <cell r="E215" t="str">
            <v>DSEE/KIND</v>
          </cell>
          <cell r="F215">
            <v>31</v>
          </cell>
          <cell r="G215">
            <v>15</v>
          </cell>
          <cell r="H215" t="str">
            <v>FONCT Subvention d'encadrement, gestion de la FCM et  suivi des PTDE</v>
          </cell>
          <cell r="I215" t="str">
            <v>DSEE</v>
          </cell>
          <cell r="J215">
            <v>49</v>
          </cell>
          <cell r="K215" t="str">
            <v>IDA</v>
          </cell>
          <cell r="L215" t="str">
            <v>AUT</v>
          </cell>
          <cell r="M215">
            <v>11</v>
          </cell>
          <cell r="N215">
            <v>7</v>
          </cell>
          <cell r="O215">
            <v>3</v>
          </cell>
          <cell r="P215">
            <v>3</v>
          </cell>
          <cell r="Q215">
            <v>11</v>
          </cell>
          <cell r="R215" t="str">
            <v>Sfonct</v>
          </cell>
          <cell r="S215">
            <v>93</v>
          </cell>
          <cell r="T215">
            <v>1899.26</v>
          </cell>
          <cell r="U215">
            <v>1</v>
          </cell>
          <cell r="V215">
            <v>20891.86</v>
          </cell>
          <cell r="W215">
            <v>0</v>
          </cell>
          <cell r="X215">
            <v>0</v>
          </cell>
          <cell r="Y215">
            <v>0</v>
          </cell>
          <cell r="Z215">
            <v>20891.86</v>
          </cell>
          <cell r="AA215">
            <v>20891.86</v>
          </cell>
          <cell r="AB215">
            <v>0</v>
          </cell>
          <cell r="AC215">
            <v>0</v>
          </cell>
          <cell r="AD215">
            <v>0</v>
          </cell>
          <cell r="AE215">
            <v>20891.86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B216" t="str">
            <v>ST/EPU</v>
          </cell>
          <cell r="C216" t="str">
            <v>C1E</v>
          </cell>
          <cell r="D216" t="str">
            <v>C1EC</v>
          </cell>
          <cell r="E216" t="str">
            <v>DSEE/TELE</v>
          </cell>
          <cell r="F216">
            <v>31</v>
          </cell>
          <cell r="G216">
            <v>15</v>
          </cell>
          <cell r="H216" t="str">
            <v>FONCT Subvention d'encadrement, gestion de la FCM et  suivi des PTDE</v>
          </cell>
          <cell r="I216" t="str">
            <v>DSEE</v>
          </cell>
          <cell r="J216">
            <v>49</v>
          </cell>
          <cell r="K216" t="str">
            <v>IDA</v>
          </cell>
          <cell r="L216" t="str">
            <v>AUT</v>
          </cell>
          <cell r="M216">
            <v>14</v>
          </cell>
          <cell r="N216">
            <v>7</v>
          </cell>
          <cell r="O216">
            <v>3</v>
          </cell>
          <cell r="P216">
            <v>3</v>
          </cell>
          <cell r="Q216">
            <v>14</v>
          </cell>
          <cell r="R216" t="str">
            <v>Sfonct</v>
          </cell>
          <cell r="S216">
            <v>93</v>
          </cell>
          <cell r="T216">
            <v>1899.26</v>
          </cell>
          <cell r="U216">
            <v>1</v>
          </cell>
          <cell r="V216">
            <v>26589.64</v>
          </cell>
          <cell r="W216">
            <v>0</v>
          </cell>
          <cell r="X216">
            <v>0</v>
          </cell>
          <cell r="Y216">
            <v>0</v>
          </cell>
          <cell r="Z216">
            <v>26589.64</v>
          </cell>
          <cell r="AA216">
            <v>26589.64</v>
          </cell>
          <cell r="AB216">
            <v>0</v>
          </cell>
          <cell r="AC216">
            <v>0</v>
          </cell>
          <cell r="AD216">
            <v>0</v>
          </cell>
          <cell r="AE216">
            <v>26589.64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B217" t="str">
            <v>ST/EPU</v>
          </cell>
          <cell r="C217" t="str">
            <v>C1E</v>
          </cell>
          <cell r="D217" t="str">
            <v>C1EC</v>
          </cell>
          <cell r="E217" t="str">
            <v>DSEE/KOUB</v>
          </cell>
          <cell r="F217">
            <v>31</v>
          </cell>
          <cell r="G217">
            <v>15</v>
          </cell>
          <cell r="H217" t="str">
            <v>FONCT Subvention d'encadrement, gestion de la FCM et  suivi des PTDE</v>
          </cell>
          <cell r="I217" t="str">
            <v>DSEE</v>
          </cell>
          <cell r="J217">
            <v>49</v>
          </cell>
          <cell r="K217" t="str">
            <v>IDA</v>
          </cell>
          <cell r="L217" t="str">
            <v>AUT</v>
          </cell>
          <cell r="M217">
            <v>6</v>
          </cell>
          <cell r="N217">
            <v>7</v>
          </cell>
          <cell r="O217">
            <v>3</v>
          </cell>
          <cell r="P217">
            <v>3</v>
          </cell>
          <cell r="Q217">
            <v>6</v>
          </cell>
          <cell r="R217" t="str">
            <v>Sfonct</v>
          </cell>
          <cell r="S217">
            <v>93</v>
          </cell>
          <cell r="T217">
            <v>1899.26</v>
          </cell>
          <cell r="U217">
            <v>1</v>
          </cell>
          <cell r="V217">
            <v>11395.56</v>
          </cell>
          <cell r="W217">
            <v>0</v>
          </cell>
          <cell r="X217">
            <v>0</v>
          </cell>
          <cell r="Y217">
            <v>0</v>
          </cell>
          <cell r="Z217">
            <v>11395.56</v>
          </cell>
          <cell r="AA217">
            <v>11395.56</v>
          </cell>
          <cell r="AB217">
            <v>0</v>
          </cell>
          <cell r="AC217">
            <v>0</v>
          </cell>
          <cell r="AD217">
            <v>0</v>
          </cell>
          <cell r="AE217">
            <v>11395.56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8">
          <cell r="B218" t="str">
            <v>ST/EPU</v>
          </cell>
          <cell r="C218" t="str">
            <v>C1E</v>
          </cell>
          <cell r="D218" t="str">
            <v>C1EC</v>
          </cell>
          <cell r="E218" t="str">
            <v>DSEE/LABE</v>
          </cell>
          <cell r="F218">
            <v>31</v>
          </cell>
          <cell r="G218">
            <v>15</v>
          </cell>
          <cell r="H218" t="str">
            <v>FONCT Subvention d'encadrement, gestion de la FCM et  suivi des PTDE</v>
          </cell>
          <cell r="I218" t="str">
            <v>DSEE</v>
          </cell>
          <cell r="J218">
            <v>49</v>
          </cell>
          <cell r="K218" t="str">
            <v>IDA</v>
          </cell>
          <cell r="L218" t="str">
            <v>AUT</v>
          </cell>
          <cell r="M218">
            <v>16</v>
          </cell>
          <cell r="N218">
            <v>7</v>
          </cell>
          <cell r="O218">
            <v>3</v>
          </cell>
          <cell r="P218">
            <v>3</v>
          </cell>
          <cell r="Q218">
            <v>16</v>
          </cell>
          <cell r="R218" t="str">
            <v>Sfonct</v>
          </cell>
          <cell r="S218">
            <v>93</v>
          </cell>
          <cell r="T218">
            <v>1899.26</v>
          </cell>
          <cell r="U218">
            <v>1</v>
          </cell>
          <cell r="V218">
            <v>30388.16</v>
          </cell>
          <cell r="W218">
            <v>0</v>
          </cell>
          <cell r="X218">
            <v>0</v>
          </cell>
          <cell r="Y218">
            <v>0</v>
          </cell>
          <cell r="Z218">
            <v>30388.16</v>
          </cell>
          <cell r="AA218">
            <v>30388.16</v>
          </cell>
          <cell r="AB218">
            <v>0</v>
          </cell>
          <cell r="AC218">
            <v>0</v>
          </cell>
          <cell r="AD218">
            <v>0</v>
          </cell>
          <cell r="AE218">
            <v>30388.16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L218">
            <v>0</v>
          </cell>
        </row>
        <row r="219">
          <cell r="B219" t="str">
            <v>ST/EPU</v>
          </cell>
          <cell r="C219" t="str">
            <v>C1E</v>
          </cell>
          <cell r="D219" t="str">
            <v>C1EC</v>
          </cell>
          <cell r="E219" t="str">
            <v>DSEE/LELO</v>
          </cell>
          <cell r="F219">
            <v>31</v>
          </cell>
          <cell r="G219">
            <v>15</v>
          </cell>
          <cell r="H219" t="str">
            <v>FONCT Subvention d'encadrement, gestion de la FCM et  suivi des PTDE</v>
          </cell>
          <cell r="I219" t="str">
            <v>DSEE</v>
          </cell>
          <cell r="J219">
            <v>49</v>
          </cell>
          <cell r="K219" t="str">
            <v>IDA</v>
          </cell>
          <cell r="L219" t="str">
            <v>AUT</v>
          </cell>
          <cell r="M219">
            <v>11</v>
          </cell>
          <cell r="N219">
            <v>7</v>
          </cell>
          <cell r="O219">
            <v>3</v>
          </cell>
          <cell r="P219">
            <v>3</v>
          </cell>
          <cell r="Q219">
            <v>11</v>
          </cell>
          <cell r="R219" t="str">
            <v>Sfonct</v>
          </cell>
          <cell r="S219">
            <v>93</v>
          </cell>
          <cell r="T219">
            <v>1899.26</v>
          </cell>
          <cell r="U219">
            <v>1</v>
          </cell>
          <cell r="V219">
            <v>20891.86</v>
          </cell>
          <cell r="W219">
            <v>0</v>
          </cell>
          <cell r="X219">
            <v>0</v>
          </cell>
          <cell r="Y219">
            <v>0</v>
          </cell>
          <cell r="Z219">
            <v>20891.86</v>
          </cell>
          <cell r="AA219">
            <v>20891.86</v>
          </cell>
          <cell r="AB219">
            <v>0</v>
          </cell>
          <cell r="AC219">
            <v>0</v>
          </cell>
          <cell r="AD219">
            <v>0</v>
          </cell>
          <cell r="AE219">
            <v>20891.86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0">
          <cell r="B220" t="str">
            <v>ST/EPU</v>
          </cell>
          <cell r="C220" t="str">
            <v>C1E</v>
          </cell>
          <cell r="D220" t="str">
            <v>C1EC</v>
          </cell>
          <cell r="E220" t="str">
            <v>DSEE/MALI</v>
          </cell>
          <cell r="F220">
            <v>31</v>
          </cell>
          <cell r="G220">
            <v>15</v>
          </cell>
          <cell r="H220" t="str">
            <v>FONCT Subvention d'encadrement, gestion de la FCM et  suivi des PTDE</v>
          </cell>
          <cell r="I220" t="str">
            <v>DSEE</v>
          </cell>
          <cell r="J220">
            <v>49</v>
          </cell>
          <cell r="K220" t="str">
            <v>IDA</v>
          </cell>
          <cell r="L220" t="str">
            <v>AUT</v>
          </cell>
          <cell r="M220">
            <v>13</v>
          </cell>
          <cell r="N220">
            <v>7</v>
          </cell>
          <cell r="O220">
            <v>3</v>
          </cell>
          <cell r="P220">
            <v>3</v>
          </cell>
          <cell r="Q220">
            <v>13</v>
          </cell>
          <cell r="R220" t="str">
            <v>Sfonct</v>
          </cell>
          <cell r="S220">
            <v>93</v>
          </cell>
          <cell r="T220">
            <v>1899.26</v>
          </cell>
          <cell r="U220">
            <v>1</v>
          </cell>
          <cell r="V220">
            <v>24690.38</v>
          </cell>
          <cell r="W220">
            <v>0</v>
          </cell>
          <cell r="X220">
            <v>0</v>
          </cell>
          <cell r="Y220">
            <v>0</v>
          </cell>
          <cell r="Z220">
            <v>24690.38</v>
          </cell>
          <cell r="AA220">
            <v>24690.38</v>
          </cell>
          <cell r="AB220">
            <v>0</v>
          </cell>
          <cell r="AC220">
            <v>0</v>
          </cell>
          <cell r="AD220">
            <v>0</v>
          </cell>
          <cell r="AE220">
            <v>24690.38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L220">
            <v>0</v>
          </cell>
        </row>
        <row r="221">
          <cell r="B221" t="str">
            <v>ST/EPU</v>
          </cell>
          <cell r="C221" t="str">
            <v>C1E</v>
          </cell>
          <cell r="D221" t="str">
            <v>C1EC</v>
          </cell>
          <cell r="E221" t="str">
            <v>DSEE/TOUG</v>
          </cell>
          <cell r="F221">
            <v>31</v>
          </cell>
          <cell r="G221">
            <v>15</v>
          </cell>
          <cell r="H221" t="str">
            <v>FONCT Subvention d'encadrement, gestion de la FCM et  suivi des PTDE</v>
          </cell>
          <cell r="I221" t="str">
            <v>DSEE</v>
          </cell>
          <cell r="J221">
            <v>49</v>
          </cell>
          <cell r="K221" t="str">
            <v>IDA</v>
          </cell>
          <cell r="L221" t="str">
            <v>AUT</v>
          </cell>
          <cell r="M221">
            <v>10</v>
          </cell>
          <cell r="N221">
            <v>7</v>
          </cell>
          <cell r="O221">
            <v>3</v>
          </cell>
          <cell r="P221">
            <v>3</v>
          </cell>
          <cell r="Q221">
            <v>10</v>
          </cell>
          <cell r="R221" t="str">
            <v>Sfonct</v>
          </cell>
          <cell r="S221">
            <v>93</v>
          </cell>
          <cell r="T221">
            <v>1899.26</v>
          </cell>
          <cell r="U221">
            <v>1</v>
          </cell>
          <cell r="V221">
            <v>18992.599999999999</v>
          </cell>
          <cell r="W221">
            <v>0</v>
          </cell>
          <cell r="X221">
            <v>0</v>
          </cell>
          <cell r="Y221">
            <v>0</v>
          </cell>
          <cell r="Z221">
            <v>18992.599999999999</v>
          </cell>
          <cell r="AA221">
            <v>18992.599999999999</v>
          </cell>
          <cell r="AB221">
            <v>0</v>
          </cell>
          <cell r="AC221">
            <v>0</v>
          </cell>
          <cell r="AD221">
            <v>0</v>
          </cell>
          <cell r="AE221">
            <v>18992.599999999999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L221">
            <v>0</v>
          </cell>
        </row>
        <row r="222">
          <cell r="B222" t="str">
            <v>ST/EPU</v>
          </cell>
          <cell r="C222" t="str">
            <v>C1E</v>
          </cell>
          <cell r="D222" t="str">
            <v>C1EC</v>
          </cell>
          <cell r="E222" t="str">
            <v>DSEE/DALA</v>
          </cell>
          <cell r="F222">
            <v>31</v>
          </cell>
          <cell r="G222">
            <v>15</v>
          </cell>
          <cell r="H222" t="str">
            <v>FONCT Subvention d'encadrement, gestion de la FCM et  suivi des PTDE</v>
          </cell>
          <cell r="I222" t="str">
            <v>DSEE</v>
          </cell>
          <cell r="J222">
            <v>49</v>
          </cell>
          <cell r="K222" t="str">
            <v>IDA</v>
          </cell>
          <cell r="L222" t="str">
            <v>AUT</v>
          </cell>
          <cell r="M222">
            <v>10</v>
          </cell>
          <cell r="N222">
            <v>7</v>
          </cell>
          <cell r="O222">
            <v>3</v>
          </cell>
          <cell r="P222">
            <v>3</v>
          </cell>
          <cell r="Q222">
            <v>10</v>
          </cell>
          <cell r="R222" t="str">
            <v>Sfonct</v>
          </cell>
          <cell r="S222">
            <v>93</v>
          </cell>
          <cell r="T222">
            <v>1899.26</v>
          </cell>
          <cell r="U222">
            <v>1</v>
          </cell>
          <cell r="V222">
            <v>18992.599999999999</v>
          </cell>
          <cell r="W222">
            <v>0</v>
          </cell>
          <cell r="X222">
            <v>0</v>
          </cell>
          <cell r="Y222">
            <v>0</v>
          </cell>
          <cell r="Z222">
            <v>18992.599999999999</v>
          </cell>
          <cell r="AA222">
            <v>18992.599999999999</v>
          </cell>
          <cell r="AB222">
            <v>0</v>
          </cell>
          <cell r="AC222">
            <v>0</v>
          </cell>
          <cell r="AD222">
            <v>0</v>
          </cell>
          <cell r="AE222">
            <v>18992.599999999999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L222">
            <v>0</v>
          </cell>
        </row>
        <row r="223">
          <cell r="B223" t="str">
            <v>ST/EPU</v>
          </cell>
          <cell r="C223" t="str">
            <v>C1E</v>
          </cell>
          <cell r="D223" t="str">
            <v>C1EC</v>
          </cell>
          <cell r="E223" t="str">
            <v>DSEE/MAMO</v>
          </cell>
          <cell r="F223">
            <v>31</v>
          </cell>
          <cell r="G223">
            <v>15</v>
          </cell>
          <cell r="H223" t="str">
            <v>FONCT Subvention d'encadrement, gestion de la FCM et  suivi des PTDE</v>
          </cell>
          <cell r="I223" t="str">
            <v>DSEE</v>
          </cell>
          <cell r="J223">
            <v>49</v>
          </cell>
          <cell r="K223" t="str">
            <v>IDA</v>
          </cell>
          <cell r="L223" t="str">
            <v>AUT</v>
          </cell>
          <cell r="M223">
            <v>13</v>
          </cell>
          <cell r="N223">
            <v>7</v>
          </cell>
          <cell r="O223">
            <v>3</v>
          </cell>
          <cell r="P223">
            <v>3</v>
          </cell>
          <cell r="Q223">
            <v>13</v>
          </cell>
          <cell r="R223" t="str">
            <v>Sfonct</v>
          </cell>
          <cell r="S223">
            <v>93</v>
          </cell>
          <cell r="T223">
            <v>1899.26</v>
          </cell>
          <cell r="U223">
            <v>1</v>
          </cell>
          <cell r="V223">
            <v>24690.38</v>
          </cell>
          <cell r="W223">
            <v>0</v>
          </cell>
          <cell r="X223">
            <v>0</v>
          </cell>
          <cell r="Y223">
            <v>0</v>
          </cell>
          <cell r="Z223">
            <v>24690.38</v>
          </cell>
          <cell r="AA223">
            <v>24690.38</v>
          </cell>
          <cell r="AB223">
            <v>0</v>
          </cell>
          <cell r="AC223">
            <v>0</v>
          </cell>
          <cell r="AD223">
            <v>0</v>
          </cell>
          <cell r="AE223">
            <v>24690.38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4">
          <cell r="B224" t="str">
            <v>ST/EPU</v>
          </cell>
          <cell r="C224" t="str">
            <v>C1E</v>
          </cell>
          <cell r="D224" t="str">
            <v>C1EC</v>
          </cell>
          <cell r="E224" t="str">
            <v>DSEE/PITA</v>
          </cell>
          <cell r="F224">
            <v>31</v>
          </cell>
          <cell r="G224">
            <v>15</v>
          </cell>
          <cell r="H224" t="str">
            <v>FONCT Subvention d'encadrement, gestion de la FCM et  suivi des PTDE</v>
          </cell>
          <cell r="I224" t="str">
            <v>DSEE</v>
          </cell>
          <cell r="J224">
            <v>49</v>
          </cell>
          <cell r="K224" t="str">
            <v>IDA</v>
          </cell>
          <cell r="L224" t="str">
            <v>AUT</v>
          </cell>
          <cell r="M224">
            <v>16</v>
          </cell>
          <cell r="N224">
            <v>7</v>
          </cell>
          <cell r="O224">
            <v>3</v>
          </cell>
          <cell r="P224">
            <v>3</v>
          </cell>
          <cell r="Q224">
            <v>16</v>
          </cell>
          <cell r="R224" t="str">
            <v>Sfonct</v>
          </cell>
          <cell r="S224">
            <v>93</v>
          </cell>
          <cell r="T224">
            <v>1899.26</v>
          </cell>
          <cell r="U224">
            <v>1</v>
          </cell>
          <cell r="V224">
            <v>30388.16</v>
          </cell>
          <cell r="W224">
            <v>0</v>
          </cell>
          <cell r="X224">
            <v>0</v>
          </cell>
          <cell r="Y224">
            <v>0</v>
          </cell>
          <cell r="Z224">
            <v>30388.16</v>
          </cell>
          <cell r="AA224">
            <v>30388.16</v>
          </cell>
          <cell r="AB224">
            <v>0</v>
          </cell>
          <cell r="AC224">
            <v>0</v>
          </cell>
          <cell r="AD224">
            <v>0</v>
          </cell>
          <cell r="AE224">
            <v>30388.16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L224">
            <v>0</v>
          </cell>
        </row>
        <row r="225">
          <cell r="B225" t="str">
            <v>ST/EPU</v>
          </cell>
          <cell r="C225" t="str">
            <v>C1E</v>
          </cell>
          <cell r="D225" t="str">
            <v>C1EC</v>
          </cell>
          <cell r="E225" t="str">
            <v>DSEE/BEYL</v>
          </cell>
          <cell r="F225">
            <v>31</v>
          </cell>
          <cell r="G225">
            <v>15</v>
          </cell>
          <cell r="H225" t="str">
            <v>FONCT Subvention d'encadrement, gestion de la FCM et  suivi des PTDE</v>
          </cell>
          <cell r="I225" t="str">
            <v>DSEE</v>
          </cell>
          <cell r="J225">
            <v>49</v>
          </cell>
          <cell r="K225" t="str">
            <v>IDA</v>
          </cell>
          <cell r="L225" t="str">
            <v>AUT</v>
          </cell>
          <cell r="M225">
            <v>14</v>
          </cell>
          <cell r="N225">
            <v>7</v>
          </cell>
          <cell r="O225">
            <v>3</v>
          </cell>
          <cell r="P225">
            <v>3</v>
          </cell>
          <cell r="Q225">
            <v>14</v>
          </cell>
          <cell r="R225" t="str">
            <v>Sfonct</v>
          </cell>
          <cell r="S225">
            <v>93</v>
          </cell>
          <cell r="T225">
            <v>1899.26</v>
          </cell>
          <cell r="U225">
            <v>1</v>
          </cell>
          <cell r="V225">
            <v>26589.64</v>
          </cell>
          <cell r="W225">
            <v>0</v>
          </cell>
          <cell r="X225">
            <v>0</v>
          </cell>
          <cell r="Y225">
            <v>0</v>
          </cell>
          <cell r="Z225">
            <v>26589.64</v>
          </cell>
          <cell r="AA225">
            <v>26589.64</v>
          </cell>
          <cell r="AB225">
            <v>0</v>
          </cell>
          <cell r="AC225">
            <v>0</v>
          </cell>
          <cell r="AD225">
            <v>0</v>
          </cell>
          <cell r="AE225">
            <v>26589.64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L225">
            <v>0</v>
          </cell>
        </row>
        <row r="226">
          <cell r="B226" t="str">
            <v>ST/EPU</v>
          </cell>
          <cell r="C226" t="str">
            <v>C1E</v>
          </cell>
          <cell r="D226" t="str">
            <v>C1EC</v>
          </cell>
          <cell r="E226" t="str">
            <v>DSEE/GUEC</v>
          </cell>
          <cell r="F226">
            <v>31</v>
          </cell>
          <cell r="G226">
            <v>15</v>
          </cell>
          <cell r="H226" t="str">
            <v>FONCT Subvention d'encadrement, gestion de la FCM et  suivi des PTDE</v>
          </cell>
          <cell r="I226" t="str">
            <v>DSEE</v>
          </cell>
          <cell r="J226">
            <v>49</v>
          </cell>
          <cell r="K226" t="str">
            <v>IDA</v>
          </cell>
          <cell r="L226" t="str">
            <v>AUT</v>
          </cell>
          <cell r="M226">
            <v>10</v>
          </cell>
          <cell r="N226">
            <v>7</v>
          </cell>
          <cell r="O226">
            <v>3</v>
          </cell>
          <cell r="P226">
            <v>3</v>
          </cell>
          <cell r="Q226">
            <v>10</v>
          </cell>
          <cell r="R226" t="str">
            <v>Sfonct</v>
          </cell>
          <cell r="S226">
            <v>93</v>
          </cell>
          <cell r="T226">
            <v>1899.26</v>
          </cell>
          <cell r="U226">
            <v>1</v>
          </cell>
          <cell r="V226">
            <v>18992.599999999999</v>
          </cell>
          <cell r="W226">
            <v>0</v>
          </cell>
          <cell r="X226">
            <v>0</v>
          </cell>
          <cell r="Y226">
            <v>0</v>
          </cell>
          <cell r="Z226">
            <v>18992.599999999999</v>
          </cell>
          <cell r="AA226">
            <v>18992.599999999999</v>
          </cell>
          <cell r="AB226">
            <v>0</v>
          </cell>
          <cell r="AC226">
            <v>0</v>
          </cell>
          <cell r="AD226">
            <v>0</v>
          </cell>
          <cell r="AE226">
            <v>18992.599999999999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B227" t="str">
            <v>ST/EPU</v>
          </cell>
          <cell r="C227" t="str">
            <v>C1E</v>
          </cell>
          <cell r="D227" t="str">
            <v>C1EC</v>
          </cell>
          <cell r="E227" t="str">
            <v>DSEE/LOLA</v>
          </cell>
          <cell r="F227">
            <v>31</v>
          </cell>
          <cell r="G227">
            <v>15</v>
          </cell>
          <cell r="H227" t="str">
            <v>FONCT Subvention d'encadrement, gestion de la FCM et  suivi des PTDE</v>
          </cell>
          <cell r="I227" t="str">
            <v>DSEE</v>
          </cell>
          <cell r="J227">
            <v>49</v>
          </cell>
          <cell r="K227" t="str">
            <v>IDA</v>
          </cell>
          <cell r="L227" t="str">
            <v>AUT</v>
          </cell>
          <cell r="M227">
            <v>9</v>
          </cell>
          <cell r="N227">
            <v>7</v>
          </cell>
          <cell r="O227">
            <v>3</v>
          </cell>
          <cell r="P227">
            <v>3</v>
          </cell>
          <cell r="Q227">
            <v>9</v>
          </cell>
          <cell r="R227" t="str">
            <v>Sfonct</v>
          </cell>
          <cell r="S227">
            <v>93</v>
          </cell>
          <cell r="T227">
            <v>1899.26</v>
          </cell>
          <cell r="U227">
            <v>1</v>
          </cell>
          <cell r="V227">
            <v>17093.34</v>
          </cell>
          <cell r="W227">
            <v>0</v>
          </cell>
          <cell r="X227">
            <v>0</v>
          </cell>
          <cell r="Y227">
            <v>0</v>
          </cell>
          <cell r="Z227">
            <v>17093.34</v>
          </cell>
          <cell r="AA227">
            <v>17093.34</v>
          </cell>
          <cell r="AB227">
            <v>0</v>
          </cell>
          <cell r="AC227">
            <v>0</v>
          </cell>
          <cell r="AD227">
            <v>0</v>
          </cell>
          <cell r="AE227">
            <v>17093.34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B228" t="str">
            <v>ST/EPU</v>
          </cell>
          <cell r="C228" t="str">
            <v>C1E</v>
          </cell>
          <cell r="D228" t="str">
            <v>C1EC</v>
          </cell>
          <cell r="E228" t="str">
            <v>DSEE/MACE</v>
          </cell>
          <cell r="F228">
            <v>31</v>
          </cell>
          <cell r="G228">
            <v>15</v>
          </cell>
          <cell r="H228" t="str">
            <v>FONCT Subvention d'encadrement, gestion de la FCM et  suivi des PTDE</v>
          </cell>
          <cell r="I228" t="str">
            <v>DSEE</v>
          </cell>
          <cell r="J228">
            <v>49</v>
          </cell>
          <cell r="K228" t="str">
            <v>IDA</v>
          </cell>
          <cell r="L228" t="str">
            <v>AUT</v>
          </cell>
          <cell r="M228">
            <v>16</v>
          </cell>
          <cell r="N228">
            <v>7</v>
          </cell>
          <cell r="O228">
            <v>3</v>
          </cell>
          <cell r="P228">
            <v>3</v>
          </cell>
          <cell r="Q228">
            <v>16</v>
          </cell>
          <cell r="R228" t="str">
            <v>Sfonct</v>
          </cell>
          <cell r="S228">
            <v>93</v>
          </cell>
          <cell r="T228">
            <v>1899.26</v>
          </cell>
          <cell r="U228">
            <v>1</v>
          </cell>
          <cell r="V228">
            <v>30388.16</v>
          </cell>
          <cell r="W228">
            <v>0</v>
          </cell>
          <cell r="X228">
            <v>0</v>
          </cell>
          <cell r="Y228">
            <v>0</v>
          </cell>
          <cell r="Z228">
            <v>30388.16</v>
          </cell>
          <cell r="AA228">
            <v>30388.16</v>
          </cell>
          <cell r="AB228">
            <v>0</v>
          </cell>
          <cell r="AC228">
            <v>0</v>
          </cell>
          <cell r="AD228">
            <v>0</v>
          </cell>
          <cell r="AE228">
            <v>30388.16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B229" t="str">
            <v>ST/EPU</v>
          </cell>
          <cell r="C229" t="str">
            <v>C1E</v>
          </cell>
          <cell r="D229" t="str">
            <v>C1EC</v>
          </cell>
          <cell r="E229" t="str">
            <v>DSEE/NZER</v>
          </cell>
          <cell r="F229">
            <v>11</v>
          </cell>
          <cell r="G229">
            <v>15</v>
          </cell>
          <cell r="H229" t="str">
            <v>FONCT Subvention d'encadrement, gestion de la FCM et  suivi des PTDE</v>
          </cell>
          <cell r="I229" t="str">
            <v>DSEE</v>
          </cell>
          <cell r="J229">
            <v>49</v>
          </cell>
          <cell r="K229" t="str">
            <v>IDA</v>
          </cell>
          <cell r="L229" t="str">
            <v>AUT</v>
          </cell>
          <cell r="M229">
            <v>11</v>
          </cell>
          <cell r="N229">
            <v>7</v>
          </cell>
          <cell r="O229">
            <v>3</v>
          </cell>
          <cell r="P229">
            <v>3</v>
          </cell>
          <cell r="Q229">
            <v>11</v>
          </cell>
          <cell r="R229" t="str">
            <v>Sfonct</v>
          </cell>
          <cell r="S229">
            <v>93</v>
          </cell>
          <cell r="T229">
            <v>1899.26</v>
          </cell>
          <cell r="U229">
            <v>1</v>
          </cell>
          <cell r="V229">
            <v>20891.86</v>
          </cell>
          <cell r="W229">
            <v>0</v>
          </cell>
          <cell r="X229">
            <v>0</v>
          </cell>
          <cell r="Y229">
            <v>0</v>
          </cell>
          <cell r="Z229">
            <v>20891.86</v>
          </cell>
          <cell r="AA229">
            <v>20891.86</v>
          </cell>
          <cell r="AB229">
            <v>0</v>
          </cell>
          <cell r="AC229">
            <v>0</v>
          </cell>
          <cell r="AD229">
            <v>0</v>
          </cell>
          <cell r="AE229">
            <v>20891.86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B230" t="str">
            <v>ST/EPU</v>
          </cell>
          <cell r="C230" t="str">
            <v>C1E</v>
          </cell>
          <cell r="D230" t="str">
            <v>C1EC</v>
          </cell>
          <cell r="E230" t="str">
            <v>DSEE/YOMO</v>
          </cell>
          <cell r="F230">
            <v>31</v>
          </cell>
          <cell r="G230">
            <v>15</v>
          </cell>
          <cell r="H230" t="str">
            <v>FONCT Subvention d'encadrement, gestion de la FCM et  suivi des PTDE</v>
          </cell>
          <cell r="I230" t="str">
            <v>DSEE</v>
          </cell>
          <cell r="J230">
            <v>49</v>
          </cell>
          <cell r="K230" t="str">
            <v>IDA</v>
          </cell>
          <cell r="L230" t="str">
            <v>AUT</v>
          </cell>
          <cell r="M230">
            <v>7</v>
          </cell>
          <cell r="N230">
            <v>7</v>
          </cell>
          <cell r="O230">
            <v>3</v>
          </cell>
          <cell r="P230">
            <v>3</v>
          </cell>
          <cell r="Q230">
            <v>7</v>
          </cell>
          <cell r="R230" t="str">
            <v>Sfonct</v>
          </cell>
          <cell r="S230">
            <v>93</v>
          </cell>
          <cell r="T230">
            <v>1899.26</v>
          </cell>
          <cell r="U230">
            <v>1</v>
          </cell>
          <cell r="V230">
            <v>13294.82</v>
          </cell>
          <cell r="W230">
            <v>0</v>
          </cell>
          <cell r="X230">
            <v>0</v>
          </cell>
          <cell r="Y230">
            <v>0</v>
          </cell>
          <cell r="Z230">
            <v>13294.82</v>
          </cell>
          <cell r="AA230">
            <v>13294.82</v>
          </cell>
          <cell r="AB230">
            <v>0</v>
          </cell>
          <cell r="AC230">
            <v>0</v>
          </cell>
          <cell r="AD230">
            <v>0</v>
          </cell>
          <cell r="AE230">
            <v>13294.82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1">
          <cell r="B231" t="str">
            <v>ST/EPU</v>
          </cell>
          <cell r="C231" t="str">
            <v>B1A</v>
          </cell>
          <cell r="D231" t="str">
            <v>B1AE</v>
          </cell>
          <cell r="E231" t="str">
            <v>DSEE/BOKE</v>
          </cell>
          <cell r="G231">
            <v>15</v>
          </cell>
          <cell r="H231" t="str">
            <v xml:space="preserve">FORM CONT Subv form continue des maîtres en DSEE </v>
          </cell>
          <cell r="I231" t="str">
            <v>DNEE</v>
          </cell>
          <cell r="K231" t="str">
            <v>IDA</v>
          </cell>
          <cell r="L231" t="str">
            <v>AUT</v>
          </cell>
          <cell r="M231">
            <v>13</v>
          </cell>
          <cell r="O231">
            <v>3</v>
          </cell>
          <cell r="P231">
            <v>3</v>
          </cell>
          <cell r="Q231">
            <v>13</v>
          </cell>
          <cell r="R231" t="str">
            <v>Sform</v>
          </cell>
          <cell r="T231">
            <v>2279.1120000000001</v>
          </cell>
          <cell r="U231">
            <v>1</v>
          </cell>
          <cell r="V231">
            <v>29628.456000000002</v>
          </cell>
          <cell r="W231">
            <v>0</v>
          </cell>
          <cell r="X231">
            <v>0</v>
          </cell>
          <cell r="Y231">
            <v>0</v>
          </cell>
          <cell r="Z231">
            <v>29628.456000000002</v>
          </cell>
          <cell r="AA231">
            <v>29628.456000000002</v>
          </cell>
          <cell r="AB231">
            <v>0</v>
          </cell>
          <cell r="AC231">
            <v>0</v>
          </cell>
          <cell r="AD231">
            <v>0</v>
          </cell>
          <cell r="AE231">
            <v>29628.456000000002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L231">
            <v>0</v>
          </cell>
        </row>
        <row r="232">
          <cell r="B232" t="str">
            <v>ST/EPU</v>
          </cell>
          <cell r="C232" t="str">
            <v>B1A</v>
          </cell>
          <cell r="D232" t="str">
            <v>B1AE</v>
          </cell>
          <cell r="E232" t="str">
            <v>DSEE/BOFF</v>
          </cell>
          <cell r="F232">
            <v>21</v>
          </cell>
          <cell r="G232">
            <v>15</v>
          </cell>
          <cell r="H232" t="str">
            <v xml:space="preserve">FORM CONT Subv form continue des maîtres en DSEE </v>
          </cell>
          <cell r="I232" t="str">
            <v>DNEE</v>
          </cell>
          <cell r="J232">
            <v>44</v>
          </cell>
          <cell r="K232" t="str">
            <v>IDA</v>
          </cell>
          <cell r="L232" t="str">
            <v>AUT</v>
          </cell>
          <cell r="M232">
            <v>8</v>
          </cell>
          <cell r="N232">
            <v>7</v>
          </cell>
          <cell r="O232">
            <v>3</v>
          </cell>
          <cell r="P232">
            <v>3</v>
          </cell>
          <cell r="Q232">
            <v>8</v>
          </cell>
          <cell r="R232" t="str">
            <v>Sform</v>
          </cell>
          <cell r="S232">
            <v>36</v>
          </cell>
          <cell r="T232">
            <v>2279.1120000000001</v>
          </cell>
          <cell r="U232">
            <v>1</v>
          </cell>
          <cell r="V232">
            <v>18232.896000000001</v>
          </cell>
          <cell r="W232">
            <v>0</v>
          </cell>
          <cell r="X232">
            <v>0</v>
          </cell>
          <cell r="Y232">
            <v>0</v>
          </cell>
          <cell r="Z232">
            <v>18232.896000000001</v>
          </cell>
          <cell r="AA232">
            <v>18232.896000000001</v>
          </cell>
          <cell r="AB232">
            <v>0</v>
          </cell>
          <cell r="AC232">
            <v>0</v>
          </cell>
          <cell r="AD232">
            <v>0</v>
          </cell>
          <cell r="AE232">
            <v>18232.896000000001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L232">
            <v>0</v>
          </cell>
        </row>
        <row r="233">
          <cell r="B233" t="str">
            <v>ST/EPU</v>
          </cell>
          <cell r="C233" t="str">
            <v>B1A</v>
          </cell>
          <cell r="D233" t="str">
            <v>B1AE</v>
          </cell>
          <cell r="E233" t="str">
            <v>DSEE/FRIA</v>
          </cell>
          <cell r="F233">
            <v>31</v>
          </cell>
          <cell r="G233">
            <v>15</v>
          </cell>
          <cell r="H233" t="str">
            <v xml:space="preserve">FORM CONT Subv form continue des maîtres en DSEE </v>
          </cell>
          <cell r="I233" t="str">
            <v>DNEE</v>
          </cell>
          <cell r="J233">
            <v>44</v>
          </cell>
          <cell r="K233" t="str">
            <v>IDA</v>
          </cell>
          <cell r="L233" t="str">
            <v>AUT</v>
          </cell>
          <cell r="M233">
            <v>4</v>
          </cell>
          <cell r="N233">
            <v>7</v>
          </cell>
          <cell r="O233">
            <v>3</v>
          </cell>
          <cell r="P233">
            <v>3</v>
          </cell>
          <cell r="Q233">
            <v>4</v>
          </cell>
          <cell r="R233" t="str">
            <v>Sform</v>
          </cell>
          <cell r="S233">
            <v>36</v>
          </cell>
          <cell r="T233">
            <v>2279.1120000000001</v>
          </cell>
          <cell r="U233">
            <v>1</v>
          </cell>
          <cell r="V233">
            <v>9116.4480000000003</v>
          </cell>
          <cell r="W233">
            <v>0</v>
          </cell>
          <cell r="X233">
            <v>0</v>
          </cell>
          <cell r="Y233">
            <v>0</v>
          </cell>
          <cell r="Z233">
            <v>9116.4480000000003</v>
          </cell>
          <cell r="AA233">
            <v>9116.4480000000003</v>
          </cell>
          <cell r="AB233">
            <v>0</v>
          </cell>
          <cell r="AC233">
            <v>0</v>
          </cell>
          <cell r="AD233">
            <v>0</v>
          </cell>
          <cell r="AE233">
            <v>9116.4480000000003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L233">
            <v>0</v>
          </cell>
        </row>
        <row r="234">
          <cell r="B234" t="str">
            <v>ST/EPU</v>
          </cell>
          <cell r="C234" t="str">
            <v>B1A</v>
          </cell>
          <cell r="D234" t="str">
            <v>B1AE</v>
          </cell>
          <cell r="E234" t="str">
            <v>DSEE/GAOU</v>
          </cell>
          <cell r="F234">
            <v>33</v>
          </cell>
          <cell r="G234">
            <v>15</v>
          </cell>
          <cell r="H234" t="str">
            <v xml:space="preserve">FORM CONT Subv form continue des maîtres en DSEE </v>
          </cell>
          <cell r="I234" t="str">
            <v>DNEE</v>
          </cell>
          <cell r="J234">
            <v>44</v>
          </cell>
          <cell r="K234" t="str">
            <v>IDA</v>
          </cell>
          <cell r="L234" t="str">
            <v>AUT</v>
          </cell>
          <cell r="M234">
            <v>8</v>
          </cell>
          <cell r="N234">
            <v>7</v>
          </cell>
          <cell r="O234">
            <v>3</v>
          </cell>
          <cell r="P234">
            <v>3</v>
          </cell>
          <cell r="Q234">
            <v>8</v>
          </cell>
          <cell r="R234" t="str">
            <v>Sform</v>
          </cell>
          <cell r="S234">
            <v>36</v>
          </cell>
          <cell r="T234">
            <v>2279.1120000000001</v>
          </cell>
          <cell r="U234">
            <v>1</v>
          </cell>
          <cell r="V234">
            <v>18232.896000000001</v>
          </cell>
          <cell r="W234">
            <v>0</v>
          </cell>
          <cell r="X234">
            <v>0</v>
          </cell>
          <cell r="Y234">
            <v>0</v>
          </cell>
          <cell r="Z234">
            <v>18232.896000000001</v>
          </cell>
          <cell r="AA234">
            <v>18232.896000000001</v>
          </cell>
          <cell r="AB234">
            <v>0</v>
          </cell>
          <cell r="AC234">
            <v>0</v>
          </cell>
          <cell r="AD234">
            <v>0</v>
          </cell>
          <cell r="AE234">
            <v>18232.896000000001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5">
          <cell r="B235" t="str">
            <v>ST/EPU</v>
          </cell>
          <cell r="C235" t="str">
            <v>B1A</v>
          </cell>
          <cell r="D235" t="str">
            <v>B1AE</v>
          </cell>
          <cell r="E235" t="str">
            <v>DSEE/KOUN</v>
          </cell>
          <cell r="F235">
            <v>41</v>
          </cell>
          <cell r="G235">
            <v>15</v>
          </cell>
          <cell r="H235" t="str">
            <v xml:space="preserve">FORM CONT Subv form continue des maîtres en DSEE </v>
          </cell>
          <cell r="I235" t="str">
            <v>DNEE</v>
          </cell>
          <cell r="J235">
            <v>44</v>
          </cell>
          <cell r="K235" t="str">
            <v>IDA</v>
          </cell>
          <cell r="L235" t="str">
            <v>AUT</v>
          </cell>
          <cell r="M235">
            <v>7</v>
          </cell>
          <cell r="N235">
            <v>7</v>
          </cell>
          <cell r="O235">
            <v>3</v>
          </cell>
          <cell r="P235">
            <v>3</v>
          </cell>
          <cell r="Q235">
            <v>7</v>
          </cell>
          <cell r="R235" t="str">
            <v>Sform</v>
          </cell>
          <cell r="S235">
            <v>36</v>
          </cell>
          <cell r="T235">
            <v>2279.1120000000001</v>
          </cell>
          <cell r="U235">
            <v>1</v>
          </cell>
          <cell r="V235">
            <v>15953.784</v>
          </cell>
          <cell r="W235">
            <v>0</v>
          </cell>
          <cell r="X235">
            <v>0</v>
          </cell>
          <cell r="Y235">
            <v>0</v>
          </cell>
          <cell r="Z235">
            <v>15953.784</v>
          </cell>
          <cell r="AA235">
            <v>15953.784</v>
          </cell>
          <cell r="AB235">
            <v>0</v>
          </cell>
          <cell r="AC235">
            <v>0</v>
          </cell>
          <cell r="AD235">
            <v>0</v>
          </cell>
          <cell r="AE235">
            <v>15953.784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L235">
            <v>0</v>
          </cell>
        </row>
        <row r="236">
          <cell r="B236" t="str">
            <v>ST/EPU</v>
          </cell>
          <cell r="C236" t="str">
            <v>B1A</v>
          </cell>
          <cell r="D236" t="str">
            <v>B1AE</v>
          </cell>
          <cell r="E236" t="str">
            <v>DSEE/DIXI</v>
          </cell>
          <cell r="F236">
            <v>90</v>
          </cell>
          <cell r="G236">
            <v>15</v>
          </cell>
          <cell r="H236" t="str">
            <v xml:space="preserve">FORM CONT Subv form continue des maîtres en DSEE </v>
          </cell>
          <cell r="I236" t="str">
            <v>DNEE</v>
          </cell>
          <cell r="J236">
            <v>44</v>
          </cell>
          <cell r="K236" t="str">
            <v>IDA</v>
          </cell>
          <cell r="L236" t="str">
            <v>AUT</v>
          </cell>
          <cell r="M236">
            <v>4</v>
          </cell>
          <cell r="N236">
            <v>7</v>
          </cell>
          <cell r="O236">
            <v>3</v>
          </cell>
          <cell r="P236">
            <v>3</v>
          </cell>
          <cell r="Q236">
            <v>4</v>
          </cell>
          <cell r="R236" t="str">
            <v>Sform</v>
          </cell>
          <cell r="S236">
            <v>36</v>
          </cell>
          <cell r="T236">
            <v>2279.1120000000001</v>
          </cell>
          <cell r="U236">
            <v>1</v>
          </cell>
          <cell r="V236">
            <v>9116.4480000000003</v>
          </cell>
          <cell r="W236">
            <v>0</v>
          </cell>
          <cell r="X236">
            <v>0</v>
          </cell>
          <cell r="Y236">
            <v>0</v>
          </cell>
          <cell r="Z236">
            <v>9116.4480000000003</v>
          </cell>
          <cell r="AA236">
            <v>9116.4480000000003</v>
          </cell>
          <cell r="AB236">
            <v>0</v>
          </cell>
          <cell r="AC236">
            <v>0</v>
          </cell>
          <cell r="AD236">
            <v>0</v>
          </cell>
          <cell r="AE236">
            <v>9116.4480000000003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L236">
            <v>0</v>
          </cell>
        </row>
        <row r="237">
          <cell r="B237" t="str">
            <v>ST/EPU</v>
          </cell>
          <cell r="C237" t="str">
            <v>B1A</v>
          </cell>
          <cell r="D237" t="str">
            <v>B1AE</v>
          </cell>
          <cell r="E237" t="str">
            <v>DSEE/KALO</v>
          </cell>
          <cell r="F237">
            <v>90</v>
          </cell>
          <cell r="G237">
            <v>15</v>
          </cell>
          <cell r="H237" t="str">
            <v xml:space="preserve">FORM CONT Subv form continue des maîtres en DSEE </v>
          </cell>
          <cell r="I237" t="str">
            <v>DNEE</v>
          </cell>
          <cell r="J237">
            <v>44</v>
          </cell>
          <cell r="K237" t="str">
            <v>IDA</v>
          </cell>
          <cell r="L237" t="str">
            <v>AUT</v>
          </cell>
          <cell r="M237">
            <v>4</v>
          </cell>
          <cell r="N237">
            <v>9</v>
          </cell>
          <cell r="O237">
            <v>3</v>
          </cell>
          <cell r="P237">
            <v>3</v>
          </cell>
          <cell r="Q237">
            <v>4</v>
          </cell>
          <cell r="R237" t="str">
            <v>Sform</v>
          </cell>
          <cell r="S237">
            <v>37</v>
          </cell>
          <cell r="T237">
            <v>2279.1120000000001</v>
          </cell>
          <cell r="U237">
            <v>1</v>
          </cell>
          <cell r="V237">
            <v>9116.4480000000003</v>
          </cell>
          <cell r="W237">
            <v>0</v>
          </cell>
          <cell r="X237">
            <v>0</v>
          </cell>
          <cell r="Y237">
            <v>0</v>
          </cell>
          <cell r="Z237">
            <v>9116.4480000000003</v>
          </cell>
          <cell r="AA237">
            <v>9116.4480000000003</v>
          </cell>
          <cell r="AB237">
            <v>0</v>
          </cell>
          <cell r="AC237">
            <v>0</v>
          </cell>
          <cell r="AD237">
            <v>0</v>
          </cell>
          <cell r="AE237">
            <v>9116.4480000000003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L237">
            <v>0</v>
          </cell>
        </row>
        <row r="238">
          <cell r="B238" t="str">
            <v>ST/EPU</v>
          </cell>
          <cell r="C238" t="str">
            <v>B1A</v>
          </cell>
          <cell r="D238" t="str">
            <v>B1AE</v>
          </cell>
          <cell r="E238" t="str">
            <v>DSEE/MATA</v>
          </cell>
          <cell r="F238">
            <v>21</v>
          </cell>
          <cell r="G238">
            <v>15</v>
          </cell>
          <cell r="H238" t="str">
            <v xml:space="preserve">FORM CONT Subv form continue des maîtres en DSEE </v>
          </cell>
          <cell r="I238" t="str">
            <v>DNEE</v>
          </cell>
          <cell r="J238">
            <v>44</v>
          </cell>
          <cell r="K238" t="str">
            <v>IDA</v>
          </cell>
          <cell r="L238" t="str">
            <v>AUT</v>
          </cell>
          <cell r="M238">
            <v>5</v>
          </cell>
          <cell r="N238">
            <v>7</v>
          </cell>
          <cell r="O238">
            <v>3</v>
          </cell>
          <cell r="P238">
            <v>3</v>
          </cell>
          <cell r="Q238">
            <v>5</v>
          </cell>
          <cell r="R238" t="str">
            <v>Sform</v>
          </cell>
          <cell r="S238">
            <v>36</v>
          </cell>
          <cell r="T238">
            <v>2279.1120000000001</v>
          </cell>
          <cell r="U238">
            <v>1</v>
          </cell>
          <cell r="V238">
            <v>11395.560000000001</v>
          </cell>
          <cell r="W238">
            <v>0</v>
          </cell>
          <cell r="X238">
            <v>0</v>
          </cell>
          <cell r="Y238">
            <v>0</v>
          </cell>
          <cell r="Z238">
            <v>11395.560000000001</v>
          </cell>
          <cell r="AA238">
            <v>11395.560000000001</v>
          </cell>
          <cell r="AB238">
            <v>0</v>
          </cell>
          <cell r="AC238">
            <v>0</v>
          </cell>
          <cell r="AD238">
            <v>0</v>
          </cell>
          <cell r="AE238">
            <v>11395.560000000001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L238">
            <v>0</v>
          </cell>
        </row>
        <row r="239">
          <cell r="B239" t="str">
            <v>ST/EPU</v>
          </cell>
          <cell r="C239" t="str">
            <v>B1A</v>
          </cell>
          <cell r="D239" t="str">
            <v>B1AE</v>
          </cell>
          <cell r="E239" t="str">
            <v>DSEE/MATO</v>
          </cell>
          <cell r="F239">
            <v>31</v>
          </cell>
          <cell r="G239">
            <v>15</v>
          </cell>
          <cell r="H239" t="str">
            <v xml:space="preserve">FORM CONT Subv form continue des maîtres en DSEE </v>
          </cell>
          <cell r="I239" t="str">
            <v>DNEE</v>
          </cell>
          <cell r="J239">
            <v>44</v>
          </cell>
          <cell r="K239" t="str">
            <v>IDA</v>
          </cell>
          <cell r="L239" t="str">
            <v>AUT</v>
          </cell>
          <cell r="M239">
            <v>16</v>
          </cell>
          <cell r="N239">
            <v>7</v>
          </cell>
          <cell r="O239">
            <v>3</v>
          </cell>
          <cell r="P239">
            <v>3</v>
          </cell>
          <cell r="Q239">
            <v>16</v>
          </cell>
          <cell r="R239" t="str">
            <v>Sform</v>
          </cell>
          <cell r="S239">
            <v>36</v>
          </cell>
          <cell r="T239">
            <v>2279.1120000000001</v>
          </cell>
          <cell r="U239">
            <v>1</v>
          </cell>
          <cell r="V239">
            <v>36465.792000000001</v>
          </cell>
          <cell r="W239">
            <v>0</v>
          </cell>
          <cell r="X239">
            <v>0</v>
          </cell>
          <cell r="Y239">
            <v>0</v>
          </cell>
          <cell r="Z239">
            <v>36465.792000000001</v>
          </cell>
          <cell r="AA239">
            <v>36465.792000000001</v>
          </cell>
          <cell r="AB239">
            <v>0</v>
          </cell>
          <cell r="AC239">
            <v>0</v>
          </cell>
          <cell r="AD239">
            <v>0</v>
          </cell>
          <cell r="AE239">
            <v>36465.792000000001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L239">
            <v>0</v>
          </cell>
        </row>
        <row r="240">
          <cell r="B240" t="str">
            <v>ST/EPU</v>
          </cell>
          <cell r="C240" t="str">
            <v>B1A</v>
          </cell>
          <cell r="D240" t="str">
            <v>B1AE</v>
          </cell>
          <cell r="E240" t="str">
            <v>DSEE/RATO</v>
          </cell>
          <cell r="F240">
            <v>11</v>
          </cell>
          <cell r="G240">
            <v>15</v>
          </cell>
          <cell r="H240" t="str">
            <v xml:space="preserve">FORM CONT Subv form continue des maîtres en DSEE </v>
          </cell>
          <cell r="I240" t="str">
            <v>DNEE</v>
          </cell>
          <cell r="J240">
            <v>49</v>
          </cell>
          <cell r="K240" t="str">
            <v>IDA</v>
          </cell>
          <cell r="L240" t="str">
            <v>AUT</v>
          </cell>
          <cell r="M240">
            <v>11</v>
          </cell>
          <cell r="N240">
            <v>7</v>
          </cell>
          <cell r="O240">
            <v>3</v>
          </cell>
          <cell r="P240">
            <v>3</v>
          </cell>
          <cell r="Q240">
            <v>11</v>
          </cell>
          <cell r="R240" t="str">
            <v>Sform</v>
          </cell>
          <cell r="S240">
            <v>33</v>
          </cell>
          <cell r="T240">
            <v>2279.1120000000001</v>
          </cell>
          <cell r="U240">
            <v>1</v>
          </cell>
          <cell r="V240">
            <v>25070.232</v>
          </cell>
          <cell r="W240">
            <v>0</v>
          </cell>
          <cell r="X240">
            <v>0</v>
          </cell>
          <cell r="Y240">
            <v>0</v>
          </cell>
          <cell r="Z240">
            <v>25070.232</v>
          </cell>
          <cell r="AA240">
            <v>25070.232</v>
          </cell>
          <cell r="AB240">
            <v>0</v>
          </cell>
          <cell r="AC240">
            <v>0</v>
          </cell>
          <cell r="AD240">
            <v>0</v>
          </cell>
          <cell r="AE240">
            <v>25070.232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L240">
            <v>0</v>
          </cell>
        </row>
        <row r="241">
          <cell r="B241" t="str">
            <v>ST/EPU</v>
          </cell>
          <cell r="C241" t="str">
            <v>B1A</v>
          </cell>
          <cell r="D241" t="str">
            <v>B1AE</v>
          </cell>
          <cell r="E241" t="str">
            <v>DSEE/DABO</v>
          </cell>
          <cell r="F241">
            <v>21</v>
          </cell>
          <cell r="G241">
            <v>15</v>
          </cell>
          <cell r="H241" t="str">
            <v xml:space="preserve">FORM CONT Subv form continue des maîtres en DSEE </v>
          </cell>
          <cell r="I241" t="str">
            <v>DNEE</v>
          </cell>
          <cell r="J241">
            <v>49</v>
          </cell>
          <cell r="K241" t="str">
            <v>IDA</v>
          </cell>
          <cell r="L241" t="str">
            <v>AUT</v>
          </cell>
          <cell r="M241">
            <v>9</v>
          </cell>
          <cell r="N241">
            <v>7</v>
          </cell>
          <cell r="O241">
            <v>3</v>
          </cell>
          <cell r="P241">
            <v>3</v>
          </cell>
          <cell r="Q241">
            <v>9</v>
          </cell>
          <cell r="R241" t="str">
            <v>Sform</v>
          </cell>
          <cell r="S241">
            <v>33</v>
          </cell>
          <cell r="T241">
            <v>2279.1120000000001</v>
          </cell>
          <cell r="U241">
            <v>1</v>
          </cell>
          <cell r="V241">
            <v>20512.008000000002</v>
          </cell>
          <cell r="W241">
            <v>0</v>
          </cell>
          <cell r="X241">
            <v>0</v>
          </cell>
          <cell r="Y241">
            <v>0</v>
          </cell>
          <cell r="Z241">
            <v>20512.008000000002</v>
          </cell>
          <cell r="AA241">
            <v>20512.008000000002</v>
          </cell>
          <cell r="AB241">
            <v>0</v>
          </cell>
          <cell r="AC241">
            <v>0</v>
          </cell>
          <cell r="AD241">
            <v>0</v>
          </cell>
          <cell r="AE241">
            <v>20512.008000000002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L241">
            <v>0</v>
          </cell>
        </row>
        <row r="242">
          <cell r="B242" t="str">
            <v>ST/EPU</v>
          </cell>
          <cell r="C242" t="str">
            <v>B1A</v>
          </cell>
          <cell r="D242" t="str">
            <v>B1AE</v>
          </cell>
          <cell r="E242" t="str">
            <v>DSEE/DING</v>
          </cell>
          <cell r="F242">
            <v>22</v>
          </cell>
          <cell r="G242">
            <v>15</v>
          </cell>
          <cell r="H242" t="str">
            <v xml:space="preserve">FORM CONT Subv form continue des maîtres en DSEE </v>
          </cell>
          <cell r="I242" t="str">
            <v>DNEE</v>
          </cell>
          <cell r="J242">
            <v>49</v>
          </cell>
          <cell r="K242" t="str">
            <v>IDA</v>
          </cell>
          <cell r="L242" t="str">
            <v>AUT</v>
          </cell>
          <cell r="M242">
            <v>8</v>
          </cell>
          <cell r="N242">
            <v>7</v>
          </cell>
          <cell r="O242">
            <v>3</v>
          </cell>
          <cell r="P242">
            <v>3</v>
          </cell>
          <cell r="Q242">
            <v>8</v>
          </cell>
          <cell r="R242" t="str">
            <v>Sform</v>
          </cell>
          <cell r="S242">
            <v>33</v>
          </cell>
          <cell r="T242">
            <v>2279.1120000000001</v>
          </cell>
          <cell r="U242">
            <v>1</v>
          </cell>
          <cell r="V242">
            <v>18232.896000000001</v>
          </cell>
          <cell r="W242">
            <v>0</v>
          </cell>
          <cell r="X242">
            <v>0</v>
          </cell>
          <cell r="Y242">
            <v>0</v>
          </cell>
          <cell r="Z242">
            <v>18232.896000000001</v>
          </cell>
          <cell r="AA242">
            <v>18232.896000000001</v>
          </cell>
          <cell r="AB242">
            <v>0</v>
          </cell>
          <cell r="AC242">
            <v>0</v>
          </cell>
          <cell r="AD242">
            <v>0</v>
          </cell>
          <cell r="AE242">
            <v>18232.896000000001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L242">
            <v>0</v>
          </cell>
        </row>
        <row r="243">
          <cell r="B243" t="str">
            <v>ST/EPU</v>
          </cell>
          <cell r="C243" t="str">
            <v>B1A</v>
          </cell>
          <cell r="D243" t="str">
            <v>B1AE</v>
          </cell>
          <cell r="E243" t="str">
            <v>DSEE/FARA</v>
          </cell>
          <cell r="F243">
            <v>31</v>
          </cell>
          <cell r="G243">
            <v>15</v>
          </cell>
          <cell r="H243" t="str">
            <v xml:space="preserve">FORM CONT Subv form continue des maîtres en DSEE </v>
          </cell>
          <cell r="I243" t="str">
            <v>DNEE</v>
          </cell>
          <cell r="J243">
            <v>49</v>
          </cell>
          <cell r="K243" t="str">
            <v>IDA</v>
          </cell>
          <cell r="L243" t="str">
            <v>AUT</v>
          </cell>
          <cell r="M243">
            <v>11</v>
          </cell>
          <cell r="N243">
            <v>7</v>
          </cell>
          <cell r="O243">
            <v>3</v>
          </cell>
          <cell r="P243">
            <v>3</v>
          </cell>
          <cell r="Q243">
            <v>11</v>
          </cell>
          <cell r="R243" t="str">
            <v>Sform</v>
          </cell>
          <cell r="S243">
            <v>33</v>
          </cell>
          <cell r="T243">
            <v>2279.1120000000001</v>
          </cell>
          <cell r="U243">
            <v>1</v>
          </cell>
          <cell r="V243">
            <v>25070.232</v>
          </cell>
          <cell r="W243">
            <v>0</v>
          </cell>
          <cell r="X243">
            <v>0</v>
          </cell>
          <cell r="Y243">
            <v>0</v>
          </cell>
          <cell r="Z243">
            <v>25070.232</v>
          </cell>
          <cell r="AA243">
            <v>25070.232</v>
          </cell>
          <cell r="AB243">
            <v>0</v>
          </cell>
          <cell r="AC243">
            <v>0</v>
          </cell>
          <cell r="AD243">
            <v>0</v>
          </cell>
          <cell r="AE243">
            <v>25070.232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L243">
            <v>0</v>
          </cell>
        </row>
        <row r="244">
          <cell r="B244" t="str">
            <v>ST/EPU</v>
          </cell>
          <cell r="C244" t="str">
            <v>B1A</v>
          </cell>
          <cell r="D244" t="str">
            <v>B1AE</v>
          </cell>
          <cell r="E244" t="str">
            <v>DSEE/KISS</v>
          </cell>
          <cell r="G244">
            <v>15</v>
          </cell>
          <cell r="H244" t="str">
            <v xml:space="preserve">FORM CONT Subv form continue des maîtres en DSEE </v>
          </cell>
          <cell r="I244" t="str">
            <v>DNEE</v>
          </cell>
          <cell r="K244" t="str">
            <v>IDA</v>
          </cell>
          <cell r="L244" t="str">
            <v>AUT</v>
          </cell>
          <cell r="M244">
            <v>13</v>
          </cell>
          <cell r="O244">
            <v>3</v>
          </cell>
          <cell r="P244">
            <v>3</v>
          </cell>
          <cell r="Q244">
            <v>13</v>
          </cell>
          <cell r="R244" t="str">
            <v>Sform</v>
          </cell>
          <cell r="T244">
            <v>2279.1120000000001</v>
          </cell>
          <cell r="U244">
            <v>1</v>
          </cell>
          <cell r="V244">
            <v>29628.456000000002</v>
          </cell>
          <cell r="W244">
            <v>0</v>
          </cell>
          <cell r="X244">
            <v>0</v>
          </cell>
          <cell r="Y244">
            <v>0</v>
          </cell>
          <cell r="Z244">
            <v>29628.456000000002</v>
          </cell>
          <cell r="AA244">
            <v>29628.456000000002</v>
          </cell>
          <cell r="AB244">
            <v>0</v>
          </cell>
          <cell r="AC244">
            <v>0</v>
          </cell>
          <cell r="AD244">
            <v>0</v>
          </cell>
          <cell r="AE244">
            <v>29628.456000000002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L244">
            <v>0</v>
          </cell>
        </row>
        <row r="245">
          <cell r="B245" t="str">
            <v>ST/EPU</v>
          </cell>
          <cell r="C245" t="str">
            <v>B1A</v>
          </cell>
          <cell r="D245" t="str">
            <v>B1AE</v>
          </cell>
          <cell r="E245" t="str">
            <v>DSEE/KANK</v>
          </cell>
          <cell r="F245">
            <v>11</v>
          </cell>
          <cell r="G245">
            <v>15</v>
          </cell>
          <cell r="H245" t="str">
            <v xml:space="preserve">FORM CONT Subv form continue des maîtres en DSEE </v>
          </cell>
          <cell r="I245" t="str">
            <v>DNEE</v>
          </cell>
          <cell r="J245">
            <v>44</v>
          </cell>
          <cell r="K245" t="str">
            <v>IDA</v>
          </cell>
          <cell r="L245" t="str">
            <v>AUT</v>
          </cell>
          <cell r="M245">
            <v>16</v>
          </cell>
          <cell r="N245">
            <v>7</v>
          </cell>
          <cell r="O245">
            <v>3</v>
          </cell>
          <cell r="P245">
            <v>3</v>
          </cell>
          <cell r="Q245">
            <v>16</v>
          </cell>
          <cell r="R245" t="str">
            <v>Sform</v>
          </cell>
          <cell r="S245">
            <v>36</v>
          </cell>
          <cell r="T245">
            <v>2279.1120000000001</v>
          </cell>
          <cell r="U245">
            <v>1</v>
          </cell>
          <cell r="V245">
            <v>36465.792000000001</v>
          </cell>
          <cell r="W245">
            <v>0</v>
          </cell>
          <cell r="X245">
            <v>0</v>
          </cell>
          <cell r="Y245">
            <v>0</v>
          </cell>
          <cell r="Z245">
            <v>36465.792000000001</v>
          </cell>
          <cell r="AA245">
            <v>36465.792000000001</v>
          </cell>
          <cell r="AB245">
            <v>0</v>
          </cell>
          <cell r="AC245">
            <v>0</v>
          </cell>
          <cell r="AD245">
            <v>0</v>
          </cell>
          <cell r="AE245">
            <v>36465.792000000001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L245">
            <v>0</v>
          </cell>
        </row>
        <row r="246">
          <cell r="B246" t="str">
            <v>ST/EPU</v>
          </cell>
          <cell r="C246" t="str">
            <v>B1A</v>
          </cell>
          <cell r="D246" t="str">
            <v>B1AE</v>
          </cell>
          <cell r="E246" t="str">
            <v>DSEE/KERO</v>
          </cell>
          <cell r="F246">
            <v>12</v>
          </cell>
          <cell r="G246">
            <v>15</v>
          </cell>
          <cell r="H246" t="str">
            <v xml:space="preserve">FORM CONT Subv form continue des maîtres en DSEE </v>
          </cell>
          <cell r="I246" t="str">
            <v>DNEE</v>
          </cell>
          <cell r="J246">
            <v>44</v>
          </cell>
          <cell r="K246" t="str">
            <v>IDA</v>
          </cell>
          <cell r="L246" t="str">
            <v>AUT</v>
          </cell>
          <cell r="M246">
            <v>8</v>
          </cell>
          <cell r="N246">
            <v>7</v>
          </cell>
          <cell r="O246">
            <v>3</v>
          </cell>
          <cell r="P246">
            <v>3</v>
          </cell>
          <cell r="Q246">
            <v>8</v>
          </cell>
          <cell r="R246" t="str">
            <v>Sform</v>
          </cell>
          <cell r="S246">
            <v>36</v>
          </cell>
          <cell r="T246">
            <v>2279.1120000000001</v>
          </cell>
          <cell r="U246">
            <v>1</v>
          </cell>
          <cell r="V246">
            <v>18232.896000000001</v>
          </cell>
          <cell r="W246">
            <v>0</v>
          </cell>
          <cell r="X246">
            <v>0</v>
          </cell>
          <cell r="Y246">
            <v>0</v>
          </cell>
          <cell r="Z246">
            <v>18232.896000000001</v>
          </cell>
          <cell r="AA246">
            <v>18232.896000000001</v>
          </cell>
          <cell r="AB246">
            <v>0</v>
          </cell>
          <cell r="AC246">
            <v>0</v>
          </cell>
          <cell r="AD246">
            <v>0</v>
          </cell>
          <cell r="AE246">
            <v>18232.896000000001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L246">
            <v>0</v>
          </cell>
        </row>
        <row r="247">
          <cell r="B247" t="str">
            <v>ST/EPU</v>
          </cell>
          <cell r="C247" t="str">
            <v>B1A</v>
          </cell>
          <cell r="D247" t="str">
            <v>B1AE</v>
          </cell>
          <cell r="E247" t="str">
            <v>DSEE/KOUR</v>
          </cell>
          <cell r="F247">
            <v>21</v>
          </cell>
          <cell r="G247">
            <v>15</v>
          </cell>
          <cell r="H247" t="str">
            <v xml:space="preserve">FORM CONT Subv form continue des maîtres en DSEE </v>
          </cell>
          <cell r="I247" t="str">
            <v>DNEE</v>
          </cell>
          <cell r="J247">
            <v>44</v>
          </cell>
          <cell r="K247" t="str">
            <v>IDA</v>
          </cell>
          <cell r="L247" t="str">
            <v>AUT</v>
          </cell>
          <cell r="M247">
            <v>12</v>
          </cell>
          <cell r="N247">
            <v>7</v>
          </cell>
          <cell r="O247">
            <v>3</v>
          </cell>
          <cell r="P247">
            <v>3</v>
          </cell>
          <cell r="Q247">
            <v>12</v>
          </cell>
          <cell r="R247" t="str">
            <v>Sform</v>
          </cell>
          <cell r="S247">
            <v>36</v>
          </cell>
          <cell r="T247">
            <v>2279.1120000000001</v>
          </cell>
          <cell r="U247">
            <v>1</v>
          </cell>
          <cell r="V247">
            <v>27349.344000000001</v>
          </cell>
          <cell r="W247">
            <v>0</v>
          </cell>
          <cell r="X247">
            <v>0</v>
          </cell>
          <cell r="Y247">
            <v>0</v>
          </cell>
          <cell r="Z247">
            <v>27349.344000000001</v>
          </cell>
          <cell r="AA247">
            <v>27349.344000000001</v>
          </cell>
          <cell r="AB247">
            <v>0</v>
          </cell>
          <cell r="AC247">
            <v>0</v>
          </cell>
          <cell r="AD247">
            <v>0</v>
          </cell>
          <cell r="AE247">
            <v>27349.344000000001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L247">
            <v>0</v>
          </cell>
        </row>
        <row r="248">
          <cell r="B248" t="str">
            <v>ST/EPU</v>
          </cell>
          <cell r="C248" t="str">
            <v>B1A</v>
          </cell>
          <cell r="D248" t="str">
            <v>B1AE</v>
          </cell>
          <cell r="E248" t="str">
            <v>DSEE/MAND</v>
          </cell>
          <cell r="F248">
            <v>22</v>
          </cell>
          <cell r="G248">
            <v>15</v>
          </cell>
          <cell r="H248" t="str">
            <v xml:space="preserve">FORM CONT Subv form continue des maîtres en DSEE </v>
          </cell>
          <cell r="I248" t="str">
            <v>DNEE</v>
          </cell>
          <cell r="J248">
            <v>44</v>
          </cell>
          <cell r="K248" t="str">
            <v>IDA</v>
          </cell>
          <cell r="L248" t="str">
            <v>AUT</v>
          </cell>
          <cell r="M248">
            <v>12</v>
          </cell>
          <cell r="N248">
            <v>7</v>
          </cell>
          <cell r="O248">
            <v>3</v>
          </cell>
          <cell r="P248">
            <v>3</v>
          </cell>
          <cell r="Q248">
            <v>12</v>
          </cell>
          <cell r="R248" t="str">
            <v>Sform</v>
          </cell>
          <cell r="S248">
            <v>36</v>
          </cell>
          <cell r="T248">
            <v>2279.1120000000001</v>
          </cell>
          <cell r="U248">
            <v>1</v>
          </cell>
          <cell r="V248">
            <v>27349.344000000001</v>
          </cell>
          <cell r="W248">
            <v>0</v>
          </cell>
          <cell r="X248">
            <v>0</v>
          </cell>
          <cell r="Y248">
            <v>0</v>
          </cell>
          <cell r="Z248">
            <v>27349.344000000001</v>
          </cell>
          <cell r="AA248">
            <v>27349.344000000001</v>
          </cell>
          <cell r="AB248">
            <v>0</v>
          </cell>
          <cell r="AC248">
            <v>0</v>
          </cell>
          <cell r="AD248">
            <v>0</v>
          </cell>
          <cell r="AE248">
            <v>27349.344000000001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L248">
            <v>0</v>
          </cell>
        </row>
        <row r="249">
          <cell r="B249" t="str">
            <v>ST/EPU</v>
          </cell>
          <cell r="C249" t="str">
            <v>B1A</v>
          </cell>
          <cell r="D249" t="str">
            <v>B1AE</v>
          </cell>
          <cell r="E249" t="str">
            <v>DSEE/SIGU</v>
          </cell>
          <cell r="F249">
            <v>31</v>
          </cell>
          <cell r="G249">
            <v>15</v>
          </cell>
          <cell r="H249" t="str">
            <v xml:space="preserve">FORM CONT Subv form continue des maîtres en DSEE </v>
          </cell>
          <cell r="I249" t="str">
            <v>DNEE</v>
          </cell>
          <cell r="J249">
            <v>44</v>
          </cell>
          <cell r="K249" t="str">
            <v>IDA</v>
          </cell>
          <cell r="L249" t="str">
            <v>AUT</v>
          </cell>
          <cell r="M249">
            <v>15</v>
          </cell>
          <cell r="N249">
            <v>7</v>
          </cell>
          <cell r="O249">
            <v>3</v>
          </cell>
          <cell r="P249">
            <v>3</v>
          </cell>
          <cell r="Q249">
            <v>15</v>
          </cell>
          <cell r="R249" t="str">
            <v>Sform</v>
          </cell>
          <cell r="S249">
            <v>36</v>
          </cell>
          <cell r="T249">
            <v>2279.1120000000001</v>
          </cell>
          <cell r="U249">
            <v>1</v>
          </cell>
          <cell r="V249">
            <v>34186.68</v>
          </cell>
          <cell r="W249">
            <v>0</v>
          </cell>
          <cell r="X249">
            <v>0</v>
          </cell>
          <cell r="Y249">
            <v>0</v>
          </cell>
          <cell r="Z249">
            <v>34186.68</v>
          </cell>
          <cell r="AA249">
            <v>34186.68</v>
          </cell>
          <cell r="AB249">
            <v>0</v>
          </cell>
          <cell r="AC249">
            <v>0</v>
          </cell>
          <cell r="AD249">
            <v>0</v>
          </cell>
          <cell r="AE249">
            <v>34186.68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B250" t="str">
            <v>ST/EPU</v>
          </cell>
          <cell r="C250" t="str">
            <v>B1A</v>
          </cell>
          <cell r="D250" t="str">
            <v>B1AE</v>
          </cell>
          <cell r="E250" t="str">
            <v>DSEE/COYA</v>
          </cell>
          <cell r="F250">
            <v>33</v>
          </cell>
          <cell r="G250">
            <v>15</v>
          </cell>
          <cell r="H250" t="str">
            <v xml:space="preserve">FORM CONT Subv form continue des maîtres en DSEE </v>
          </cell>
          <cell r="I250" t="str">
            <v>DNEE</v>
          </cell>
          <cell r="J250">
            <v>44</v>
          </cell>
          <cell r="K250" t="str">
            <v>IDA</v>
          </cell>
          <cell r="L250" t="str">
            <v>AUT</v>
          </cell>
          <cell r="M250">
            <v>4</v>
          </cell>
          <cell r="N250">
            <v>7</v>
          </cell>
          <cell r="O250">
            <v>3</v>
          </cell>
          <cell r="P250">
            <v>3</v>
          </cell>
          <cell r="Q250">
            <v>4</v>
          </cell>
          <cell r="R250" t="str">
            <v>Sform</v>
          </cell>
          <cell r="S250">
            <v>36</v>
          </cell>
          <cell r="T250">
            <v>2279.1120000000001</v>
          </cell>
          <cell r="U250">
            <v>1</v>
          </cell>
          <cell r="V250">
            <v>9116.4480000000003</v>
          </cell>
          <cell r="W250">
            <v>0</v>
          </cell>
          <cell r="X250">
            <v>0</v>
          </cell>
          <cell r="Y250">
            <v>0</v>
          </cell>
          <cell r="Z250">
            <v>9116.4480000000003</v>
          </cell>
          <cell r="AA250">
            <v>9116.4480000000003</v>
          </cell>
          <cell r="AB250">
            <v>0</v>
          </cell>
          <cell r="AC250">
            <v>0</v>
          </cell>
          <cell r="AD250">
            <v>0</v>
          </cell>
          <cell r="AE250">
            <v>9116.4480000000003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0</v>
          </cell>
        </row>
        <row r="251">
          <cell r="B251" t="str">
            <v>ST/EPU</v>
          </cell>
          <cell r="C251" t="str">
            <v>B1A</v>
          </cell>
          <cell r="D251" t="str">
            <v>B1AE</v>
          </cell>
          <cell r="E251" t="str">
            <v>DSEE/DUBR</v>
          </cell>
          <cell r="F251">
            <v>41</v>
          </cell>
          <cell r="G251">
            <v>15</v>
          </cell>
          <cell r="H251" t="str">
            <v xml:space="preserve">FORM CONT Subv form continue des maîtres en DSEE </v>
          </cell>
          <cell r="I251" t="str">
            <v>DNEE</v>
          </cell>
          <cell r="J251">
            <v>44</v>
          </cell>
          <cell r="K251" t="str">
            <v>IDA</v>
          </cell>
          <cell r="L251" t="str">
            <v>AUT</v>
          </cell>
          <cell r="M251">
            <v>7</v>
          </cell>
          <cell r="N251">
            <v>7</v>
          </cell>
          <cell r="O251">
            <v>3</v>
          </cell>
          <cell r="P251">
            <v>3</v>
          </cell>
          <cell r="Q251">
            <v>7</v>
          </cell>
          <cell r="R251" t="str">
            <v>Sform</v>
          </cell>
          <cell r="S251">
            <v>36</v>
          </cell>
          <cell r="T251">
            <v>2279.1120000000001</v>
          </cell>
          <cell r="U251">
            <v>1</v>
          </cell>
          <cell r="V251">
            <v>15953.784</v>
          </cell>
          <cell r="W251">
            <v>0</v>
          </cell>
          <cell r="X251">
            <v>0</v>
          </cell>
          <cell r="Y251">
            <v>0</v>
          </cell>
          <cell r="Z251">
            <v>15953.784</v>
          </cell>
          <cell r="AA251">
            <v>15953.784</v>
          </cell>
          <cell r="AB251">
            <v>0</v>
          </cell>
          <cell r="AC251">
            <v>0</v>
          </cell>
          <cell r="AD251">
            <v>0</v>
          </cell>
          <cell r="AE251">
            <v>15953.784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>
            <v>0</v>
          </cell>
        </row>
        <row r="252">
          <cell r="B252" t="str">
            <v>ST/EPU</v>
          </cell>
          <cell r="C252" t="str">
            <v>B1A</v>
          </cell>
          <cell r="D252" t="str">
            <v>B1AE</v>
          </cell>
          <cell r="E252" t="str">
            <v>DSEE/FORE</v>
          </cell>
          <cell r="F252">
            <v>90</v>
          </cell>
          <cell r="G252">
            <v>15</v>
          </cell>
          <cell r="H252" t="str">
            <v xml:space="preserve">FORM CONT Subv form continue des maîtres en DSEE </v>
          </cell>
          <cell r="I252" t="str">
            <v>DNEE</v>
          </cell>
          <cell r="J252">
            <v>44</v>
          </cell>
          <cell r="K252" t="str">
            <v>IDA</v>
          </cell>
          <cell r="L252" t="str">
            <v>AUT</v>
          </cell>
          <cell r="M252">
            <v>10</v>
          </cell>
          <cell r="N252">
            <v>7</v>
          </cell>
          <cell r="O252">
            <v>3</v>
          </cell>
          <cell r="P252">
            <v>3</v>
          </cell>
          <cell r="Q252">
            <v>10</v>
          </cell>
          <cell r="R252" t="str">
            <v>Sform</v>
          </cell>
          <cell r="S252">
            <v>36</v>
          </cell>
          <cell r="T252">
            <v>2279.1120000000001</v>
          </cell>
          <cell r="U252">
            <v>1</v>
          </cell>
          <cell r="V252">
            <v>22791.120000000003</v>
          </cell>
          <cell r="W252">
            <v>0</v>
          </cell>
          <cell r="X252">
            <v>0</v>
          </cell>
          <cell r="Y252">
            <v>0</v>
          </cell>
          <cell r="Z252">
            <v>22791.120000000003</v>
          </cell>
          <cell r="AA252">
            <v>22791.120000000003</v>
          </cell>
          <cell r="AB252">
            <v>0</v>
          </cell>
          <cell r="AC252">
            <v>0</v>
          </cell>
          <cell r="AD252">
            <v>0</v>
          </cell>
          <cell r="AE252">
            <v>22791.120000000003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L252">
            <v>0</v>
          </cell>
        </row>
        <row r="253">
          <cell r="B253" t="str">
            <v>ST/EPU</v>
          </cell>
          <cell r="C253" t="str">
            <v>B1A</v>
          </cell>
          <cell r="D253" t="str">
            <v>B1AE</v>
          </cell>
          <cell r="E253" t="str">
            <v>DSEE/KIND</v>
          </cell>
          <cell r="F253">
            <v>90</v>
          </cell>
          <cell r="G253">
            <v>15</v>
          </cell>
          <cell r="H253" t="str">
            <v xml:space="preserve">FORM CONT Subv form continue des maîtres en DSEE </v>
          </cell>
          <cell r="I253" t="str">
            <v>DNEE</v>
          </cell>
          <cell r="J253">
            <v>44</v>
          </cell>
          <cell r="K253" t="str">
            <v>IDA</v>
          </cell>
          <cell r="L253" t="str">
            <v>AUT</v>
          </cell>
          <cell r="M253">
            <v>11</v>
          </cell>
          <cell r="N253">
            <v>9</v>
          </cell>
          <cell r="O253">
            <v>3</v>
          </cell>
          <cell r="P253">
            <v>3</v>
          </cell>
          <cell r="Q253">
            <v>11</v>
          </cell>
          <cell r="R253" t="str">
            <v>Sform</v>
          </cell>
          <cell r="S253">
            <v>37</v>
          </cell>
          <cell r="T253">
            <v>2279.1120000000001</v>
          </cell>
          <cell r="U253">
            <v>1</v>
          </cell>
          <cell r="V253">
            <v>25070.232</v>
          </cell>
          <cell r="W253">
            <v>0</v>
          </cell>
          <cell r="X253">
            <v>0</v>
          </cell>
          <cell r="Y253">
            <v>0</v>
          </cell>
          <cell r="Z253">
            <v>25070.232</v>
          </cell>
          <cell r="AA253">
            <v>25070.232</v>
          </cell>
          <cell r="AB253">
            <v>0</v>
          </cell>
          <cell r="AC253">
            <v>0</v>
          </cell>
          <cell r="AD253">
            <v>0</v>
          </cell>
          <cell r="AE253">
            <v>25070.232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L253">
            <v>0</v>
          </cell>
        </row>
        <row r="254">
          <cell r="B254" t="str">
            <v>ST/EPU</v>
          </cell>
          <cell r="C254" t="str">
            <v>B1A</v>
          </cell>
          <cell r="D254" t="str">
            <v>B1AE</v>
          </cell>
          <cell r="E254" t="str">
            <v>DSEE/TELE</v>
          </cell>
          <cell r="F254">
            <v>31</v>
          </cell>
          <cell r="G254">
            <v>15</v>
          </cell>
          <cell r="H254" t="str">
            <v xml:space="preserve">FORM CONT Subv form continue des maîtres en DSEE </v>
          </cell>
          <cell r="I254" t="str">
            <v>DNEE</v>
          </cell>
          <cell r="J254">
            <v>44</v>
          </cell>
          <cell r="K254" t="str">
            <v>IDA</v>
          </cell>
          <cell r="L254" t="str">
            <v>AUT</v>
          </cell>
          <cell r="M254">
            <v>14</v>
          </cell>
          <cell r="N254">
            <v>7</v>
          </cell>
          <cell r="O254">
            <v>3</v>
          </cell>
          <cell r="P254">
            <v>3</v>
          </cell>
          <cell r="Q254">
            <v>14</v>
          </cell>
          <cell r="R254" t="str">
            <v>Sform</v>
          </cell>
          <cell r="S254">
            <v>36</v>
          </cell>
          <cell r="T254">
            <v>2279.1120000000001</v>
          </cell>
          <cell r="U254">
            <v>1</v>
          </cell>
          <cell r="V254">
            <v>31907.567999999999</v>
          </cell>
          <cell r="W254">
            <v>0</v>
          </cell>
          <cell r="X254">
            <v>0</v>
          </cell>
          <cell r="Y254">
            <v>0</v>
          </cell>
          <cell r="Z254">
            <v>31907.567999999999</v>
          </cell>
          <cell r="AA254">
            <v>31907.567999999999</v>
          </cell>
          <cell r="AB254">
            <v>0</v>
          </cell>
          <cell r="AC254">
            <v>0</v>
          </cell>
          <cell r="AD254">
            <v>0</v>
          </cell>
          <cell r="AE254">
            <v>31907.567999999999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0</v>
          </cell>
        </row>
        <row r="255">
          <cell r="B255" t="str">
            <v>ST/EPU</v>
          </cell>
          <cell r="C255" t="str">
            <v>B1A</v>
          </cell>
          <cell r="D255" t="str">
            <v>B1AE</v>
          </cell>
          <cell r="E255" t="str">
            <v>DSEE/KOUB</v>
          </cell>
          <cell r="F255">
            <v>41</v>
          </cell>
          <cell r="G255">
            <v>15</v>
          </cell>
          <cell r="H255" t="str">
            <v xml:space="preserve">FORM CONT Subv form continue des maîtres en DSEE </v>
          </cell>
          <cell r="I255" t="str">
            <v>DNEE</v>
          </cell>
          <cell r="J255">
            <v>44</v>
          </cell>
          <cell r="K255" t="str">
            <v>IDA</v>
          </cell>
          <cell r="L255" t="str">
            <v>AUT</v>
          </cell>
          <cell r="M255">
            <v>6</v>
          </cell>
          <cell r="N255">
            <v>7</v>
          </cell>
          <cell r="O255">
            <v>3</v>
          </cell>
          <cell r="P255">
            <v>3</v>
          </cell>
          <cell r="Q255">
            <v>6</v>
          </cell>
          <cell r="R255" t="str">
            <v>Sform</v>
          </cell>
          <cell r="S255">
            <v>36</v>
          </cell>
          <cell r="T255">
            <v>2279.1120000000001</v>
          </cell>
          <cell r="U255">
            <v>1</v>
          </cell>
          <cell r="V255">
            <v>13674.672</v>
          </cell>
          <cell r="W255">
            <v>0</v>
          </cell>
          <cell r="X255">
            <v>0</v>
          </cell>
          <cell r="Y255">
            <v>0</v>
          </cell>
          <cell r="Z255">
            <v>13674.672</v>
          </cell>
          <cell r="AA255">
            <v>13674.672</v>
          </cell>
          <cell r="AB255">
            <v>0</v>
          </cell>
          <cell r="AC255">
            <v>0</v>
          </cell>
          <cell r="AD255">
            <v>0</v>
          </cell>
          <cell r="AE255">
            <v>13674.672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B256" t="str">
            <v>ST/EPU</v>
          </cell>
          <cell r="C256" t="str">
            <v>B1A</v>
          </cell>
          <cell r="D256" t="str">
            <v>B1AE</v>
          </cell>
          <cell r="E256" t="str">
            <v>DSEE/LABE</v>
          </cell>
          <cell r="F256">
            <v>21</v>
          </cell>
          <cell r="G256">
            <v>15</v>
          </cell>
          <cell r="H256" t="str">
            <v xml:space="preserve">FORM CONT Subv form continue des maîtres en DSEE </v>
          </cell>
          <cell r="I256" t="str">
            <v>DNEE</v>
          </cell>
          <cell r="J256">
            <v>44</v>
          </cell>
          <cell r="K256" t="str">
            <v>IDA</v>
          </cell>
          <cell r="L256" t="str">
            <v>AUT</v>
          </cell>
          <cell r="M256">
            <v>16</v>
          </cell>
          <cell r="N256">
            <v>7</v>
          </cell>
          <cell r="O256">
            <v>3</v>
          </cell>
          <cell r="P256">
            <v>3</v>
          </cell>
          <cell r="Q256">
            <v>16</v>
          </cell>
          <cell r="R256" t="str">
            <v>Sform</v>
          </cell>
          <cell r="S256">
            <v>36</v>
          </cell>
          <cell r="T256">
            <v>2279.1120000000001</v>
          </cell>
          <cell r="U256">
            <v>1</v>
          </cell>
          <cell r="V256">
            <v>36465.792000000001</v>
          </cell>
          <cell r="W256">
            <v>0</v>
          </cell>
          <cell r="X256">
            <v>0</v>
          </cell>
          <cell r="Y256">
            <v>0</v>
          </cell>
          <cell r="Z256">
            <v>36465.792000000001</v>
          </cell>
          <cell r="AA256">
            <v>36465.792000000001</v>
          </cell>
          <cell r="AB256">
            <v>0</v>
          </cell>
          <cell r="AC256">
            <v>0</v>
          </cell>
          <cell r="AD256">
            <v>0</v>
          </cell>
          <cell r="AE256">
            <v>36465.792000000001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B257" t="str">
            <v>ST/EPU</v>
          </cell>
          <cell r="C257" t="str">
            <v>B1A</v>
          </cell>
          <cell r="D257" t="str">
            <v>B1AE</v>
          </cell>
          <cell r="E257" t="str">
            <v>DSEE/LELO</v>
          </cell>
          <cell r="F257">
            <v>31</v>
          </cell>
          <cell r="G257">
            <v>15</v>
          </cell>
          <cell r="H257" t="str">
            <v xml:space="preserve">FORM CONT Subv form continue des maîtres en DSEE </v>
          </cell>
          <cell r="I257" t="str">
            <v>DNEE</v>
          </cell>
          <cell r="J257">
            <v>44</v>
          </cell>
          <cell r="K257" t="str">
            <v>IDA</v>
          </cell>
          <cell r="L257" t="str">
            <v>AUT</v>
          </cell>
          <cell r="M257">
            <v>11</v>
          </cell>
          <cell r="N257">
            <v>7</v>
          </cell>
          <cell r="O257">
            <v>3</v>
          </cell>
          <cell r="P257">
            <v>3</v>
          </cell>
          <cell r="Q257">
            <v>11</v>
          </cell>
          <cell r="R257" t="str">
            <v>Sform</v>
          </cell>
          <cell r="S257">
            <v>36</v>
          </cell>
          <cell r="T257">
            <v>2279.1120000000001</v>
          </cell>
          <cell r="U257">
            <v>1</v>
          </cell>
          <cell r="V257">
            <v>25070.232</v>
          </cell>
          <cell r="W257">
            <v>0</v>
          </cell>
          <cell r="X257">
            <v>0</v>
          </cell>
          <cell r="Y257">
            <v>0</v>
          </cell>
          <cell r="Z257">
            <v>25070.232</v>
          </cell>
          <cell r="AA257">
            <v>25070.232</v>
          </cell>
          <cell r="AB257">
            <v>0</v>
          </cell>
          <cell r="AC257">
            <v>0</v>
          </cell>
          <cell r="AD257">
            <v>0</v>
          </cell>
          <cell r="AE257">
            <v>25070.232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B258" t="str">
            <v>ST/EPU</v>
          </cell>
          <cell r="C258" t="str">
            <v>B1A</v>
          </cell>
          <cell r="D258" t="str">
            <v>B1AE</v>
          </cell>
          <cell r="E258" t="str">
            <v>DSEE/MALI</v>
          </cell>
          <cell r="F258">
            <v>11</v>
          </cell>
          <cell r="G258">
            <v>15</v>
          </cell>
          <cell r="H258" t="str">
            <v xml:space="preserve">FORM CONT Subv form continue des maîtres en DSEE </v>
          </cell>
          <cell r="I258" t="str">
            <v>DNEE</v>
          </cell>
          <cell r="J258">
            <v>49</v>
          </cell>
          <cell r="K258" t="str">
            <v>IDA</v>
          </cell>
          <cell r="L258" t="str">
            <v>AUT</v>
          </cell>
          <cell r="M258">
            <v>13</v>
          </cell>
          <cell r="N258">
            <v>7</v>
          </cell>
          <cell r="O258">
            <v>3</v>
          </cell>
          <cell r="P258">
            <v>3</v>
          </cell>
          <cell r="Q258">
            <v>13</v>
          </cell>
          <cell r="R258" t="str">
            <v>Sform</v>
          </cell>
          <cell r="S258">
            <v>33</v>
          </cell>
          <cell r="T258">
            <v>2279.1120000000001</v>
          </cell>
          <cell r="U258">
            <v>1</v>
          </cell>
          <cell r="V258">
            <v>29628.456000000002</v>
          </cell>
          <cell r="W258">
            <v>0</v>
          </cell>
          <cell r="X258">
            <v>0</v>
          </cell>
          <cell r="Y258">
            <v>0</v>
          </cell>
          <cell r="Z258">
            <v>29628.456000000002</v>
          </cell>
          <cell r="AA258">
            <v>29628.456000000002</v>
          </cell>
          <cell r="AB258">
            <v>0</v>
          </cell>
          <cell r="AC258">
            <v>0</v>
          </cell>
          <cell r="AD258">
            <v>0</v>
          </cell>
          <cell r="AE258">
            <v>29628.456000000002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L258">
            <v>0</v>
          </cell>
        </row>
        <row r="259">
          <cell r="B259" t="str">
            <v>ST/EPU</v>
          </cell>
          <cell r="C259" t="str">
            <v>B1A</v>
          </cell>
          <cell r="D259" t="str">
            <v>B1AE</v>
          </cell>
          <cell r="E259" t="str">
            <v>DSEE/TOUG</v>
          </cell>
          <cell r="F259">
            <v>21</v>
          </cell>
          <cell r="G259">
            <v>15</v>
          </cell>
          <cell r="H259" t="str">
            <v xml:space="preserve">FORM CONT Subv form continue des maîtres en DSEE </v>
          </cell>
          <cell r="I259" t="str">
            <v>DNEE</v>
          </cell>
          <cell r="J259">
            <v>49</v>
          </cell>
          <cell r="K259" t="str">
            <v>IDA</v>
          </cell>
          <cell r="L259" t="str">
            <v>AUT</v>
          </cell>
          <cell r="M259">
            <v>10</v>
          </cell>
          <cell r="N259">
            <v>7</v>
          </cell>
          <cell r="O259">
            <v>3</v>
          </cell>
          <cell r="P259">
            <v>3</v>
          </cell>
          <cell r="Q259">
            <v>10</v>
          </cell>
          <cell r="R259" t="str">
            <v>Sform</v>
          </cell>
          <cell r="S259">
            <v>33</v>
          </cell>
          <cell r="T259">
            <v>2279.1120000000001</v>
          </cell>
          <cell r="U259">
            <v>1</v>
          </cell>
          <cell r="V259">
            <v>22791.120000000003</v>
          </cell>
          <cell r="W259">
            <v>0</v>
          </cell>
          <cell r="X259">
            <v>0</v>
          </cell>
          <cell r="Y259">
            <v>0</v>
          </cell>
          <cell r="Z259">
            <v>22791.120000000003</v>
          </cell>
          <cell r="AA259">
            <v>22791.120000000003</v>
          </cell>
          <cell r="AB259">
            <v>0</v>
          </cell>
          <cell r="AC259">
            <v>0</v>
          </cell>
          <cell r="AD259">
            <v>0</v>
          </cell>
          <cell r="AE259">
            <v>22791.120000000003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L259">
            <v>0</v>
          </cell>
        </row>
        <row r="260">
          <cell r="B260" t="str">
            <v>ST/EPU</v>
          </cell>
          <cell r="C260" t="str">
            <v>B1A</v>
          </cell>
          <cell r="D260" t="str">
            <v>B1AE</v>
          </cell>
          <cell r="E260" t="str">
            <v>DSEE/DALA</v>
          </cell>
          <cell r="F260">
            <v>22</v>
          </cell>
          <cell r="G260">
            <v>15</v>
          </cell>
          <cell r="H260" t="str">
            <v xml:space="preserve">FORM CONT Subv form continue des maîtres en DSEE </v>
          </cell>
          <cell r="I260" t="str">
            <v>DNEE</v>
          </cell>
          <cell r="J260">
            <v>49</v>
          </cell>
          <cell r="K260" t="str">
            <v>IDA</v>
          </cell>
          <cell r="L260" t="str">
            <v>AUT</v>
          </cell>
          <cell r="M260">
            <v>10</v>
          </cell>
          <cell r="N260">
            <v>7</v>
          </cell>
          <cell r="O260">
            <v>3</v>
          </cell>
          <cell r="P260">
            <v>3</v>
          </cell>
          <cell r="Q260">
            <v>10</v>
          </cell>
          <cell r="R260" t="str">
            <v>Sform</v>
          </cell>
          <cell r="S260">
            <v>33</v>
          </cell>
          <cell r="T260">
            <v>2279.1120000000001</v>
          </cell>
          <cell r="U260">
            <v>1</v>
          </cell>
          <cell r="V260">
            <v>22791.120000000003</v>
          </cell>
          <cell r="W260">
            <v>0</v>
          </cell>
          <cell r="X260">
            <v>0</v>
          </cell>
          <cell r="Y260">
            <v>0</v>
          </cell>
          <cell r="Z260">
            <v>22791.120000000003</v>
          </cell>
          <cell r="AA260">
            <v>22791.120000000003</v>
          </cell>
          <cell r="AB260">
            <v>0</v>
          </cell>
          <cell r="AC260">
            <v>0</v>
          </cell>
          <cell r="AD260">
            <v>0</v>
          </cell>
          <cell r="AE260">
            <v>22791.120000000003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L260">
            <v>0</v>
          </cell>
        </row>
        <row r="261">
          <cell r="B261" t="str">
            <v>ST/EPU</v>
          </cell>
          <cell r="C261" t="str">
            <v>B1A</v>
          </cell>
          <cell r="D261" t="str">
            <v>B1AE</v>
          </cell>
          <cell r="E261" t="str">
            <v>DSEE/MAMO</v>
          </cell>
          <cell r="F261">
            <v>31</v>
          </cell>
          <cell r="G261">
            <v>15</v>
          </cell>
          <cell r="H261" t="str">
            <v xml:space="preserve">FORM CONT Subv form continue des maîtres en DSEE </v>
          </cell>
          <cell r="I261" t="str">
            <v>DNEE</v>
          </cell>
          <cell r="J261">
            <v>49</v>
          </cell>
          <cell r="K261" t="str">
            <v>IDA</v>
          </cell>
          <cell r="L261" t="str">
            <v>AUT</v>
          </cell>
          <cell r="M261">
            <v>13</v>
          </cell>
          <cell r="N261">
            <v>7</v>
          </cell>
          <cell r="O261">
            <v>3</v>
          </cell>
          <cell r="P261">
            <v>3</v>
          </cell>
          <cell r="Q261">
            <v>13</v>
          </cell>
          <cell r="R261" t="str">
            <v>Sform</v>
          </cell>
          <cell r="S261">
            <v>33</v>
          </cell>
          <cell r="T261">
            <v>2279.1120000000001</v>
          </cell>
          <cell r="U261">
            <v>1</v>
          </cell>
          <cell r="V261">
            <v>29628.456000000002</v>
          </cell>
          <cell r="W261">
            <v>0</v>
          </cell>
          <cell r="X261">
            <v>0</v>
          </cell>
          <cell r="Y261">
            <v>0</v>
          </cell>
          <cell r="Z261">
            <v>29628.456000000002</v>
          </cell>
          <cell r="AA261">
            <v>29628.456000000002</v>
          </cell>
          <cell r="AB261">
            <v>0</v>
          </cell>
          <cell r="AC261">
            <v>0</v>
          </cell>
          <cell r="AD261">
            <v>0</v>
          </cell>
          <cell r="AE261">
            <v>29628.456000000002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L261">
            <v>0</v>
          </cell>
        </row>
        <row r="262">
          <cell r="B262" t="str">
            <v>ST/EPU</v>
          </cell>
          <cell r="C262" t="str">
            <v>B1A</v>
          </cell>
          <cell r="D262" t="str">
            <v>B1AE</v>
          </cell>
          <cell r="E262" t="str">
            <v>DSEE/PITA</v>
          </cell>
          <cell r="G262">
            <v>15</v>
          </cell>
          <cell r="H262" t="str">
            <v xml:space="preserve">FORM CONT Subv form continue des maîtres en DSEE </v>
          </cell>
          <cell r="I262" t="str">
            <v>DNEE</v>
          </cell>
          <cell r="K262" t="str">
            <v>IDA</v>
          </cell>
          <cell r="L262" t="str">
            <v>AUT</v>
          </cell>
          <cell r="M262">
            <v>16</v>
          </cell>
          <cell r="O262">
            <v>3</v>
          </cell>
          <cell r="P262">
            <v>3</v>
          </cell>
          <cell r="Q262">
            <v>16</v>
          </cell>
          <cell r="R262" t="str">
            <v>Sform</v>
          </cell>
          <cell r="T262">
            <v>2279.1120000000001</v>
          </cell>
          <cell r="U262">
            <v>1</v>
          </cell>
          <cell r="V262">
            <v>36465.792000000001</v>
          </cell>
          <cell r="W262">
            <v>0</v>
          </cell>
          <cell r="X262">
            <v>0</v>
          </cell>
          <cell r="Y262">
            <v>0</v>
          </cell>
          <cell r="Z262">
            <v>36465.792000000001</v>
          </cell>
          <cell r="AA262">
            <v>36465.792000000001</v>
          </cell>
          <cell r="AB262">
            <v>0</v>
          </cell>
          <cell r="AC262">
            <v>0</v>
          </cell>
          <cell r="AD262">
            <v>0</v>
          </cell>
          <cell r="AE262">
            <v>36465.792000000001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L262">
            <v>0</v>
          </cell>
        </row>
        <row r="263">
          <cell r="B263" t="str">
            <v>ST/EPU</v>
          </cell>
          <cell r="C263" t="str">
            <v>B1A</v>
          </cell>
          <cell r="D263" t="str">
            <v>B1AE</v>
          </cell>
          <cell r="E263" t="str">
            <v>DSEE/BEYL</v>
          </cell>
          <cell r="F263">
            <v>90</v>
          </cell>
          <cell r="G263">
            <v>15</v>
          </cell>
          <cell r="H263" t="str">
            <v xml:space="preserve">FORM CONT Subv form continue des maîtres en DSEE </v>
          </cell>
          <cell r="I263" t="str">
            <v>DNEE</v>
          </cell>
          <cell r="J263">
            <v>42</v>
          </cell>
          <cell r="K263" t="str">
            <v>IDA</v>
          </cell>
          <cell r="L263" t="str">
            <v>AUT</v>
          </cell>
          <cell r="M263">
            <v>14</v>
          </cell>
          <cell r="N263">
            <v>7</v>
          </cell>
          <cell r="O263">
            <v>3</v>
          </cell>
          <cell r="P263">
            <v>3</v>
          </cell>
          <cell r="Q263">
            <v>14</v>
          </cell>
          <cell r="R263" t="str">
            <v>Sform</v>
          </cell>
          <cell r="S263">
            <v>93</v>
          </cell>
          <cell r="T263">
            <v>2279.1120000000001</v>
          </cell>
          <cell r="U263">
            <v>1</v>
          </cell>
          <cell r="V263">
            <v>31907.567999999999</v>
          </cell>
          <cell r="W263">
            <v>0</v>
          </cell>
          <cell r="X263">
            <v>0</v>
          </cell>
          <cell r="Y263">
            <v>0</v>
          </cell>
          <cell r="Z263">
            <v>31907.567999999999</v>
          </cell>
          <cell r="AA263">
            <v>31907.567999999999</v>
          </cell>
          <cell r="AB263">
            <v>0</v>
          </cell>
          <cell r="AC263">
            <v>0</v>
          </cell>
          <cell r="AD263">
            <v>0</v>
          </cell>
          <cell r="AE263">
            <v>31907.567999999999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L263">
            <v>0</v>
          </cell>
        </row>
        <row r="264">
          <cell r="B264" t="str">
            <v>ST/EPU</v>
          </cell>
          <cell r="C264" t="str">
            <v>B1A</v>
          </cell>
          <cell r="D264" t="str">
            <v>B1AE</v>
          </cell>
          <cell r="E264" t="str">
            <v>DSEE/GUEC</v>
          </cell>
          <cell r="F264">
            <v>90</v>
          </cell>
          <cell r="G264">
            <v>15</v>
          </cell>
          <cell r="H264" t="str">
            <v xml:space="preserve">FORM CONT Subv form continue des maîtres en DSEE </v>
          </cell>
          <cell r="I264" t="str">
            <v>DNEE</v>
          </cell>
          <cell r="J264">
            <v>43</v>
          </cell>
          <cell r="K264" t="str">
            <v>IDA</v>
          </cell>
          <cell r="L264" t="str">
            <v>AUT</v>
          </cell>
          <cell r="M264">
            <v>10</v>
          </cell>
          <cell r="N264">
            <v>7</v>
          </cell>
          <cell r="O264">
            <v>3</v>
          </cell>
          <cell r="P264">
            <v>3</v>
          </cell>
          <cell r="Q264">
            <v>10</v>
          </cell>
          <cell r="R264" t="str">
            <v>Sform</v>
          </cell>
          <cell r="S264">
            <v>93</v>
          </cell>
          <cell r="T264">
            <v>2279.1120000000001</v>
          </cell>
          <cell r="U264">
            <v>1</v>
          </cell>
          <cell r="V264">
            <v>22791.120000000003</v>
          </cell>
          <cell r="W264">
            <v>0</v>
          </cell>
          <cell r="X264">
            <v>0</v>
          </cell>
          <cell r="Y264">
            <v>0</v>
          </cell>
          <cell r="Z264">
            <v>22791.120000000003</v>
          </cell>
          <cell r="AA264">
            <v>22791.120000000003</v>
          </cell>
          <cell r="AB264">
            <v>0</v>
          </cell>
          <cell r="AC264">
            <v>0</v>
          </cell>
          <cell r="AD264">
            <v>0</v>
          </cell>
          <cell r="AE264">
            <v>22791.120000000003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L264">
            <v>0</v>
          </cell>
        </row>
        <row r="265">
          <cell r="B265" t="str">
            <v>ST/EPU</v>
          </cell>
          <cell r="C265" t="str">
            <v>B1A</v>
          </cell>
          <cell r="D265" t="str">
            <v>B1AE</v>
          </cell>
          <cell r="E265" t="str">
            <v>DSEE/LOLA</v>
          </cell>
          <cell r="F265">
            <v>21</v>
          </cell>
          <cell r="G265">
            <v>15</v>
          </cell>
          <cell r="H265" t="str">
            <v xml:space="preserve">FORM CONT Subv form continue des maîtres en DSEE </v>
          </cell>
          <cell r="I265" t="str">
            <v>DNEE</v>
          </cell>
          <cell r="J265">
            <v>49</v>
          </cell>
          <cell r="K265" t="str">
            <v>IDA</v>
          </cell>
          <cell r="L265" t="str">
            <v>AUT</v>
          </cell>
          <cell r="M265">
            <v>9</v>
          </cell>
          <cell r="N265">
            <v>7</v>
          </cell>
          <cell r="O265">
            <v>3</v>
          </cell>
          <cell r="P265">
            <v>3</v>
          </cell>
          <cell r="Q265">
            <v>9</v>
          </cell>
          <cell r="R265" t="str">
            <v>Sform</v>
          </cell>
          <cell r="S265">
            <v>93</v>
          </cell>
          <cell r="T265">
            <v>2279.1120000000001</v>
          </cell>
          <cell r="U265">
            <v>1</v>
          </cell>
          <cell r="V265">
            <v>20512.008000000002</v>
          </cell>
          <cell r="W265">
            <v>0</v>
          </cell>
          <cell r="X265">
            <v>0</v>
          </cell>
          <cell r="Y265">
            <v>0</v>
          </cell>
          <cell r="Z265">
            <v>20512.008000000002</v>
          </cell>
          <cell r="AA265">
            <v>20512.008000000002</v>
          </cell>
          <cell r="AB265">
            <v>0</v>
          </cell>
          <cell r="AC265">
            <v>0</v>
          </cell>
          <cell r="AD265">
            <v>0</v>
          </cell>
          <cell r="AE265">
            <v>20512.008000000002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L265">
            <v>0</v>
          </cell>
        </row>
        <row r="266">
          <cell r="B266" t="str">
            <v>ST/EPU</v>
          </cell>
          <cell r="C266" t="str">
            <v>B1A</v>
          </cell>
          <cell r="D266" t="str">
            <v>B1AE</v>
          </cell>
          <cell r="E266" t="str">
            <v>DSEE/MACE</v>
          </cell>
          <cell r="F266">
            <v>22</v>
          </cell>
          <cell r="G266">
            <v>15</v>
          </cell>
          <cell r="H266" t="str">
            <v xml:space="preserve">FORM CONT Subv form continue des maîtres en DSEE </v>
          </cell>
          <cell r="I266" t="str">
            <v>DNEE</v>
          </cell>
          <cell r="J266">
            <v>49</v>
          </cell>
          <cell r="K266" t="str">
            <v>IDA</v>
          </cell>
          <cell r="L266" t="str">
            <v>AUT</v>
          </cell>
          <cell r="M266">
            <v>16</v>
          </cell>
          <cell r="N266">
            <v>7</v>
          </cell>
          <cell r="O266">
            <v>3</v>
          </cell>
          <cell r="P266">
            <v>3</v>
          </cell>
          <cell r="Q266">
            <v>16</v>
          </cell>
          <cell r="R266" t="str">
            <v>Sform</v>
          </cell>
          <cell r="S266">
            <v>93</v>
          </cell>
          <cell r="T266">
            <v>2279.1120000000001</v>
          </cell>
          <cell r="U266">
            <v>1</v>
          </cell>
          <cell r="V266">
            <v>36465.792000000001</v>
          </cell>
          <cell r="W266">
            <v>0</v>
          </cell>
          <cell r="X266">
            <v>0</v>
          </cell>
          <cell r="Y266">
            <v>0</v>
          </cell>
          <cell r="Z266">
            <v>36465.792000000001</v>
          </cell>
          <cell r="AA266">
            <v>36465.792000000001</v>
          </cell>
          <cell r="AB266">
            <v>0</v>
          </cell>
          <cell r="AC266">
            <v>0</v>
          </cell>
          <cell r="AD266">
            <v>0</v>
          </cell>
          <cell r="AE266">
            <v>36465.792000000001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L266">
            <v>0</v>
          </cell>
        </row>
        <row r="267">
          <cell r="B267" t="str">
            <v>ST/EPU</v>
          </cell>
          <cell r="C267" t="str">
            <v>B1A</v>
          </cell>
          <cell r="D267" t="str">
            <v>B1AE</v>
          </cell>
          <cell r="E267" t="str">
            <v>DSEE/NZER</v>
          </cell>
          <cell r="F267">
            <v>31</v>
          </cell>
          <cell r="G267">
            <v>15</v>
          </cell>
          <cell r="H267" t="str">
            <v xml:space="preserve">FORM CONT Subv form continue des maîtres en DSEE </v>
          </cell>
          <cell r="I267" t="str">
            <v>DNEE</v>
          </cell>
          <cell r="J267">
            <v>49</v>
          </cell>
          <cell r="K267" t="str">
            <v>IDA</v>
          </cell>
          <cell r="L267" t="str">
            <v>AUT</v>
          </cell>
          <cell r="M267">
            <v>11</v>
          </cell>
          <cell r="N267">
            <v>7</v>
          </cell>
          <cell r="O267">
            <v>3</v>
          </cell>
          <cell r="P267">
            <v>3</v>
          </cell>
          <cell r="Q267">
            <v>11</v>
          </cell>
          <cell r="R267" t="str">
            <v>Sform</v>
          </cell>
          <cell r="S267">
            <v>93</v>
          </cell>
          <cell r="T267">
            <v>2279.1120000000001</v>
          </cell>
          <cell r="U267">
            <v>1</v>
          </cell>
          <cell r="V267">
            <v>25070.232</v>
          </cell>
          <cell r="W267">
            <v>0</v>
          </cell>
          <cell r="X267">
            <v>0</v>
          </cell>
          <cell r="Y267">
            <v>0</v>
          </cell>
          <cell r="Z267">
            <v>25070.232</v>
          </cell>
          <cell r="AA267">
            <v>25070.232</v>
          </cell>
          <cell r="AB267">
            <v>0</v>
          </cell>
          <cell r="AC267">
            <v>0</v>
          </cell>
          <cell r="AD267">
            <v>0</v>
          </cell>
          <cell r="AE267">
            <v>25070.232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L267">
            <v>0</v>
          </cell>
        </row>
        <row r="268">
          <cell r="B268" t="str">
            <v>ST/EPU</v>
          </cell>
          <cell r="C268" t="str">
            <v>B1A</v>
          </cell>
          <cell r="D268" t="str">
            <v>B1AE</v>
          </cell>
          <cell r="E268" t="str">
            <v>DSEE/YOMO</v>
          </cell>
          <cell r="F268">
            <v>33</v>
          </cell>
          <cell r="G268">
            <v>15</v>
          </cell>
          <cell r="H268" t="str">
            <v xml:space="preserve">FORM CONT Subv form continue des maîtres en DSEE </v>
          </cell>
          <cell r="I268" t="str">
            <v>DNEE</v>
          </cell>
          <cell r="J268">
            <v>49</v>
          </cell>
          <cell r="K268" t="str">
            <v>IDA</v>
          </cell>
          <cell r="L268" t="str">
            <v>AUT</v>
          </cell>
          <cell r="M268">
            <v>7</v>
          </cell>
          <cell r="N268">
            <v>7</v>
          </cell>
          <cell r="O268">
            <v>3</v>
          </cell>
          <cell r="P268">
            <v>3</v>
          </cell>
          <cell r="Q268">
            <v>7</v>
          </cell>
          <cell r="R268" t="str">
            <v>Sform</v>
          </cell>
          <cell r="S268">
            <v>93</v>
          </cell>
          <cell r="T268">
            <v>2279.1120000000001</v>
          </cell>
          <cell r="U268">
            <v>1</v>
          </cell>
          <cell r="V268">
            <v>15953.784</v>
          </cell>
          <cell r="W268">
            <v>0</v>
          </cell>
          <cell r="X268">
            <v>0</v>
          </cell>
          <cell r="Y268">
            <v>0</v>
          </cell>
          <cell r="Z268">
            <v>15953.784</v>
          </cell>
          <cell r="AA268">
            <v>15953.784</v>
          </cell>
          <cell r="AB268">
            <v>0</v>
          </cell>
          <cell r="AC268">
            <v>0</v>
          </cell>
          <cell r="AD268">
            <v>0</v>
          </cell>
          <cell r="AE268">
            <v>15953.784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L268">
            <v>0</v>
          </cell>
        </row>
        <row r="269">
          <cell r="B269" t="str">
            <v>ST/EPU</v>
          </cell>
          <cell r="C269" t="str">
            <v>C1D</v>
          </cell>
          <cell r="D269" t="str">
            <v>C1DD</v>
          </cell>
          <cell r="E269" t="str">
            <v>DPE/BOKE</v>
          </cell>
          <cell r="F269">
            <v>90</v>
          </cell>
          <cell r="G269">
            <v>15</v>
          </cell>
          <cell r="H269" t="str">
            <v>FORM CONT Mission DPE d'élaboration et suivi plans de form des DSEE 3j</v>
          </cell>
          <cell r="I269" t="str">
            <v>DPE</v>
          </cell>
          <cell r="J269">
            <v>49</v>
          </cell>
          <cell r="K269" t="str">
            <v>IDA</v>
          </cell>
          <cell r="L269" t="str">
            <v>AUT</v>
          </cell>
          <cell r="M269">
            <v>39</v>
          </cell>
          <cell r="N269">
            <v>7</v>
          </cell>
          <cell r="O269">
            <v>3</v>
          </cell>
          <cell r="P269">
            <v>3</v>
          </cell>
          <cell r="Q269">
            <v>39</v>
          </cell>
          <cell r="R269" t="str">
            <v>pxj</v>
          </cell>
          <cell r="S269">
            <v>93</v>
          </cell>
          <cell r="T269">
            <v>75.970399999999998</v>
          </cell>
          <cell r="U269">
            <v>0.9</v>
          </cell>
          <cell r="V269">
            <v>2962.8456000000001</v>
          </cell>
          <cell r="W269">
            <v>0</v>
          </cell>
          <cell r="X269">
            <v>0</v>
          </cell>
          <cell r="Y269">
            <v>0</v>
          </cell>
          <cell r="Z269">
            <v>2962.8456000000001</v>
          </cell>
          <cell r="AA269">
            <v>2666.56104</v>
          </cell>
          <cell r="AB269">
            <v>0</v>
          </cell>
          <cell r="AC269">
            <v>0</v>
          </cell>
          <cell r="AD269">
            <v>0</v>
          </cell>
          <cell r="AE269">
            <v>2666.56104</v>
          </cell>
          <cell r="AF269">
            <v>296.28456000000006</v>
          </cell>
          <cell r="AG269">
            <v>0</v>
          </cell>
          <cell r="AH269">
            <v>0</v>
          </cell>
          <cell r="AI269">
            <v>0</v>
          </cell>
          <cell r="AJ269">
            <v>296.28456000000006</v>
          </cell>
          <cell r="AL269">
            <v>0</v>
          </cell>
        </row>
        <row r="270">
          <cell r="B270" t="str">
            <v>ST/EPU</v>
          </cell>
          <cell r="C270" t="str">
            <v>C1D</v>
          </cell>
          <cell r="D270" t="str">
            <v>C1DD</v>
          </cell>
          <cell r="E270" t="str">
            <v>DPE/BOFF</v>
          </cell>
          <cell r="G270">
            <v>15</v>
          </cell>
          <cell r="H270" t="str">
            <v>FORM CONT Mission DPE d'élaboration et suivi plans de form des DSEE 3j</v>
          </cell>
          <cell r="I270" t="str">
            <v>DPE</v>
          </cell>
          <cell r="K270" t="str">
            <v>IDA</v>
          </cell>
          <cell r="L270" t="str">
            <v>AUT</v>
          </cell>
          <cell r="M270">
            <v>24</v>
          </cell>
          <cell r="O270">
            <v>3</v>
          </cell>
          <cell r="P270">
            <v>3</v>
          </cell>
          <cell r="Q270">
            <v>24</v>
          </cell>
          <cell r="R270" t="str">
            <v>pxj</v>
          </cell>
          <cell r="T270">
            <v>75.970399999999998</v>
          </cell>
          <cell r="U270">
            <v>0.9</v>
          </cell>
          <cell r="V270">
            <v>1823.2896000000001</v>
          </cell>
          <cell r="W270">
            <v>0</v>
          </cell>
          <cell r="X270">
            <v>0</v>
          </cell>
          <cell r="Y270">
            <v>0</v>
          </cell>
          <cell r="Z270">
            <v>1823.2896000000001</v>
          </cell>
          <cell r="AA270">
            <v>1640.96064</v>
          </cell>
          <cell r="AB270">
            <v>0</v>
          </cell>
          <cell r="AC270">
            <v>0</v>
          </cell>
          <cell r="AD270">
            <v>0</v>
          </cell>
          <cell r="AE270">
            <v>1640.96064</v>
          </cell>
          <cell r="AF270">
            <v>182.32896000000005</v>
          </cell>
          <cell r="AG270">
            <v>0</v>
          </cell>
          <cell r="AH270">
            <v>0</v>
          </cell>
          <cell r="AI270">
            <v>0</v>
          </cell>
          <cell r="AJ270">
            <v>182.32896000000005</v>
          </cell>
          <cell r="AL270">
            <v>0</v>
          </cell>
        </row>
        <row r="271">
          <cell r="B271" t="str">
            <v>ST/EPU</v>
          </cell>
          <cell r="C271" t="str">
            <v>C1D</v>
          </cell>
          <cell r="D271" t="str">
            <v>C1DD</v>
          </cell>
          <cell r="E271" t="str">
            <v>DPE/FRIA</v>
          </cell>
          <cell r="G271">
            <v>15</v>
          </cell>
          <cell r="H271" t="str">
            <v>FORM CONT Mission DPE d'élaboration et suivi plans de form des DSEE 3j</v>
          </cell>
          <cell r="I271" t="str">
            <v>DPE</v>
          </cell>
          <cell r="K271" t="str">
            <v>IDA</v>
          </cell>
          <cell r="L271" t="str">
            <v>AUT</v>
          </cell>
          <cell r="M271">
            <v>12</v>
          </cell>
          <cell r="O271">
            <v>3</v>
          </cell>
          <cell r="P271">
            <v>3</v>
          </cell>
          <cell r="Q271">
            <v>12</v>
          </cell>
          <cell r="R271" t="str">
            <v>pxj</v>
          </cell>
          <cell r="T271">
            <v>75.970399999999998</v>
          </cell>
          <cell r="U271">
            <v>0.9</v>
          </cell>
          <cell r="V271">
            <v>911.64480000000003</v>
          </cell>
          <cell r="W271">
            <v>0</v>
          </cell>
          <cell r="X271">
            <v>0</v>
          </cell>
          <cell r="Y271">
            <v>0</v>
          </cell>
          <cell r="Z271">
            <v>911.64480000000003</v>
          </cell>
          <cell r="AA271">
            <v>820.48032000000001</v>
          </cell>
          <cell r="AB271">
            <v>0</v>
          </cell>
          <cell r="AC271">
            <v>0</v>
          </cell>
          <cell r="AD271">
            <v>0</v>
          </cell>
          <cell r="AE271">
            <v>820.48032000000001</v>
          </cell>
          <cell r="AF271">
            <v>91.164480000000026</v>
          </cell>
          <cell r="AG271">
            <v>0</v>
          </cell>
          <cell r="AH271">
            <v>0</v>
          </cell>
          <cell r="AI271">
            <v>0</v>
          </cell>
          <cell r="AJ271">
            <v>91.164480000000026</v>
          </cell>
          <cell r="AL271">
            <v>0</v>
          </cell>
        </row>
        <row r="272">
          <cell r="B272" t="str">
            <v>ST/EPU</v>
          </cell>
          <cell r="C272" t="str">
            <v>C1D</v>
          </cell>
          <cell r="D272" t="str">
            <v>C1DD</v>
          </cell>
          <cell r="E272" t="str">
            <v>DPE/GAOU</v>
          </cell>
          <cell r="F272">
            <v>31</v>
          </cell>
          <cell r="G272">
            <v>15</v>
          </cell>
          <cell r="H272" t="str">
            <v>FORM CONT Mission DPE d'élaboration et suivi plans de form des DSEE 3j</v>
          </cell>
          <cell r="I272" t="str">
            <v>DPE</v>
          </cell>
          <cell r="J272">
            <v>44</v>
          </cell>
          <cell r="K272" t="str">
            <v>IDA</v>
          </cell>
          <cell r="L272" t="str">
            <v>AUT</v>
          </cell>
          <cell r="M272">
            <v>24</v>
          </cell>
          <cell r="N272">
            <v>7</v>
          </cell>
          <cell r="O272">
            <v>3</v>
          </cell>
          <cell r="P272">
            <v>3</v>
          </cell>
          <cell r="Q272">
            <v>24</v>
          </cell>
          <cell r="R272" t="str">
            <v>pxj</v>
          </cell>
          <cell r="S272">
            <v>96</v>
          </cell>
          <cell r="T272">
            <v>75.970399999999998</v>
          </cell>
          <cell r="U272">
            <v>0.9</v>
          </cell>
          <cell r="V272">
            <v>1823.2896000000001</v>
          </cell>
          <cell r="W272">
            <v>0</v>
          </cell>
          <cell r="X272">
            <v>0</v>
          </cell>
          <cell r="Y272">
            <v>0</v>
          </cell>
          <cell r="Z272">
            <v>1823.2896000000001</v>
          </cell>
          <cell r="AA272">
            <v>1640.96064</v>
          </cell>
          <cell r="AB272">
            <v>0</v>
          </cell>
          <cell r="AC272">
            <v>0</v>
          </cell>
          <cell r="AD272">
            <v>0</v>
          </cell>
          <cell r="AE272">
            <v>1640.96064</v>
          </cell>
          <cell r="AF272">
            <v>182.32896000000005</v>
          </cell>
          <cell r="AG272">
            <v>0</v>
          </cell>
          <cell r="AH272">
            <v>0</v>
          </cell>
          <cell r="AI272">
            <v>0</v>
          </cell>
          <cell r="AJ272">
            <v>182.32896000000005</v>
          </cell>
          <cell r="AL272">
            <v>0</v>
          </cell>
        </row>
        <row r="273">
          <cell r="B273" t="str">
            <v>ST/EPU</v>
          </cell>
          <cell r="C273" t="str">
            <v>C1D</v>
          </cell>
          <cell r="D273" t="str">
            <v>C1DD</v>
          </cell>
          <cell r="E273" t="str">
            <v>DPE/KOUN</v>
          </cell>
          <cell r="G273">
            <v>15</v>
          </cell>
          <cell r="H273" t="str">
            <v>FORM CONT Mission DPE d'élaboration et suivi plans de form des DSEE 3j</v>
          </cell>
          <cell r="I273" t="str">
            <v>DPE</v>
          </cell>
          <cell r="K273" t="str">
            <v>IDA</v>
          </cell>
          <cell r="L273" t="str">
            <v>AUT</v>
          </cell>
          <cell r="M273">
            <v>21</v>
          </cell>
          <cell r="O273">
            <v>3</v>
          </cell>
          <cell r="P273">
            <v>3</v>
          </cell>
          <cell r="Q273">
            <v>21</v>
          </cell>
          <cell r="R273" t="str">
            <v>pxj</v>
          </cell>
          <cell r="T273">
            <v>75.970399999999998</v>
          </cell>
          <cell r="U273">
            <v>0.9</v>
          </cell>
          <cell r="V273">
            <v>1595.3784000000001</v>
          </cell>
          <cell r="W273">
            <v>0</v>
          </cell>
          <cell r="X273">
            <v>0</v>
          </cell>
          <cell r="Y273">
            <v>0</v>
          </cell>
          <cell r="Z273">
            <v>1595.3784000000001</v>
          </cell>
          <cell r="AA273">
            <v>1435.8405600000001</v>
          </cell>
          <cell r="AB273">
            <v>0</v>
          </cell>
          <cell r="AC273">
            <v>0</v>
          </cell>
          <cell r="AD273">
            <v>0</v>
          </cell>
          <cell r="AE273">
            <v>1435.8405600000001</v>
          </cell>
          <cell r="AF273">
            <v>159.53783999999996</v>
          </cell>
          <cell r="AG273">
            <v>0</v>
          </cell>
          <cell r="AH273">
            <v>0</v>
          </cell>
          <cell r="AI273">
            <v>0</v>
          </cell>
          <cell r="AJ273">
            <v>159.53783999999996</v>
          </cell>
          <cell r="AL273">
            <v>0</v>
          </cell>
        </row>
        <row r="274">
          <cell r="B274" t="str">
            <v>ST/EPU</v>
          </cell>
          <cell r="C274" t="str">
            <v>C1D</v>
          </cell>
          <cell r="D274" t="str">
            <v>C1DD</v>
          </cell>
          <cell r="E274" t="str">
            <v>DPE/DIXI</v>
          </cell>
          <cell r="F274">
            <v>31</v>
          </cell>
          <cell r="G274">
            <v>15</v>
          </cell>
          <cell r="H274" t="str">
            <v>FORM CONT Mission DPE d'élaboration et suivi plans de form des DSEE 3j</v>
          </cell>
          <cell r="I274" t="str">
            <v>DPE</v>
          </cell>
          <cell r="J274">
            <v>42</v>
          </cell>
          <cell r="K274" t="str">
            <v>IDA</v>
          </cell>
          <cell r="L274" t="str">
            <v>AUT</v>
          </cell>
          <cell r="M274">
            <v>12</v>
          </cell>
          <cell r="N274">
            <v>7</v>
          </cell>
          <cell r="O274">
            <v>3</v>
          </cell>
          <cell r="P274">
            <v>3</v>
          </cell>
          <cell r="Q274">
            <v>12</v>
          </cell>
          <cell r="R274" t="str">
            <v>pxj</v>
          </cell>
          <cell r="S274">
            <v>33</v>
          </cell>
          <cell r="T274">
            <v>75.970399999999998</v>
          </cell>
          <cell r="U274">
            <v>0.9</v>
          </cell>
          <cell r="V274">
            <v>911.64480000000003</v>
          </cell>
          <cell r="W274">
            <v>0</v>
          </cell>
          <cell r="X274">
            <v>0</v>
          </cell>
          <cell r="Y274">
            <v>0</v>
          </cell>
          <cell r="Z274">
            <v>911.64480000000003</v>
          </cell>
          <cell r="AA274">
            <v>820.48032000000001</v>
          </cell>
          <cell r="AB274">
            <v>0</v>
          </cell>
          <cell r="AC274">
            <v>0</v>
          </cell>
          <cell r="AD274">
            <v>0</v>
          </cell>
          <cell r="AE274">
            <v>820.48032000000001</v>
          </cell>
          <cell r="AF274">
            <v>91.164480000000026</v>
          </cell>
          <cell r="AG274">
            <v>0</v>
          </cell>
          <cell r="AH274">
            <v>0</v>
          </cell>
          <cell r="AI274">
            <v>0</v>
          </cell>
          <cell r="AJ274">
            <v>91.164480000000026</v>
          </cell>
          <cell r="AL274">
            <v>0</v>
          </cell>
        </row>
        <row r="275">
          <cell r="B275" t="str">
            <v>ST/EPU</v>
          </cell>
          <cell r="C275" t="str">
            <v>C1D</v>
          </cell>
          <cell r="D275" t="str">
            <v>C1DD</v>
          </cell>
          <cell r="E275" t="str">
            <v>DPE/KALO</v>
          </cell>
          <cell r="F275">
            <v>31</v>
          </cell>
          <cell r="G275">
            <v>15</v>
          </cell>
          <cell r="H275" t="str">
            <v>FORM CONT Mission DPE d'élaboration et suivi plans de form des DSEE 3j</v>
          </cell>
          <cell r="I275" t="str">
            <v>DPE</v>
          </cell>
          <cell r="J275">
            <v>42</v>
          </cell>
          <cell r="K275" t="str">
            <v>IDA</v>
          </cell>
          <cell r="L275" t="str">
            <v>AUT</v>
          </cell>
          <cell r="M275">
            <v>12</v>
          </cell>
          <cell r="N275">
            <v>9</v>
          </cell>
          <cell r="O275">
            <v>3</v>
          </cell>
          <cell r="P275">
            <v>3</v>
          </cell>
          <cell r="Q275">
            <v>12</v>
          </cell>
          <cell r="R275" t="str">
            <v>pxj</v>
          </cell>
          <cell r="S275">
            <v>34</v>
          </cell>
          <cell r="T275">
            <v>75.970399999999998</v>
          </cell>
          <cell r="U275">
            <v>0.9</v>
          </cell>
          <cell r="V275">
            <v>911.64480000000003</v>
          </cell>
          <cell r="W275">
            <v>0</v>
          </cell>
          <cell r="X275">
            <v>0</v>
          </cell>
          <cell r="Y275">
            <v>0</v>
          </cell>
          <cell r="Z275">
            <v>911.64480000000003</v>
          </cell>
          <cell r="AA275">
            <v>820.48032000000001</v>
          </cell>
          <cell r="AB275">
            <v>0</v>
          </cell>
          <cell r="AC275">
            <v>0</v>
          </cell>
          <cell r="AD275">
            <v>0</v>
          </cell>
          <cell r="AE275">
            <v>820.48032000000001</v>
          </cell>
          <cell r="AF275">
            <v>91.164480000000026</v>
          </cell>
          <cell r="AG275">
            <v>0</v>
          </cell>
          <cell r="AH275">
            <v>0</v>
          </cell>
          <cell r="AI275">
            <v>0</v>
          </cell>
          <cell r="AJ275">
            <v>91.164480000000026</v>
          </cell>
          <cell r="AL275">
            <v>0</v>
          </cell>
        </row>
        <row r="276">
          <cell r="B276" t="str">
            <v>ST/EPU</v>
          </cell>
          <cell r="C276" t="str">
            <v>C1D</v>
          </cell>
          <cell r="D276" t="str">
            <v>C1DD</v>
          </cell>
          <cell r="E276" t="str">
            <v>DPE/MATA</v>
          </cell>
          <cell r="F276">
            <v>32</v>
          </cell>
          <cell r="G276">
            <v>15</v>
          </cell>
          <cell r="H276" t="str">
            <v>FORM CONT Mission DPE d'élaboration et suivi plans de form des DSEE 3j</v>
          </cell>
          <cell r="I276" t="str">
            <v>DPE</v>
          </cell>
          <cell r="J276">
            <v>42</v>
          </cell>
          <cell r="K276" t="str">
            <v>IDA</v>
          </cell>
          <cell r="L276" t="str">
            <v>AUT</v>
          </cell>
          <cell r="M276">
            <v>15</v>
          </cell>
          <cell r="N276">
            <v>7</v>
          </cell>
          <cell r="O276">
            <v>3</v>
          </cell>
          <cell r="P276">
            <v>3</v>
          </cell>
          <cell r="Q276">
            <v>15</v>
          </cell>
          <cell r="R276" t="str">
            <v>pxj</v>
          </cell>
          <cell r="S276">
            <v>33</v>
          </cell>
          <cell r="T276">
            <v>75.970399999999998</v>
          </cell>
          <cell r="U276">
            <v>0.9</v>
          </cell>
          <cell r="V276">
            <v>1139.556</v>
          </cell>
          <cell r="W276">
            <v>0</v>
          </cell>
          <cell r="X276">
            <v>0</v>
          </cell>
          <cell r="Y276">
            <v>0</v>
          </cell>
          <cell r="Z276">
            <v>1139.556</v>
          </cell>
          <cell r="AA276">
            <v>1025.6004</v>
          </cell>
          <cell r="AB276">
            <v>0</v>
          </cell>
          <cell r="AC276">
            <v>0</v>
          </cell>
          <cell r="AD276">
            <v>0</v>
          </cell>
          <cell r="AE276">
            <v>1025.6004</v>
          </cell>
          <cell r="AF276">
            <v>113.9556</v>
          </cell>
          <cell r="AG276">
            <v>0</v>
          </cell>
          <cell r="AH276">
            <v>0</v>
          </cell>
          <cell r="AI276">
            <v>0</v>
          </cell>
          <cell r="AJ276">
            <v>113.9556</v>
          </cell>
          <cell r="AL276">
            <v>0</v>
          </cell>
        </row>
        <row r="277">
          <cell r="B277" t="str">
            <v>ST/EPU</v>
          </cell>
          <cell r="C277" t="str">
            <v>C1D</v>
          </cell>
          <cell r="D277" t="str">
            <v>C1DD</v>
          </cell>
          <cell r="E277" t="str">
            <v>DPE/MATO</v>
          </cell>
          <cell r="F277">
            <v>32</v>
          </cell>
          <cell r="G277">
            <v>15</v>
          </cell>
          <cell r="H277" t="str">
            <v>FORM CONT Mission DPE d'élaboration et suivi plans de form des DSEE 3j</v>
          </cell>
          <cell r="I277" t="str">
            <v>DPE</v>
          </cell>
          <cell r="J277">
            <v>42</v>
          </cell>
          <cell r="K277" t="str">
            <v>IDA</v>
          </cell>
          <cell r="L277" t="str">
            <v>AUT</v>
          </cell>
          <cell r="M277">
            <v>48</v>
          </cell>
          <cell r="N277">
            <v>9</v>
          </cell>
          <cell r="O277">
            <v>3</v>
          </cell>
          <cell r="P277">
            <v>3</v>
          </cell>
          <cell r="Q277">
            <v>48</v>
          </cell>
          <cell r="R277" t="str">
            <v>pxj</v>
          </cell>
          <cell r="S277">
            <v>34</v>
          </cell>
          <cell r="T277">
            <v>75.970399999999998</v>
          </cell>
          <cell r="U277">
            <v>0.9</v>
          </cell>
          <cell r="V277">
            <v>3646.5792000000001</v>
          </cell>
          <cell r="W277">
            <v>0</v>
          </cell>
          <cell r="X277">
            <v>0</v>
          </cell>
          <cell r="Y277">
            <v>0</v>
          </cell>
          <cell r="Z277">
            <v>3646.5792000000001</v>
          </cell>
          <cell r="AA277">
            <v>3281.92128</v>
          </cell>
          <cell r="AB277">
            <v>0</v>
          </cell>
          <cell r="AC277">
            <v>0</v>
          </cell>
          <cell r="AD277">
            <v>0</v>
          </cell>
          <cell r="AE277">
            <v>3281.92128</v>
          </cell>
          <cell r="AF277">
            <v>364.6579200000001</v>
          </cell>
          <cell r="AG277">
            <v>0</v>
          </cell>
          <cell r="AH277">
            <v>0</v>
          </cell>
          <cell r="AI277">
            <v>0</v>
          </cell>
          <cell r="AJ277">
            <v>364.6579200000001</v>
          </cell>
          <cell r="AL277">
            <v>0</v>
          </cell>
        </row>
        <row r="278">
          <cell r="B278" t="str">
            <v>ST/EPU</v>
          </cell>
          <cell r="C278" t="str">
            <v>C1D</v>
          </cell>
          <cell r="D278" t="str">
            <v>C1DD</v>
          </cell>
          <cell r="E278" t="str">
            <v>DPE/RATO</v>
          </cell>
          <cell r="F278">
            <v>39</v>
          </cell>
          <cell r="G278">
            <v>15</v>
          </cell>
          <cell r="H278" t="str">
            <v>FORM CONT Mission DPE d'élaboration et suivi plans de form des DSEE 3j</v>
          </cell>
          <cell r="I278" t="str">
            <v>DPE</v>
          </cell>
          <cell r="J278">
            <v>42</v>
          </cell>
          <cell r="K278" t="str">
            <v>IDA</v>
          </cell>
          <cell r="L278" t="str">
            <v>AUT</v>
          </cell>
          <cell r="M278">
            <v>33</v>
          </cell>
          <cell r="N278">
            <v>7</v>
          </cell>
          <cell r="O278">
            <v>3</v>
          </cell>
          <cell r="P278">
            <v>3</v>
          </cell>
          <cell r="Q278">
            <v>33</v>
          </cell>
          <cell r="R278" t="str">
            <v>pxj</v>
          </cell>
          <cell r="S278">
            <v>33</v>
          </cell>
          <cell r="T278">
            <v>75.970399999999998</v>
          </cell>
          <cell r="U278">
            <v>0.9</v>
          </cell>
          <cell r="V278">
            <v>2507.0232000000001</v>
          </cell>
          <cell r="W278">
            <v>0</v>
          </cell>
          <cell r="X278">
            <v>0</v>
          </cell>
          <cell r="Y278">
            <v>0</v>
          </cell>
          <cell r="Z278">
            <v>2507.0232000000001</v>
          </cell>
          <cell r="AA278">
            <v>2256.3208800000002</v>
          </cell>
          <cell r="AB278">
            <v>0</v>
          </cell>
          <cell r="AC278">
            <v>0</v>
          </cell>
          <cell r="AD278">
            <v>0</v>
          </cell>
          <cell r="AE278">
            <v>2256.3208800000002</v>
          </cell>
          <cell r="AF278">
            <v>250.70231999999987</v>
          </cell>
          <cell r="AG278">
            <v>0</v>
          </cell>
          <cell r="AH278">
            <v>0</v>
          </cell>
          <cell r="AI278">
            <v>0</v>
          </cell>
          <cell r="AJ278">
            <v>250.70231999999987</v>
          </cell>
          <cell r="AL278">
            <v>0</v>
          </cell>
        </row>
        <row r="279">
          <cell r="B279" t="str">
            <v>ST/EPU</v>
          </cell>
          <cell r="C279" t="str">
            <v>C1D</v>
          </cell>
          <cell r="D279" t="str">
            <v>C1DD</v>
          </cell>
          <cell r="E279" t="str">
            <v>DPE/DABO</v>
          </cell>
          <cell r="F279">
            <v>41</v>
          </cell>
          <cell r="G279">
            <v>15</v>
          </cell>
          <cell r="H279" t="str">
            <v>FORM CONT Mission DPE d'élaboration et suivi plans de form des DSEE 3j</v>
          </cell>
          <cell r="I279" t="str">
            <v>DPE</v>
          </cell>
          <cell r="J279">
            <v>42</v>
          </cell>
          <cell r="K279" t="str">
            <v>IDA</v>
          </cell>
          <cell r="L279" t="str">
            <v>AUT</v>
          </cell>
          <cell r="M279">
            <v>27</v>
          </cell>
          <cell r="N279">
            <v>7</v>
          </cell>
          <cell r="O279">
            <v>3</v>
          </cell>
          <cell r="P279">
            <v>3</v>
          </cell>
          <cell r="Q279">
            <v>27</v>
          </cell>
          <cell r="R279" t="str">
            <v>pxj</v>
          </cell>
          <cell r="S279">
            <v>33</v>
          </cell>
          <cell r="T279">
            <v>75.970399999999998</v>
          </cell>
          <cell r="U279">
            <v>0.9</v>
          </cell>
          <cell r="V279">
            <v>2051.2008000000001</v>
          </cell>
          <cell r="W279">
            <v>0</v>
          </cell>
          <cell r="X279">
            <v>0</v>
          </cell>
          <cell r="Y279">
            <v>0</v>
          </cell>
          <cell r="Z279">
            <v>2051.2008000000001</v>
          </cell>
          <cell r="AA279">
            <v>1846.0807200000002</v>
          </cell>
          <cell r="AB279">
            <v>0</v>
          </cell>
          <cell r="AC279">
            <v>0</v>
          </cell>
          <cell r="AD279">
            <v>0</v>
          </cell>
          <cell r="AE279">
            <v>1846.0807200000002</v>
          </cell>
          <cell r="AF279">
            <v>205.12007999999992</v>
          </cell>
          <cell r="AG279">
            <v>0</v>
          </cell>
          <cell r="AH279">
            <v>0</v>
          </cell>
          <cell r="AI279">
            <v>0</v>
          </cell>
          <cell r="AJ279">
            <v>205.12007999999992</v>
          </cell>
          <cell r="AL279">
            <v>0</v>
          </cell>
        </row>
        <row r="280">
          <cell r="B280" t="str">
            <v>ST/EPU</v>
          </cell>
          <cell r="C280" t="str">
            <v>C1D</v>
          </cell>
          <cell r="D280" t="str">
            <v>C1DD</v>
          </cell>
          <cell r="E280" t="str">
            <v>DPE/DING</v>
          </cell>
          <cell r="F280">
            <v>31</v>
          </cell>
          <cell r="G280">
            <v>15</v>
          </cell>
          <cell r="H280" t="str">
            <v>FORM CONT Mission DPE d'élaboration et suivi plans de form des DSEE 3j</v>
          </cell>
          <cell r="I280" t="str">
            <v>DPE</v>
          </cell>
          <cell r="J280">
            <v>43</v>
          </cell>
          <cell r="K280" t="str">
            <v>IDA</v>
          </cell>
          <cell r="L280" t="str">
            <v>AUT</v>
          </cell>
          <cell r="M280">
            <v>24</v>
          </cell>
          <cell r="N280">
            <v>7</v>
          </cell>
          <cell r="O280">
            <v>3</v>
          </cell>
          <cell r="P280">
            <v>3</v>
          </cell>
          <cell r="Q280">
            <v>24</v>
          </cell>
          <cell r="R280" t="str">
            <v>pxj</v>
          </cell>
          <cell r="S280">
            <v>33</v>
          </cell>
          <cell r="T280">
            <v>75.970399999999998</v>
          </cell>
          <cell r="U280">
            <v>0.9</v>
          </cell>
          <cell r="V280">
            <v>1823.2896000000001</v>
          </cell>
          <cell r="W280">
            <v>0</v>
          </cell>
          <cell r="X280">
            <v>0</v>
          </cell>
          <cell r="Y280">
            <v>0</v>
          </cell>
          <cell r="Z280">
            <v>1823.2896000000001</v>
          </cell>
          <cell r="AA280">
            <v>1640.96064</v>
          </cell>
          <cell r="AB280">
            <v>0</v>
          </cell>
          <cell r="AC280">
            <v>0</v>
          </cell>
          <cell r="AD280">
            <v>0</v>
          </cell>
          <cell r="AE280">
            <v>1640.96064</v>
          </cell>
          <cell r="AF280">
            <v>182.32896000000005</v>
          </cell>
          <cell r="AG280">
            <v>0</v>
          </cell>
          <cell r="AH280">
            <v>0</v>
          </cell>
          <cell r="AI280">
            <v>0</v>
          </cell>
          <cell r="AJ280">
            <v>182.32896000000005</v>
          </cell>
          <cell r="AL280">
            <v>0</v>
          </cell>
        </row>
        <row r="281">
          <cell r="B281" t="str">
            <v>ST/EPU</v>
          </cell>
          <cell r="C281" t="str">
            <v>C1D</v>
          </cell>
          <cell r="D281" t="str">
            <v>C1DD</v>
          </cell>
          <cell r="E281" t="str">
            <v>DPE/FARA</v>
          </cell>
          <cell r="F281">
            <v>31</v>
          </cell>
          <cell r="G281">
            <v>15</v>
          </cell>
          <cell r="H281" t="str">
            <v>FORM CONT Mission DPE d'élaboration et suivi plans de form des DSEE 3j</v>
          </cell>
          <cell r="I281" t="str">
            <v>DPE</v>
          </cell>
          <cell r="J281">
            <v>43</v>
          </cell>
          <cell r="K281" t="str">
            <v>IDA</v>
          </cell>
          <cell r="L281" t="str">
            <v>AUT</v>
          </cell>
          <cell r="M281">
            <v>33</v>
          </cell>
          <cell r="N281">
            <v>9</v>
          </cell>
          <cell r="O281">
            <v>3</v>
          </cell>
          <cell r="P281">
            <v>3</v>
          </cell>
          <cell r="Q281">
            <v>33</v>
          </cell>
          <cell r="R281" t="str">
            <v>pxj</v>
          </cell>
          <cell r="S281">
            <v>34</v>
          </cell>
          <cell r="T281">
            <v>75.970399999999998</v>
          </cell>
          <cell r="U281">
            <v>0.9</v>
          </cell>
          <cell r="V281">
            <v>2507.0232000000001</v>
          </cell>
          <cell r="W281">
            <v>0</v>
          </cell>
          <cell r="X281">
            <v>0</v>
          </cell>
          <cell r="Y281">
            <v>0</v>
          </cell>
          <cell r="Z281">
            <v>2507.0232000000001</v>
          </cell>
          <cell r="AA281">
            <v>2256.3208800000002</v>
          </cell>
          <cell r="AB281">
            <v>0</v>
          </cell>
          <cell r="AC281">
            <v>0</v>
          </cell>
          <cell r="AD281">
            <v>0</v>
          </cell>
          <cell r="AE281">
            <v>2256.3208800000002</v>
          </cell>
          <cell r="AF281">
            <v>250.70231999999987</v>
          </cell>
          <cell r="AG281">
            <v>0</v>
          </cell>
          <cell r="AH281">
            <v>0</v>
          </cell>
          <cell r="AI281">
            <v>0</v>
          </cell>
          <cell r="AJ281">
            <v>250.70231999999987</v>
          </cell>
          <cell r="AL281">
            <v>0</v>
          </cell>
        </row>
        <row r="282">
          <cell r="B282" t="str">
            <v>ST/EPU</v>
          </cell>
          <cell r="C282" t="str">
            <v>C1D</v>
          </cell>
          <cell r="D282" t="str">
            <v>C1DD</v>
          </cell>
          <cell r="E282" t="str">
            <v>DPE/KISS</v>
          </cell>
          <cell r="F282">
            <v>32</v>
          </cell>
          <cell r="G282">
            <v>15</v>
          </cell>
          <cell r="H282" t="str">
            <v>FORM CONT Mission DPE d'élaboration et suivi plans de form des DSEE 3j</v>
          </cell>
          <cell r="I282" t="str">
            <v>DPE</v>
          </cell>
          <cell r="J282">
            <v>43</v>
          </cell>
          <cell r="K282" t="str">
            <v>IDA</v>
          </cell>
          <cell r="L282" t="str">
            <v>AUT</v>
          </cell>
          <cell r="M282">
            <v>39</v>
          </cell>
          <cell r="N282">
            <v>7</v>
          </cell>
          <cell r="O282">
            <v>3</v>
          </cell>
          <cell r="P282">
            <v>3</v>
          </cell>
          <cell r="Q282">
            <v>39</v>
          </cell>
          <cell r="R282" t="str">
            <v>pxj</v>
          </cell>
          <cell r="S282">
            <v>33</v>
          </cell>
          <cell r="T282">
            <v>75.970399999999998</v>
          </cell>
          <cell r="U282">
            <v>0.9</v>
          </cell>
          <cell r="V282">
            <v>2962.8456000000001</v>
          </cell>
          <cell r="W282">
            <v>0</v>
          </cell>
          <cell r="X282">
            <v>0</v>
          </cell>
          <cell r="Y282">
            <v>0</v>
          </cell>
          <cell r="Z282">
            <v>2962.8456000000001</v>
          </cell>
          <cell r="AA282">
            <v>2666.56104</v>
          </cell>
          <cell r="AB282">
            <v>0</v>
          </cell>
          <cell r="AC282">
            <v>0</v>
          </cell>
          <cell r="AD282">
            <v>0</v>
          </cell>
          <cell r="AE282">
            <v>2666.56104</v>
          </cell>
          <cell r="AF282">
            <v>296.28456000000006</v>
          </cell>
          <cell r="AG282">
            <v>0</v>
          </cell>
          <cell r="AH282">
            <v>0</v>
          </cell>
          <cell r="AI282">
            <v>0</v>
          </cell>
          <cell r="AJ282">
            <v>296.28456000000006</v>
          </cell>
          <cell r="AL282">
            <v>0</v>
          </cell>
        </row>
        <row r="283">
          <cell r="B283" t="str">
            <v>ST/EPU</v>
          </cell>
          <cell r="C283" t="str">
            <v>C1D</v>
          </cell>
          <cell r="D283" t="str">
            <v>C1DD</v>
          </cell>
          <cell r="E283" t="str">
            <v>DPE/KANK</v>
          </cell>
          <cell r="F283">
            <v>32</v>
          </cell>
          <cell r="G283">
            <v>15</v>
          </cell>
          <cell r="H283" t="str">
            <v>FORM CONT Mission DPE d'élaboration et suivi plans de form des DSEE 3j</v>
          </cell>
          <cell r="I283" t="str">
            <v>DPE</v>
          </cell>
          <cell r="J283">
            <v>43</v>
          </cell>
          <cell r="K283" t="str">
            <v>IDA</v>
          </cell>
          <cell r="L283" t="str">
            <v>AUT</v>
          </cell>
          <cell r="M283">
            <v>48</v>
          </cell>
          <cell r="N283">
            <v>9</v>
          </cell>
          <cell r="O283">
            <v>3</v>
          </cell>
          <cell r="P283">
            <v>3</v>
          </cell>
          <cell r="Q283">
            <v>48</v>
          </cell>
          <cell r="R283" t="str">
            <v>pxj</v>
          </cell>
          <cell r="S283">
            <v>34</v>
          </cell>
          <cell r="T283">
            <v>75.970399999999998</v>
          </cell>
          <cell r="U283">
            <v>0.9</v>
          </cell>
          <cell r="V283">
            <v>3646.5792000000001</v>
          </cell>
          <cell r="W283">
            <v>0</v>
          </cell>
          <cell r="X283">
            <v>0</v>
          </cell>
          <cell r="Y283">
            <v>0</v>
          </cell>
          <cell r="Z283">
            <v>3646.5792000000001</v>
          </cell>
          <cell r="AA283">
            <v>3281.92128</v>
          </cell>
          <cell r="AB283">
            <v>0</v>
          </cell>
          <cell r="AC283">
            <v>0</v>
          </cell>
          <cell r="AD283">
            <v>0</v>
          </cell>
          <cell r="AE283">
            <v>3281.92128</v>
          </cell>
          <cell r="AF283">
            <v>364.6579200000001</v>
          </cell>
          <cell r="AG283">
            <v>0</v>
          </cell>
          <cell r="AH283">
            <v>0</v>
          </cell>
          <cell r="AI283">
            <v>0</v>
          </cell>
          <cell r="AJ283">
            <v>364.6579200000001</v>
          </cell>
          <cell r="AL283">
            <v>0</v>
          </cell>
        </row>
        <row r="284">
          <cell r="B284" t="str">
            <v>ST/EPU</v>
          </cell>
          <cell r="C284" t="str">
            <v>C1D</v>
          </cell>
          <cell r="D284" t="str">
            <v>C1DD</v>
          </cell>
          <cell r="E284" t="str">
            <v>DPE/KERO</v>
          </cell>
          <cell r="F284">
            <v>39</v>
          </cell>
          <cell r="G284">
            <v>15</v>
          </cell>
          <cell r="H284" t="str">
            <v>FORM CONT Mission DPE d'élaboration et suivi plans de form des DSEE 3j</v>
          </cell>
          <cell r="I284" t="str">
            <v>DPE</v>
          </cell>
          <cell r="J284">
            <v>43</v>
          </cell>
          <cell r="K284" t="str">
            <v>IDA</v>
          </cell>
          <cell r="L284" t="str">
            <v>AUT</v>
          </cell>
          <cell r="M284">
            <v>24</v>
          </cell>
          <cell r="N284">
            <v>7</v>
          </cell>
          <cell r="O284">
            <v>3</v>
          </cell>
          <cell r="P284">
            <v>3</v>
          </cell>
          <cell r="Q284">
            <v>24</v>
          </cell>
          <cell r="R284" t="str">
            <v>pxj</v>
          </cell>
          <cell r="S284">
            <v>33</v>
          </cell>
          <cell r="T284">
            <v>75.970399999999998</v>
          </cell>
          <cell r="U284">
            <v>0.9</v>
          </cell>
          <cell r="V284">
            <v>1823.2896000000001</v>
          </cell>
          <cell r="W284">
            <v>0</v>
          </cell>
          <cell r="X284">
            <v>0</v>
          </cell>
          <cell r="Y284">
            <v>0</v>
          </cell>
          <cell r="Z284">
            <v>1823.2896000000001</v>
          </cell>
          <cell r="AA284">
            <v>1640.96064</v>
          </cell>
          <cell r="AB284">
            <v>0</v>
          </cell>
          <cell r="AC284">
            <v>0</v>
          </cell>
          <cell r="AD284">
            <v>0</v>
          </cell>
          <cell r="AE284">
            <v>1640.96064</v>
          </cell>
          <cell r="AF284">
            <v>182.32896000000005</v>
          </cell>
          <cell r="AG284">
            <v>0</v>
          </cell>
          <cell r="AH284">
            <v>0</v>
          </cell>
          <cell r="AI284">
            <v>0</v>
          </cell>
          <cell r="AJ284">
            <v>182.32896000000005</v>
          </cell>
          <cell r="AL284">
            <v>0</v>
          </cell>
        </row>
        <row r="285">
          <cell r="B285" t="str">
            <v>ST/EPU</v>
          </cell>
          <cell r="C285" t="str">
            <v>C1D</v>
          </cell>
          <cell r="D285" t="str">
            <v>C1DD</v>
          </cell>
          <cell r="E285" t="str">
            <v>DPE/KOUR</v>
          </cell>
          <cell r="F285">
            <v>41</v>
          </cell>
          <cell r="G285">
            <v>15</v>
          </cell>
          <cell r="H285" t="str">
            <v>FORM CONT Mission DPE d'élaboration et suivi plans de form des DSEE 3j</v>
          </cell>
          <cell r="I285" t="str">
            <v>DPE</v>
          </cell>
          <cell r="J285">
            <v>43</v>
          </cell>
          <cell r="K285" t="str">
            <v>IDA</v>
          </cell>
          <cell r="L285" t="str">
            <v>AUT</v>
          </cell>
          <cell r="M285">
            <v>36</v>
          </cell>
          <cell r="N285">
            <v>7</v>
          </cell>
          <cell r="O285">
            <v>3</v>
          </cell>
          <cell r="P285">
            <v>3</v>
          </cell>
          <cell r="Q285">
            <v>36</v>
          </cell>
          <cell r="R285" t="str">
            <v>pxj</v>
          </cell>
          <cell r="S285">
            <v>33</v>
          </cell>
          <cell r="T285">
            <v>75.970399999999998</v>
          </cell>
          <cell r="U285">
            <v>0.9</v>
          </cell>
          <cell r="V285">
            <v>2734.9344000000001</v>
          </cell>
          <cell r="W285">
            <v>0</v>
          </cell>
          <cell r="X285">
            <v>0</v>
          </cell>
          <cell r="Y285">
            <v>0</v>
          </cell>
          <cell r="Z285">
            <v>2734.9344000000001</v>
          </cell>
          <cell r="AA285">
            <v>2461.4409600000004</v>
          </cell>
          <cell r="AB285">
            <v>0</v>
          </cell>
          <cell r="AC285">
            <v>0</v>
          </cell>
          <cell r="AD285">
            <v>0</v>
          </cell>
          <cell r="AE285">
            <v>2461.4409600000004</v>
          </cell>
          <cell r="AF285">
            <v>273.49343999999974</v>
          </cell>
          <cell r="AG285">
            <v>0</v>
          </cell>
          <cell r="AH285">
            <v>0</v>
          </cell>
          <cell r="AI285">
            <v>0</v>
          </cell>
          <cell r="AJ285">
            <v>273.49343999999974</v>
          </cell>
          <cell r="AL285">
            <v>0</v>
          </cell>
        </row>
        <row r="286">
          <cell r="B286" t="str">
            <v>ST/EPU</v>
          </cell>
          <cell r="C286" t="str">
            <v>C1D</v>
          </cell>
          <cell r="D286" t="str">
            <v>C1DD</v>
          </cell>
          <cell r="E286" t="str">
            <v>DPE/MAND</v>
          </cell>
          <cell r="F286">
            <v>12</v>
          </cell>
          <cell r="G286">
            <v>15</v>
          </cell>
          <cell r="H286" t="str">
            <v>FORM CONT Mission DPE d'élaboration et suivi plans de form des DSEE 3j</v>
          </cell>
          <cell r="I286" t="str">
            <v>DPE</v>
          </cell>
          <cell r="J286">
            <v>44</v>
          </cell>
          <cell r="K286" t="str">
            <v>IDA</v>
          </cell>
          <cell r="L286" t="str">
            <v>AUT</v>
          </cell>
          <cell r="M286">
            <v>36</v>
          </cell>
          <cell r="N286">
            <v>7</v>
          </cell>
          <cell r="O286">
            <v>3</v>
          </cell>
          <cell r="P286">
            <v>3</v>
          </cell>
          <cell r="Q286">
            <v>36</v>
          </cell>
          <cell r="R286" t="str">
            <v>pxj</v>
          </cell>
          <cell r="S286">
            <v>36</v>
          </cell>
          <cell r="T286">
            <v>75.970399999999998</v>
          </cell>
          <cell r="U286">
            <v>0.9</v>
          </cell>
          <cell r="V286">
            <v>2734.9344000000001</v>
          </cell>
          <cell r="W286">
            <v>0</v>
          </cell>
          <cell r="X286">
            <v>0</v>
          </cell>
          <cell r="Y286">
            <v>0</v>
          </cell>
          <cell r="Z286">
            <v>2734.9344000000001</v>
          </cell>
          <cell r="AA286">
            <v>2461.4409600000004</v>
          </cell>
          <cell r="AB286">
            <v>0</v>
          </cell>
          <cell r="AC286">
            <v>0</v>
          </cell>
          <cell r="AD286">
            <v>0</v>
          </cell>
          <cell r="AE286">
            <v>2461.4409600000004</v>
          </cell>
          <cell r="AF286">
            <v>273.49343999999974</v>
          </cell>
          <cell r="AG286">
            <v>0</v>
          </cell>
          <cell r="AH286">
            <v>0</v>
          </cell>
          <cell r="AI286">
            <v>0</v>
          </cell>
          <cell r="AJ286">
            <v>273.49343999999974</v>
          </cell>
          <cell r="AL286">
            <v>0</v>
          </cell>
        </row>
        <row r="287">
          <cell r="B287" t="str">
            <v>ST/EPU</v>
          </cell>
          <cell r="C287" t="str">
            <v>C1D</v>
          </cell>
          <cell r="D287" t="str">
            <v>C1DD</v>
          </cell>
          <cell r="E287" t="str">
            <v>DPE/SIGU</v>
          </cell>
          <cell r="F287">
            <v>21</v>
          </cell>
          <cell r="G287">
            <v>15</v>
          </cell>
          <cell r="H287" t="str">
            <v>FORM CONT Mission DPE d'élaboration et suivi plans de form des DSEE 3j</v>
          </cell>
          <cell r="I287" t="str">
            <v>DPE</v>
          </cell>
          <cell r="J287">
            <v>44</v>
          </cell>
          <cell r="K287" t="str">
            <v>IDA</v>
          </cell>
          <cell r="L287" t="str">
            <v>AUT</v>
          </cell>
          <cell r="M287">
            <v>45</v>
          </cell>
          <cell r="N287">
            <v>7</v>
          </cell>
          <cell r="O287">
            <v>3</v>
          </cell>
          <cell r="P287">
            <v>3</v>
          </cell>
          <cell r="Q287">
            <v>45</v>
          </cell>
          <cell r="R287" t="str">
            <v>pxj</v>
          </cell>
          <cell r="S287">
            <v>36</v>
          </cell>
          <cell r="T287">
            <v>75.970399999999998</v>
          </cell>
          <cell r="U287">
            <v>0.9</v>
          </cell>
          <cell r="V287">
            <v>3418.6680000000001</v>
          </cell>
          <cell r="W287">
            <v>0</v>
          </cell>
          <cell r="X287">
            <v>0</v>
          </cell>
          <cell r="Y287">
            <v>0</v>
          </cell>
          <cell r="Z287">
            <v>3418.6680000000001</v>
          </cell>
          <cell r="AA287">
            <v>3076.8012000000003</v>
          </cell>
          <cell r="AB287">
            <v>0</v>
          </cell>
          <cell r="AC287">
            <v>0</v>
          </cell>
          <cell r="AD287">
            <v>0</v>
          </cell>
          <cell r="AE287">
            <v>3076.8012000000003</v>
          </cell>
          <cell r="AF287">
            <v>341.86679999999978</v>
          </cell>
          <cell r="AG287">
            <v>0</v>
          </cell>
          <cell r="AH287">
            <v>0</v>
          </cell>
          <cell r="AI287">
            <v>0</v>
          </cell>
          <cell r="AJ287">
            <v>341.86679999999978</v>
          </cell>
          <cell r="AL287">
            <v>0</v>
          </cell>
        </row>
        <row r="288">
          <cell r="B288" t="str">
            <v>ST/EPU</v>
          </cell>
          <cell r="C288" t="str">
            <v>C1D</v>
          </cell>
          <cell r="D288" t="str">
            <v>C1DD</v>
          </cell>
          <cell r="E288" t="str">
            <v>DPE/COYA</v>
          </cell>
          <cell r="F288">
            <v>22</v>
          </cell>
          <cell r="G288">
            <v>15</v>
          </cell>
          <cell r="H288" t="str">
            <v>FORM CONT Mission DPE d'élaboration et suivi plans de form des DSEE 3j</v>
          </cell>
          <cell r="I288" t="str">
            <v>DPE</v>
          </cell>
          <cell r="J288">
            <v>44</v>
          </cell>
          <cell r="K288" t="str">
            <v>IDA</v>
          </cell>
          <cell r="L288" t="str">
            <v>AUT</v>
          </cell>
          <cell r="M288">
            <v>12</v>
          </cell>
          <cell r="N288">
            <v>7</v>
          </cell>
          <cell r="O288">
            <v>3</v>
          </cell>
          <cell r="P288">
            <v>3</v>
          </cell>
          <cell r="Q288">
            <v>12</v>
          </cell>
          <cell r="R288" t="str">
            <v>pxj</v>
          </cell>
          <cell r="S288">
            <v>36</v>
          </cell>
          <cell r="T288">
            <v>75.970399999999998</v>
          </cell>
          <cell r="U288">
            <v>0.9</v>
          </cell>
          <cell r="V288">
            <v>911.64480000000003</v>
          </cell>
          <cell r="W288">
            <v>0</v>
          </cell>
          <cell r="X288">
            <v>0</v>
          </cell>
          <cell r="Y288">
            <v>0</v>
          </cell>
          <cell r="Z288">
            <v>911.64480000000003</v>
          </cell>
          <cell r="AA288">
            <v>820.48032000000001</v>
          </cell>
          <cell r="AB288">
            <v>0</v>
          </cell>
          <cell r="AC288">
            <v>0</v>
          </cell>
          <cell r="AD288">
            <v>0</v>
          </cell>
          <cell r="AE288">
            <v>820.48032000000001</v>
          </cell>
          <cell r="AF288">
            <v>91.164480000000026</v>
          </cell>
          <cell r="AG288">
            <v>0</v>
          </cell>
          <cell r="AH288">
            <v>0</v>
          </cell>
          <cell r="AI288">
            <v>0</v>
          </cell>
          <cell r="AJ288">
            <v>91.164480000000026</v>
          </cell>
          <cell r="AL288">
            <v>0</v>
          </cell>
        </row>
        <row r="289">
          <cell r="B289" t="str">
            <v>ST/EPU</v>
          </cell>
          <cell r="C289" t="str">
            <v>C1D</v>
          </cell>
          <cell r="D289" t="str">
            <v>C1DD</v>
          </cell>
          <cell r="E289" t="str">
            <v>DPE/DUBR</v>
          </cell>
          <cell r="F289">
            <v>31</v>
          </cell>
          <cell r="G289">
            <v>15</v>
          </cell>
          <cell r="H289" t="str">
            <v>FORM CONT Mission DPE d'élaboration et suivi plans de form des DSEE 3j</v>
          </cell>
          <cell r="I289" t="str">
            <v>DPE</v>
          </cell>
          <cell r="J289">
            <v>44</v>
          </cell>
          <cell r="K289" t="str">
            <v>IDA</v>
          </cell>
          <cell r="L289" t="str">
            <v>AUT</v>
          </cell>
          <cell r="M289">
            <v>21</v>
          </cell>
          <cell r="N289">
            <v>7</v>
          </cell>
          <cell r="O289">
            <v>3</v>
          </cell>
          <cell r="P289">
            <v>3</v>
          </cell>
          <cell r="Q289">
            <v>21</v>
          </cell>
          <cell r="R289" t="str">
            <v>pxj</v>
          </cell>
          <cell r="S289">
            <v>36</v>
          </cell>
          <cell r="T289">
            <v>75.970399999999998</v>
          </cell>
          <cell r="U289">
            <v>0.9</v>
          </cell>
          <cell r="V289">
            <v>1595.3784000000001</v>
          </cell>
          <cell r="W289">
            <v>0</v>
          </cell>
          <cell r="X289">
            <v>0</v>
          </cell>
          <cell r="Y289">
            <v>0</v>
          </cell>
          <cell r="Z289">
            <v>1595.3784000000001</v>
          </cell>
          <cell r="AA289">
            <v>1435.8405600000001</v>
          </cell>
          <cell r="AB289">
            <v>0</v>
          </cell>
          <cell r="AC289">
            <v>0</v>
          </cell>
          <cell r="AD289">
            <v>0</v>
          </cell>
          <cell r="AE289">
            <v>1435.8405600000001</v>
          </cell>
          <cell r="AF289">
            <v>159.53783999999996</v>
          </cell>
          <cell r="AG289">
            <v>0</v>
          </cell>
          <cell r="AH289">
            <v>0</v>
          </cell>
          <cell r="AI289">
            <v>0</v>
          </cell>
          <cell r="AJ289">
            <v>159.53783999999996</v>
          </cell>
          <cell r="AL289">
            <v>0</v>
          </cell>
        </row>
        <row r="290">
          <cell r="B290" t="str">
            <v>ST/EPU</v>
          </cell>
          <cell r="C290" t="str">
            <v>C1D</v>
          </cell>
          <cell r="D290" t="str">
            <v>C1DD</v>
          </cell>
          <cell r="E290" t="str">
            <v>DPE/FORE</v>
          </cell>
          <cell r="F290">
            <v>39</v>
          </cell>
          <cell r="G290">
            <v>15</v>
          </cell>
          <cell r="H290" t="str">
            <v>FORM CONT Mission DPE d'élaboration et suivi plans de form des DSEE 3j</v>
          </cell>
          <cell r="I290" t="str">
            <v>DPE</v>
          </cell>
          <cell r="J290">
            <v>44</v>
          </cell>
          <cell r="K290" t="str">
            <v>IDA</v>
          </cell>
          <cell r="L290" t="str">
            <v>AUT</v>
          </cell>
          <cell r="M290">
            <v>30</v>
          </cell>
          <cell r="N290">
            <v>7</v>
          </cell>
          <cell r="O290">
            <v>3</v>
          </cell>
          <cell r="P290">
            <v>3</v>
          </cell>
          <cell r="Q290">
            <v>30</v>
          </cell>
          <cell r="R290" t="str">
            <v>pxj</v>
          </cell>
          <cell r="S290">
            <v>36</v>
          </cell>
          <cell r="T290">
            <v>75.970399999999998</v>
          </cell>
          <cell r="U290">
            <v>0.9</v>
          </cell>
          <cell r="V290">
            <v>2279.1120000000001</v>
          </cell>
          <cell r="W290">
            <v>0</v>
          </cell>
          <cell r="X290">
            <v>0</v>
          </cell>
          <cell r="Y290">
            <v>0</v>
          </cell>
          <cell r="Z290">
            <v>2279.1120000000001</v>
          </cell>
          <cell r="AA290">
            <v>2051.2008000000001</v>
          </cell>
          <cell r="AB290">
            <v>0</v>
          </cell>
          <cell r="AC290">
            <v>0</v>
          </cell>
          <cell r="AD290">
            <v>0</v>
          </cell>
          <cell r="AE290">
            <v>2051.2008000000001</v>
          </cell>
          <cell r="AF290">
            <v>227.91120000000001</v>
          </cell>
          <cell r="AG290">
            <v>0</v>
          </cell>
          <cell r="AH290">
            <v>0</v>
          </cell>
          <cell r="AI290">
            <v>0</v>
          </cell>
          <cell r="AJ290">
            <v>227.91120000000001</v>
          </cell>
          <cell r="AL290">
            <v>0</v>
          </cell>
        </row>
        <row r="291">
          <cell r="B291" t="str">
            <v>ST/EPU</v>
          </cell>
          <cell r="C291" t="str">
            <v>C1D</v>
          </cell>
          <cell r="D291" t="str">
            <v>C1DD</v>
          </cell>
          <cell r="E291" t="str">
            <v>DPE/KIND</v>
          </cell>
          <cell r="F291">
            <v>41</v>
          </cell>
          <cell r="G291">
            <v>15</v>
          </cell>
          <cell r="H291" t="str">
            <v>FORM CONT Mission DPE d'élaboration et suivi plans de form des DSEE 3j</v>
          </cell>
          <cell r="I291" t="str">
            <v>DPE</v>
          </cell>
          <cell r="J291">
            <v>44</v>
          </cell>
          <cell r="K291" t="str">
            <v>IDA</v>
          </cell>
          <cell r="L291" t="str">
            <v>AUT</v>
          </cell>
          <cell r="M291">
            <v>33</v>
          </cell>
          <cell r="N291">
            <v>7</v>
          </cell>
          <cell r="O291">
            <v>3</v>
          </cell>
          <cell r="P291">
            <v>3</v>
          </cell>
          <cell r="Q291">
            <v>33</v>
          </cell>
          <cell r="R291" t="str">
            <v>pxj</v>
          </cell>
          <cell r="S291">
            <v>36</v>
          </cell>
          <cell r="T291">
            <v>75.970399999999998</v>
          </cell>
          <cell r="U291">
            <v>0.9</v>
          </cell>
          <cell r="V291">
            <v>2507.0232000000001</v>
          </cell>
          <cell r="W291">
            <v>0</v>
          </cell>
          <cell r="X291">
            <v>0</v>
          </cell>
          <cell r="Y291">
            <v>0</v>
          </cell>
          <cell r="Z291">
            <v>2507.0232000000001</v>
          </cell>
          <cell r="AA291">
            <v>2256.3208800000002</v>
          </cell>
          <cell r="AB291">
            <v>0</v>
          </cell>
          <cell r="AC291">
            <v>0</v>
          </cell>
          <cell r="AD291">
            <v>0</v>
          </cell>
          <cell r="AE291">
            <v>2256.3208800000002</v>
          </cell>
          <cell r="AF291">
            <v>250.70231999999987</v>
          </cell>
          <cell r="AG291">
            <v>0</v>
          </cell>
          <cell r="AH291">
            <v>0</v>
          </cell>
          <cell r="AI291">
            <v>0</v>
          </cell>
          <cell r="AJ291">
            <v>250.70231999999987</v>
          </cell>
          <cell r="AL291">
            <v>0</v>
          </cell>
        </row>
        <row r="292">
          <cell r="B292" t="str">
            <v>ST/EPU</v>
          </cell>
          <cell r="C292" t="str">
            <v>C1D</v>
          </cell>
          <cell r="D292" t="str">
            <v>C1DD</v>
          </cell>
          <cell r="E292" t="str">
            <v>DPE/TELE</v>
          </cell>
          <cell r="G292">
            <v>15</v>
          </cell>
          <cell r="H292" t="str">
            <v>FORM CONT Mission DPE d'élaboration et suivi plans de form des DSEE 3j</v>
          </cell>
          <cell r="I292" t="str">
            <v>DPE</v>
          </cell>
          <cell r="K292" t="str">
            <v>IDA</v>
          </cell>
          <cell r="L292" t="str">
            <v>AUT</v>
          </cell>
          <cell r="M292">
            <v>42</v>
          </cell>
          <cell r="O292">
            <v>3</v>
          </cell>
          <cell r="P292">
            <v>3</v>
          </cell>
          <cell r="Q292">
            <v>42</v>
          </cell>
          <cell r="R292" t="str">
            <v>pxj</v>
          </cell>
          <cell r="T292">
            <v>75.970399999999998</v>
          </cell>
          <cell r="U292">
            <v>0.9</v>
          </cell>
          <cell r="V292">
            <v>3190.7568000000001</v>
          </cell>
          <cell r="W292">
            <v>0</v>
          </cell>
          <cell r="X292">
            <v>0</v>
          </cell>
          <cell r="Y292">
            <v>0</v>
          </cell>
          <cell r="Z292">
            <v>3190.7568000000001</v>
          </cell>
          <cell r="AA292">
            <v>2871.6811200000002</v>
          </cell>
          <cell r="AB292">
            <v>0</v>
          </cell>
          <cell r="AC292">
            <v>0</v>
          </cell>
          <cell r="AD292">
            <v>0</v>
          </cell>
          <cell r="AE292">
            <v>2871.6811200000002</v>
          </cell>
          <cell r="AF292">
            <v>319.07567999999992</v>
          </cell>
          <cell r="AG292">
            <v>0</v>
          </cell>
          <cell r="AH292">
            <v>0</v>
          </cell>
          <cell r="AI292">
            <v>0</v>
          </cell>
          <cell r="AJ292">
            <v>319.07567999999992</v>
          </cell>
          <cell r="AL292">
            <v>0</v>
          </cell>
        </row>
        <row r="293">
          <cell r="B293" t="str">
            <v>ST/EPU</v>
          </cell>
          <cell r="C293" t="str">
            <v>C1D</v>
          </cell>
          <cell r="D293" t="str">
            <v>C1DD</v>
          </cell>
          <cell r="E293" t="str">
            <v>DPE/KOUB</v>
          </cell>
          <cell r="F293">
            <v>31</v>
          </cell>
          <cell r="G293">
            <v>15</v>
          </cell>
          <cell r="H293" t="str">
            <v>FORM CONT Mission DPE d'élaboration et suivi plans de form des DSEE 3j</v>
          </cell>
          <cell r="I293" t="str">
            <v>DPE</v>
          </cell>
          <cell r="J293">
            <v>42</v>
          </cell>
          <cell r="K293" t="str">
            <v>IDA</v>
          </cell>
          <cell r="L293" t="str">
            <v>AUT</v>
          </cell>
          <cell r="M293">
            <v>18</v>
          </cell>
          <cell r="N293">
            <v>7</v>
          </cell>
          <cell r="O293">
            <v>3</v>
          </cell>
          <cell r="P293">
            <v>3</v>
          </cell>
          <cell r="Q293">
            <v>18</v>
          </cell>
          <cell r="R293" t="str">
            <v>pxj</v>
          </cell>
          <cell r="S293">
            <v>33</v>
          </cell>
          <cell r="T293">
            <v>75.970399999999998</v>
          </cell>
          <cell r="U293">
            <v>0.9</v>
          </cell>
          <cell r="V293">
            <v>1367.4672</v>
          </cell>
          <cell r="W293">
            <v>0</v>
          </cell>
          <cell r="X293">
            <v>0</v>
          </cell>
          <cell r="Y293">
            <v>0</v>
          </cell>
          <cell r="Z293">
            <v>1367.4672</v>
          </cell>
          <cell r="AA293">
            <v>1230.7204800000002</v>
          </cell>
          <cell r="AB293">
            <v>0</v>
          </cell>
          <cell r="AC293">
            <v>0</v>
          </cell>
          <cell r="AD293">
            <v>0</v>
          </cell>
          <cell r="AE293">
            <v>1230.7204800000002</v>
          </cell>
          <cell r="AF293">
            <v>136.74671999999987</v>
          </cell>
          <cell r="AG293">
            <v>0</v>
          </cell>
          <cell r="AH293">
            <v>0</v>
          </cell>
          <cell r="AI293">
            <v>0</v>
          </cell>
          <cell r="AJ293">
            <v>136.74671999999987</v>
          </cell>
          <cell r="AL293">
            <v>0</v>
          </cell>
        </row>
        <row r="294">
          <cell r="B294" t="str">
            <v>ST/EPU</v>
          </cell>
          <cell r="C294" t="str">
            <v>C1D</v>
          </cell>
          <cell r="D294" t="str">
            <v>C1DD</v>
          </cell>
          <cell r="E294" t="str">
            <v>DPE/LABE</v>
          </cell>
          <cell r="F294">
            <v>31</v>
          </cell>
          <cell r="G294">
            <v>15</v>
          </cell>
          <cell r="H294" t="str">
            <v>FORM CONT Mission DPE d'élaboration et suivi plans de form des DSEE 3j</v>
          </cell>
          <cell r="I294" t="str">
            <v>DPE</v>
          </cell>
          <cell r="J294">
            <v>42</v>
          </cell>
          <cell r="K294" t="str">
            <v>IDA</v>
          </cell>
          <cell r="L294" t="str">
            <v>AUT</v>
          </cell>
          <cell r="M294">
            <v>48</v>
          </cell>
          <cell r="N294">
            <v>9</v>
          </cell>
          <cell r="O294">
            <v>3</v>
          </cell>
          <cell r="P294">
            <v>3</v>
          </cell>
          <cell r="Q294">
            <v>48</v>
          </cell>
          <cell r="R294" t="str">
            <v>pxj</v>
          </cell>
          <cell r="S294">
            <v>34</v>
          </cell>
          <cell r="T294">
            <v>75.970399999999998</v>
          </cell>
          <cell r="U294">
            <v>0.9</v>
          </cell>
          <cell r="V294">
            <v>3646.5792000000001</v>
          </cell>
          <cell r="W294">
            <v>0</v>
          </cell>
          <cell r="X294">
            <v>0</v>
          </cell>
          <cell r="Y294">
            <v>0</v>
          </cell>
          <cell r="Z294">
            <v>3646.5792000000001</v>
          </cell>
          <cell r="AA294">
            <v>3281.92128</v>
          </cell>
          <cell r="AB294">
            <v>0</v>
          </cell>
          <cell r="AC294">
            <v>0</v>
          </cell>
          <cell r="AD294">
            <v>0</v>
          </cell>
          <cell r="AE294">
            <v>3281.92128</v>
          </cell>
          <cell r="AF294">
            <v>364.6579200000001</v>
          </cell>
          <cell r="AG294">
            <v>0</v>
          </cell>
          <cell r="AH294">
            <v>0</v>
          </cell>
          <cell r="AI294">
            <v>0</v>
          </cell>
          <cell r="AJ294">
            <v>364.6579200000001</v>
          </cell>
          <cell r="AL294">
            <v>0</v>
          </cell>
        </row>
        <row r="295">
          <cell r="B295" t="str">
            <v>ST/EPU</v>
          </cell>
          <cell r="C295" t="str">
            <v>C1D</v>
          </cell>
          <cell r="D295" t="str">
            <v>C1DD</v>
          </cell>
          <cell r="E295" t="str">
            <v>DPE/LELO</v>
          </cell>
          <cell r="F295">
            <v>32</v>
          </cell>
          <cell r="G295">
            <v>15</v>
          </cell>
          <cell r="H295" t="str">
            <v>FORM CONT Mission DPE d'élaboration et suivi plans de form des DSEE 3j</v>
          </cell>
          <cell r="I295" t="str">
            <v>DPE</v>
          </cell>
          <cell r="J295">
            <v>42</v>
          </cell>
          <cell r="K295" t="str">
            <v>IDA</v>
          </cell>
          <cell r="L295" t="str">
            <v>AUT</v>
          </cell>
          <cell r="M295">
            <v>33</v>
          </cell>
          <cell r="N295">
            <v>7</v>
          </cell>
          <cell r="O295">
            <v>3</v>
          </cell>
          <cell r="P295">
            <v>3</v>
          </cell>
          <cell r="Q295">
            <v>33</v>
          </cell>
          <cell r="R295" t="str">
            <v>pxj</v>
          </cell>
          <cell r="S295">
            <v>33</v>
          </cell>
          <cell r="T295">
            <v>75.970399999999998</v>
          </cell>
          <cell r="U295">
            <v>0.9</v>
          </cell>
          <cell r="V295">
            <v>2507.0232000000001</v>
          </cell>
          <cell r="W295">
            <v>0</v>
          </cell>
          <cell r="X295">
            <v>0</v>
          </cell>
          <cell r="Y295">
            <v>0</v>
          </cell>
          <cell r="Z295">
            <v>2507.0232000000001</v>
          </cell>
          <cell r="AA295">
            <v>2256.3208800000002</v>
          </cell>
          <cell r="AB295">
            <v>0</v>
          </cell>
          <cell r="AC295">
            <v>0</v>
          </cell>
          <cell r="AD295">
            <v>0</v>
          </cell>
          <cell r="AE295">
            <v>2256.3208800000002</v>
          </cell>
          <cell r="AF295">
            <v>250.70231999999987</v>
          </cell>
          <cell r="AG295">
            <v>0</v>
          </cell>
          <cell r="AH295">
            <v>0</v>
          </cell>
          <cell r="AI295">
            <v>0</v>
          </cell>
          <cell r="AJ295">
            <v>250.70231999999987</v>
          </cell>
          <cell r="AL295">
            <v>0</v>
          </cell>
        </row>
        <row r="296">
          <cell r="B296" t="str">
            <v>ST/EPU</v>
          </cell>
          <cell r="C296" t="str">
            <v>C1D</v>
          </cell>
          <cell r="D296" t="str">
            <v>C1DD</v>
          </cell>
          <cell r="E296" t="str">
            <v>DPE/MALI</v>
          </cell>
          <cell r="F296">
            <v>32</v>
          </cell>
          <cell r="G296">
            <v>15</v>
          </cell>
          <cell r="H296" t="str">
            <v>FORM CONT Mission DPE d'élaboration et suivi plans de form des DSEE 3j</v>
          </cell>
          <cell r="I296" t="str">
            <v>DPE</v>
          </cell>
          <cell r="J296">
            <v>42</v>
          </cell>
          <cell r="K296" t="str">
            <v>IDA</v>
          </cell>
          <cell r="L296" t="str">
            <v>AUT</v>
          </cell>
          <cell r="M296">
            <v>39</v>
          </cell>
          <cell r="N296">
            <v>9</v>
          </cell>
          <cell r="O296">
            <v>3</v>
          </cell>
          <cell r="P296">
            <v>3</v>
          </cell>
          <cell r="Q296">
            <v>39</v>
          </cell>
          <cell r="R296" t="str">
            <v>pxj</v>
          </cell>
          <cell r="S296">
            <v>34</v>
          </cell>
          <cell r="T296">
            <v>75.970399999999998</v>
          </cell>
          <cell r="U296">
            <v>0.9</v>
          </cell>
          <cell r="V296">
            <v>2962.8456000000001</v>
          </cell>
          <cell r="W296">
            <v>0</v>
          </cell>
          <cell r="X296">
            <v>0</v>
          </cell>
          <cell r="Y296">
            <v>0</v>
          </cell>
          <cell r="Z296">
            <v>2962.8456000000001</v>
          </cell>
          <cell r="AA296">
            <v>2666.56104</v>
          </cell>
          <cell r="AB296">
            <v>0</v>
          </cell>
          <cell r="AC296">
            <v>0</v>
          </cell>
          <cell r="AD296">
            <v>0</v>
          </cell>
          <cell r="AE296">
            <v>2666.56104</v>
          </cell>
          <cell r="AF296">
            <v>296.28456000000006</v>
          </cell>
          <cell r="AG296">
            <v>0</v>
          </cell>
          <cell r="AH296">
            <v>0</v>
          </cell>
          <cell r="AI296">
            <v>0</v>
          </cell>
          <cell r="AJ296">
            <v>296.28456000000006</v>
          </cell>
          <cell r="AL296">
            <v>0</v>
          </cell>
        </row>
        <row r="297">
          <cell r="B297" t="str">
            <v>ST/EPU</v>
          </cell>
          <cell r="C297" t="str">
            <v>C1D</v>
          </cell>
          <cell r="D297" t="str">
            <v>C1DD</v>
          </cell>
          <cell r="E297" t="str">
            <v>DPE/TOUG</v>
          </cell>
          <cell r="F297">
            <v>39</v>
          </cell>
          <cell r="G297">
            <v>15</v>
          </cell>
          <cell r="H297" t="str">
            <v>FORM CONT Mission DPE d'élaboration et suivi plans de form des DSEE 3j</v>
          </cell>
          <cell r="I297" t="str">
            <v>DPE</v>
          </cell>
          <cell r="J297">
            <v>42</v>
          </cell>
          <cell r="K297" t="str">
            <v>IDA</v>
          </cell>
          <cell r="L297" t="str">
            <v>AUT</v>
          </cell>
          <cell r="M297">
            <v>30</v>
          </cell>
          <cell r="N297">
            <v>7</v>
          </cell>
          <cell r="O297">
            <v>3</v>
          </cell>
          <cell r="P297">
            <v>3</v>
          </cell>
          <cell r="Q297">
            <v>30</v>
          </cell>
          <cell r="R297" t="str">
            <v>pxj</v>
          </cell>
          <cell r="S297">
            <v>33</v>
          </cell>
          <cell r="T297">
            <v>75.970399999999998</v>
          </cell>
          <cell r="U297">
            <v>0.9</v>
          </cell>
          <cell r="V297">
            <v>2279.1120000000001</v>
          </cell>
          <cell r="W297">
            <v>0</v>
          </cell>
          <cell r="X297">
            <v>0</v>
          </cell>
          <cell r="Y297">
            <v>0</v>
          </cell>
          <cell r="Z297">
            <v>2279.1120000000001</v>
          </cell>
          <cell r="AA297">
            <v>2051.2008000000001</v>
          </cell>
          <cell r="AB297">
            <v>0</v>
          </cell>
          <cell r="AC297">
            <v>0</v>
          </cell>
          <cell r="AD297">
            <v>0</v>
          </cell>
          <cell r="AE297">
            <v>2051.2008000000001</v>
          </cell>
          <cell r="AF297">
            <v>227.91120000000001</v>
          </cell>
          <cell r="AG297">
            <v>0</v>
          </cell>
          <cell r="AH297">
            <v>0</v>
          </cell>
          <cell r="AI297">
            <v>0</v>
          </cell>
          <cell r="AJ297">
            <v>227.91120000000001</v>
          </cell>
          <cell r="AL297">
            <v>0</v>
          </cell>
        </row>
        <row r="298">
          <cell r="B298" t="str">
            <v>ST/EPU</v>
          </cell>
          <cell r="C298" t="str">
            <v>C1D</v>
          </cell>
          <cell r="D298" t="str">
            <v>C1DD</v>
          </cell>
          <cell r="E298" t="str">
            <v>DPE/DALA</v>
          </cell>
          <cell r="F298">
            <v>41</v>
          </cell>
          <cell r="G298">
            <v>15</v>
          </cell>
          <cell r="H298" t="str">
            <v>FORM CONT Mission DPE d'élaboration et suivi plans de form des DSEE 3j</v>
          </cell>
          <cell r="I298" t="str">
            <v>DPE</v>
          </cell>
          <cell r="J298">
            <v>42</v>
          </cell>
          <cell r="K298" t="str">
            <v>IDA</v>
          </cell>
          <cell r="L298" t="str">
            <v>AUT</v>
          </cell>
          <cell r="M298">
            <v>30</v>
          </cell>
          <cell r="N298">
            <v>7</v>
          </cell>
          <cell r="O298">
            <v>3</v>
          </cell>
          <cell r="P298">
            <v>3</v>
          </cell>
          <cell r="Q298">
            <v>30</v>
          </cell>
          <cell r="R298" t="str">
            <v>pxj</v>
          </cell>
          <cell r="S298">
            <v>33</v>
          </cell>
          <cell r="T298">
            <v>75.970399999999998</v>
          </cell>
          <cell r="U298">
            <v>0.9</v>
          </cell>
          <cell r="V298">
            <v>2279.1120000000001</v>
          </cell>
          <cell r="W298">
            <v>0</v>
          </cell>
          <cell r="X298">
            <v>0</v>
          </cell>
          <cell r="Y298">
            <v>0</v>
          </cell>
          <cell r="Z298">
            <v>2279.1120000000001</v>
          </cell>
          <cell r="AA298">
            <v>2051.2008000000001</v>
          </cell>
          <cell r="AB298">
            <v>0</v>
          </cell>
          <cell r="AC298">
            <v>0</v>
          </cell>
          <cell r="AD298">
            <v>0</v>
          </cell>
          <cell r="AE298">
            <v>2051.2008000000001</v>
          </cell>
          <cell r="AF298">
            <v>227.91120000000001</v>
          </cell>
          <cell r="AG298">
            <v>0</v>
          </cell>
          <cell r="AH298">
            <v>0</v>
          </cell>
          <cell r="AI298">
            <v>0</v>
          </cell>
          <cell r="AJ298">
            <v>227.91120000000001</v>
          </cell>
          <cell r="AL298">
            <v>0</v>
          </cell>
        </row>
        <row r="299">
          <cell r="B299" t="str">
            <v>ST/EPU</v>
          </cell>
          <cell r="C299" t="str">
            <v>C1D</v>
          </cell>
          <cell r="D299" t="str">
            <v>C1DD</v>
          </cell>
          <cell r="E299" t="str">
            <v>DPE/MAMO</v>
          </cell>
          <cell r="F299">
            <v>31</v>
          </cell>
          <cell r="G299">
            <v>15</v>
          </cell>
          <cell r="H299" t="str">
            <v>FORM CONT Mission DPE d'élaboration et suivi plans de form des DSEE 3j</v>
          </cell>
          <cell r="I299" t="str">
            <v>DPE</v>
          </cell>
          <cell r="J299">
            <v>43</v>
          </cell>
          <cell r="K299" t="str">
            <v>IDA</v>
          </cell>
          <cell r="L299" t="str">
            <v>AUT</v>
          </cell>
          <cell r="M299">
            <v>39</v>
          </cell>
          <cell r="N299">
            <v>7</v>
          </cell>
          <cell r="O299">
            <v>3</v>
          </cell>
          <cell r="P299">
            <v>3</v>
          </cell>
          <cell r="Q299">
            <v>39</v>
          </cell>
          <cell r="R299" t="str">
            <v>pxj</v>
          </cell>
          <cell r="S299">
            <v>33</v>
          </cell>
          <cell r="T299">
            <v>75.970399999999998</v>
          </cell>
          <cell r="U299">
            <v>0.9</v>
          </cell>
          <cell r="V299">
            <v>2962.8456000000001</v>
          </cell>
          <cell r="W299">
            <v>0</v>
          </cell>
          <cell r="X299">
            <v>0</v>
          </cell>
          <cell r="Y299">
            <v>0</v>
          </cell>
          <cell r="Z299">
            <v>2962.8456000000001</v>
          </cell>
          <cell r="AA299">
            <v>2666.56104</v>
          </cell>
          <cell r="AB299">
            <v>0</v>
          </cell>
          <cell r="AC299">
            <v>0</v>
          </cell>
          <cell r="AD299">
            <v>0</v>
          </cell>
          <cell r="AE299">
            <v>2666.56104</v>
          </cell>
          <cell r="AF299">
            <v>296.28456000000006</v>
          </cell>
          <cell r="AG299">
            <v>0</v>
          </cell>
          <cell r="AH299">
            <v>0</v>
          </cell>
          <cell r="AI299">
            <v>0</v>
          </cell>
          <cell r="AJ299">
            <v>296.28456000000006</v>
          </cell>
          <cell r="AL299">
            <v>0</v>
          </cell>
        </row>
        <row r="300">
          <cell r="B300" t="str">
            <v>ST/EPU</v>
          </cell>
          <cell r="C300" t="str">
            <v>C1D</v>
          </cell>
          <cell r="D300" t="str">
            <v>C1DD</v>
          </cell>
          <cell r="E300" t="str">
            <v>DPE/PITA</v>
          </cell>
          <cell r="F300">
            <v>31</v>
          </cell>
          <cell r="G300">
            <v>15</v>
          </cell>
          <cell r="H300" t="str">
            <v>FORM CONT Mission DPE d'élaboration et suivi plans de form des DSEE 3j</v>
          </cell>
          <cell r="I300" t="str">
            <v>DPE</v>
          </cell>
          <cell r="J300">
            <v>43</v>
          </cell>
          <cell r="K300" t="str">
            <v>IDA</v>
          </cell>
          <cell r="L300" t="str">
            <v>AUT</v>
          </cell>
          <cell r="M300">
            <v>48</v>
          </cell>
          <cell r="N300">
            <v>9</v>
          </cell>
          <cell r="O300">
            <v>3</v>
          </cell>
          <cell r="P300">
            <v>3</v>
          </cell>
          <cell r="Q300">
            <v>48</v>
          </cell>
          <cell r="R300" t="str">
            <v>pxj</v>
          </cell>
          <cell r="S300">
            <v>34</v>
          </cell>
          <cell r="T300">
            <v>75.970399999999998</v>
          </cell>
          <cell r="U300">
            <v>0.9</v>
          </cell>
          <cell r="V300">
            <v>3646.5792000000001</v>
          </cell>
          <cell r="W300">
            <v>0</v>
          </cell>
          <cell r="X300">
            <v>0</v>
          </cell>
          <cell r="Y300">
            <v>0</v>
          </cell>
          <cell r="Z300">
            <v>3646.5792000000001</v>
          </cell>
          <cell r="AA300">
            <v>3281.92128</v>
          </cell>
          <cell r="AB300">
            <v>0</v>
          </cell>
          <cell r="AC300">
            <v>0</v>
          </cell>
          <cell r="AD300">
            <v>0</v>
          </cell>
          <cell r="AE300">
            <v>3281.92128</v>
          </cell>
          <cell r="AF300">
            <v>364.6579200000001</v>
          </cell>
          <cell r="AG300">
            <v>0</v>
          </cell>
          <cell r="AH300">
            <v>0</v>
          </cell>
          <cell r="AI300">
            <v>0</v>
          </cell>
          <cell r="AJ300">
            <v>364.6579200000001</v>
          </cell>
          <cell r="AL300">
            <v>0</v>
          </cell>
        </row>
        <row r="301">
          <cell r="B301" t="str">
            <v>ST/EPU</v>
          </cell>
          <cell r="C301" t="str">
            <v>C1D</v>
          </cell>
          <cell r="D301" t="str">
            <v>C1DD</v>
          </cell>
          <cell r="E301" t="str">
            <v>DPE/BEYL</v>
          </cell>
          <cell r="F301">
            <v>32</v>
          </cell>
          <cell r="G301">
            <v>15</v>
          </cell>
          <cell r="H301" t="str">
            <v>FORM CONT Mission DPE d'élaboration et suivi plans de form des DSEE 3j</v>
          </cell>
          <cell r="I301" t="str">
            <v>DPE</v>
          </cell>
          <cell r="J301">
            <v>43</v>
          </cell>
          <cell r="K301" t="str">
            <v>IDA</v>
          </cell>
          <cell r="L301" t="str">
            <v>AUT</v>
          </cell>
          <cell r="M301">
            <v>42</v>
          </cell>
          <cell r="N301">
            <v>7</v>
          </cell>
          <cell r="O301">
            <v>3</v>
          </cell>
          <cell r="P301">
            <v>3</v>
          </cell>
          <cell r="Q301">
            <v>42</v>
          </cell>
          <cell r="R301" t="str">
            <v>pxj</v>
          </cell>
          <cell r="S301">
            <v>33</v>
          </cell>
          <cell r="T301">
            <v>75.970399999999998</v>
          </cell>
          <cell r="U301">
            <v>0.9</v>
          </cell>
          <cell r="V301">
            <v>3190.7568000000001</v>
          </cell>
          <cell r="W301">
            <v>0</v>
          </cell>
          <cell r="X301">
            <v>0</v>
          </cell>
          <cell r="Y301">
            <v>0</v>
          </cell>
          <cell r="Z301">
            <v>3190.7568000000001</v>
          </cell>
          <cell r="AA301">
            <v>2871.6811200000002</v>
          </cell>
          <cell r="AB301">
            <v>0</v>
          </cell>
          <cell r="AC301">
            <v>0</v>
          </cell>
          <cell r="AD301">
            <v>0</v>
          </cell>
          <cell r="AE301">
            <v>2871.6811200000002</v>
          </cell>
          <cell r="AF301">
            <v>319.07567999999992</v>
          </cell>
          <cell r="AG301">
            <v>0</v>
          </cell>
          <cell r="AH301">
            <v>0</v>
          </cell>
          <cell r="AI301">
            <v>0</v>
          </cell>
          <cell r="AJ301">
            <v>319.07567999999992</v>
          </cell>
          <cell r="AL301">
            <v>0</v>
          </cell>
        </row>
        <row r="302">
          <cell r="B302" t="str">
            <v>ST/EPU</v>
          </cell>
          <cell r="C302" t="str">
            <v>C1D</v>
          </cell>
          <cell r="D302" t="str">
            <v>C1DD</v>
          </cell>
          <cell r="E302" t="str">
            <v>DPE/GUEC</v>
          </cell>
          <cell r="F302">
            <v>32</v>
          </cell>
          <cell r="G302">
            <v>15</v>
          </cell>
          <cell r="H302" t="str">
            <v>FORM CONT Mission DPE d'élaboration et suivi plans de form des DSEE 3j</v>
          </cell>
          <cell r="I302" t="str">
            <v>DPE</v>
          </cell>
          <cell r="J302">
            <v>43</v>
          </cell>
          <cell r="K302" t="str">
            <v>IDA</v>
          </cell>
          <cell r="L302" t="str">
            <v>AUT</v>
          </cell>
          <cell r="M302">
            <v>30</v>
          </cell>
          <cell r="N302">
            <v>9</v>
          </cell>
          <cell r="O302">
            <v>3</v>
          </cell>
          <cell r="P302">
            <v>3</v>
          </cell>
          <cell r="Q302">
            <v>30</v>
          </cell>
          <cell r="R302" t="str">
            <v>pxj</v>
          </cell>
          <cell r="S302">
            <v>34</v>
          </cell>
          <cell r="T302">
            <v>75.970399999999998</v>
          </cell>
          <cell r="U302">
            <v>0.9</v>
          </cell>
          <cell r="V302">
            <v>2279.1120000000001</v>
          </cell>
          <cell r="W302">
            <v>0</v>
          </cell>
          <cell r="X302">
            <v>0</v>
          </cell>
          <cell r="Y302">
            <v>0</v>
          </cell>
          <cell r="Z302">
            <v>2279.1120000000001</v>
          </cell>
          <cell r="AA302">
            <v>2051.2008000000001</v>
          </cell>
          <cell r="AB302">
            <v>0</v>
          </cell>
          <cell r="AC302">
            <v>0</v>
          </cell>
          <cell r="AD302">
            <v>0</v>
          </cell>
          <cell r="AE302">
            <v>2051.2008000000001</v>
          </cell>
          <cell r="AF302">
            <v>227.91120000000001</v>
          </cell>
          <cell r="AG302">
            <v>0</v>
          </cell>
          <cell r="AH302">
            <v>0</v>
          </cell>
          <cell r="AI302">
            <v>0</v>
          </cell>
          <cell r="AJ302">
            <v>227.91120000000001</v>
          </cell>
          <cell r="AL302">
            <v>0</v>
          </cell>
        </row>
        <row r="303">
          <cell r="B303" t="str">
            <v>ST/EPU</v>
          </cell>
          <cell r="C303" t="str">
            <v>C1D</v>
          </cell>
          <cell r="D303" t="str">
            <v>C1DD</v>
          </cell>
          <cell r="E303" t="str">
            <v>DPE/LOLA</v>
          </cell>
          <cell r="F303">
            <v>39</v>
          </cell>
          <cell r="G303">
            <v>15</v>
          </cell>
          <cell r="H303" t="str">
            <v>FORM CONT Mission DPE d'élaboration et suivi plans de form des DSEE 3j</v>
          </cell>
          <cell r="I303" t="str">
            <v>DPE</v>
          </cell>
          <cell r="J303">
            <v>43</v>
          </cell>
          <cell r="K303" t="str">
            <v>IDA</v>
          </cell>
          <cell r="L303" t="str">
            <v>AUT</v>
          </cell>
          <cell r="M303">
            <v>27</v>
          </cell>
          <cell r="N303">
            <v>7</v>
          </cell>
          <cell r="O303">
            <v>3</v>
          </cell>
          <cell r="P303">
            <v>3</v>
          </cell>
          <cell r="Q303">
            <v>27</v>
          </cell>
          <cell r="R303" t="str">
            <v>pxj</v>
          </cell>
          <cell r="S303">
            <v>33</v>
          </cell>
          <cell r="T303">
            <v>75.970399999999998</v>
          </cell>
          <cell r="U303">
            <v>0.9</v>
          </cell>
          <cell r="V303">
            <v>2051.2008000000001</v>
          </cell>
          <cell r="W303">
            <v>0</v>
          </cell>
          <cell r="X303">
            <v>0</v>
          </cell>
          <cell r="Y303">
            <v>0</v>
          </cell>
          <cell r="Z303">
            <v>2051.2008000000001</v>
          </cell>
          <cell r="AA303">
            <v>1846.0807200000002</v>
          </cell>
          <cell r="AB303">
            <v>0</v>
          </cell>
          <cell r="AC303">
            <v>0</v>
          </cell>
          <cell r="AD303">
            <v>0</v>
          </cell>
          <cell r="AE303">
            <v>1846.0807200000002</v>
          </cell>
          <cell r="AF303">
            <v>205.12007999999992</v>
          </cell>
          <cell r="AG303">
            <v>0</v>
          </cell>
          <cell r="AH303">
            <v>0</v>
          </cell>
          <cell r="AI303">
            <v>0</v>
          </cell>
          <cell r="AJ303">
            <v>205.12007999999992</v>
          </cell>
          <cell r="AL303">
            <v>0</v>
          </cell>
        </row>
        <row r="304">
          <cell r="B304" t="str">
            <v>ST/EPU</v>
          </cell>
          <cell r="C304" t="str">
            <v>C1D</v>
          </cell>
          <cell r="D304" t="str">
            <v>C1DD</v>
          </cell>
          <cell r="E304" t="str">
            <v>DPE/MACE</v>
          </cell>
          <cell r="F304">
            <v>41</v>
          </cell>
          <cell r="G304">
            <v>15</v>
          </cell>
          <cell r="H304" t="str">
            <v>FORM CONT Mission DPE d'élaboration et suivi plans de form des DSEE 3j</v>
          </cell>
          <cell r="I304" t="str">
            <v>DPE</v>
          </cell>
          <cell r="J304">
            <v>43</v>
          </cell>
          <cell r="K304" t="str">
            <v>IDA</v>
          </cell>
          <cell r="L304" t="str">
            <v>AUT</v>
          </cell>
          <cell r="M304">
            <v>48</v>
          </cell>
          <cell r="N304">
            <v>7</v>
          </cell>
          <cell r="O304">
            <v>3</v>
          </cell>
          <cell r="P304">
            <v>3</v>
          </cell>
          <cell r="Q304">
            <v>48</v>
          </cell>
          <cell r="R304" t="str">
            <v>pxj</v>
          </cell>
          <cell r="S304">
            <v>33</v>
          </cell>
          <cell r="T304">
            <v>75.970399999999998</v>
          </cell>
          <cell r="U304">
            <v>0.9</v>
          </cell>
          <cell r="V304">
            <v>3646.5792000000001</v>
          </cell>
          <cell r="W304">
            <v>0</v>
          </cell>
          <cell r="X304">
            <v>0</v>
          </cell>
          <cell r="Y304">
            <v>0</v>
          </cell>
          <cell r="Z304">
            <v>3646.5792000000001</v>
          </cell>
          <cell r="AA304">
            <v>3281.92128</v>
          </cell>
          <cell r="AB304">
            <v>0</v>
          </cell>
          <cell r="AC304">
            <v>0</v>
          </cell>
          <cell r="AD304">
            <v>0</v>
          </cell>
          <cell r="AE304">
            <v>3281.92128</v>
          </cell>
          <cell r="AF304">
            <v>364.6579200000001</v>
          </cell>
          <cell r="AG304">
            <v>0</v>
          </cell>
          <cell r="AH304">
            <v>0</v>
          </cell>
          <cell r="AI304">
            <v>0</v>
          </cell>
          <cell r="AJ304">
            <v>364.6579200000001</v>
          </cell>
          <cell r="AL304">
            <v>0</v>
          </cell>
        </row>
        <row r="305">
          <cell r="B305" t="str">
            <v>ST/EPU</v>
          </cell>
          <cell r="C305" t="str">
            <v>C1D</v>
          </cell>
          <cell r="D305" t="str">
            <v>C1DD</v>
          </cell>
          <cell r="E305" t="str">
            <v>DPE/NZER</v>
          </cell>
          <cell r="F305">
            <v>12</v>
          </cell>
          <cell r="G305">
            <v>15</v>
          </cell>
          <cell r="H305" t="str">
            <v>FORM CONT Mission DPE d'élaboration et suivi plans de form des DSEE 3j</v>
          </cell>
          <cell r="I305" t="str">
            <v>DPE</v>
          </cell>
          <cell r="J305">
            <v>44</v>
          </cell>
          <cell r="K305" t="str">
            <v>IDA</v>
          </cell>
          <cell r="L305" t="str">
            <v>AUT</v>
          </cell>
          <cell r="M305">
            <v>33</v>
          </cell>
          <cell r="N305">
            <v>7</v>
          </cell>
          <cell r="O305">
            <v>3</v>
          </cell>
          <cell r="P305">
            <v>3</v>
          </cell>
          <cell r="Q305">
            <v>33</v>
          </cell>
          <cell r="R305" t="str">
            <v>pxj</v>
          </cell>
          <cell r="S305">
            <v>36</v>
          </cell>
          <cell r="T305">
            <v>75.970399999999998</v>
          </cell>
          <cell r="U305">
            <v>0.9</v>
          </cell>
          <cell r="V305">
            <v>2507.0232000000001</v>
          </cell>
          <cell r="W305">
            <v>0</v>
          </cell>
          <cell r="X305">
            <v>0</v>
          </cell>
          <cell r="Y305">
            <v>0</v>
          </cell>
          <cell r="Z305">
            <v>2507.0232000000001</v>
          </cell>
          <cell r="AA305">
            <v>2256.3208800000002</v>
          </cell>
          <cell r="AB305">
            <v>0</v>
          </cell>
          <cell r="AC305">
            <v>0</v>
          </cell>
          <cell r="AD305">
            <v>0</v>
          </cell>
          <cell r="AE305">
            <v>2256.3208800000002</v>
          </cell>
          <cell r="AF305">
            <v>250.70231999999987</v>
          </cell>
          <cell r="AG305">
            <v>0</v>
          </cell>
          <cell r="AH305">
            <v>0</v>
          </cell>
          <cell r="AI305">
            <v>0</v>
          </cell>
          <cell r="AJ305">
            <v>250.70231999999987</v>
          </cell>
          <cell r="AL305">
            <v>0</v>
          </cell>
        </row>
        <row r="306">
          <cell r="B306" t="str">
            <v>ST/EPU</v>
          </cell>
          <cell r="C306" t="str">
            <v>C1D</v>
          </cell>
          <cell r="D306" t="str">
            <v>C1DD</v>
          </cell>
          <cell r="E306" t="str">
            <v>DPE/YOMO</v>
          </cell>
          <cell r="F306">
            <v>21</v>
          </cell>
          <cell r="G306">
            <v>15</v>
          </cell>
          <cell r="H306" t="str">
            <v>FORM CONT Mission DPE d'élaboration et suivi plans de form des DSEE 3j</v>
          </cell>
          <cell r="I306" t="str">
            <v>DPE</v>
          </cell>
          <cell r="J306">
            <v>44</v>
          </cell>
          <cell r="K306" t="str">
            <v>IDA</v>
          </cell>
          <cell r="L306" t="str">
            <v>AUT</v>
          </cell>
          <cell r="M306">
            <v>21</v>
          </cell>
          <cell r="N306">
            <v>7</v>
          </cell>
          <cell r="O306">
            <v>3</v>
          </cell>
          <cell r="P306">
            <v>3</v>
          </cell>
          <cell r="Q306">
            <v>21</v>
          </cell>
          <cell r="R306" t="str">
            <v>pxj</v>
          </cell>
          <cell r="S306">
            <v>36</v>
          </cell>
          <cell r="T306">
            <v>75.970399999999998</v>
          </cell>
          <cell r="U306">
            <v>0.9</v>
          </cell>
          <cell r="V306">
            <v>1595.3784000000001</v>
          </cell>
          <cell r="W306">
            <v>0</v>
          </cell>
          <cell r="X306">
            <v>0</v>
          </cell>
          <cell r="Y306">
            <v>0</v>
          </cell>
          <cell r="Z306">
            <v>1595.3784000000001</v>
          </cell>
          <cell r="AA306">
            <v>1435.8405600000001</v>
          </cell>
          <cell r="AB306">
            <v>0</v>
          </cell>
          <cell r="AC306">
            <v>0</v>
          </cell>
          <cell r="AD306">
            <v>0</v>
          </cell>
          <cell r="AE306">
            <v>1435.8405600000001</v>
          </cell>
          <cell r="AF306">
            <v>159.53783999999996</v>
          </cell>
          <cell r="AG306">
            <v>0</v>
          </cell>
          <cell r="AH306">
            <v>0</v>
          </cell>
          <cell r="AI306">
            <v>0</v>
          </cell>
          <cell r="AJ306">
            <v>159.53783999999996</v>
          </cell>
          <cell r="AL306">
            <v>0</v>
          </cell>
        </row>
        <row r="307">
          <cell r="B307" t="str">
            <v>ST/EPU</v>
          </cell>
          <cell r="C307" t="str">
            <v>B1A</v>
          </cell>
          <cell r="D307" t="str">
            <v>B1AF</v>
          </cell>
          <cell r="E307" t="str">
            <v>DNEE</v>
          </cell>
          <cell r="F307">
            <v>22</v>
          </cell>
          <cell r="G307">
            <v>25</v>
          </cell>
          <cell r="H307" t="str">
            <v>GEST SUBV At semestriel synthèse et programmation activités 2fois x (2px8IRE + 6CN) x 5j</v>
          </cell>
          <cell r="I307" t="str">
            <v>DNEE</v>
          </cell>
          <cell r="J307">
            <v>44</v>
          </cell>
          <cell r="K307" t="str">
            <v>IDA</v>
          </cell>
          <cell r="L307" t="str">
            <v>AUT</v>
          </cell>
          <cell r="M307">
            <v>220</v>
          </cell>
          <cell r="N307">
            <v>7</v>
          </cell>
          <cell r="O307">
            <v>3</v>
          </cell>
          <cell r="P307">
            <v>3</v>
          </cell>
          <cell r="Q307">
            <v>220</v>
          </cell>
          <cell r="R307" t="str">
            <v>pxj</v>
          </cell>
          <cell r="S307">
            <v>36</v>
          </cell>
          <cell r="T307">
            <v>113.9556</v>
          </cell>
          <cell r="U307">
            <v>1</v>
          </cell>
          <cell r="V307">
            <v>25070.232</v>
          </cell>
          <cell r="W307">
            <v>0</v>
          </cell>
          <cell r="X307">
            <v>0</v>
          </cell>
          <cell r="Y307">
            <v>0</v>
          </cell>
          <cell r="Z307">
            <v>25070.232</v>
          </cell>
          <cell r="AA307">
            <v>25070.232</v>
          </cell>
          <cell r="AB307">
            <v>0</v>
          </cell>
          <cell r="AC307">
            <v>0</v>
          </cell>
          <cell r="AD307">
            <v>0</v>
          </cell>
          <cell r="AE307">
            <v>25070.232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L307">
            <v>0</v>
          </cell>
        </row>
        <row r="308">
          <cell r="B308" t="str">
            <v>ST/EPU</v>
          </cell>
          <cell r="C308" t="str">
            <v>B1A</v>
          </cell>
          <cell r="D308" t="str">
            <v>B1AF</v>
          </cell>
          <cell r="E308" t="str">
            <v>DNEE</v>
          </cell>
          <cell r="F308">
            <v>31</v>
          </cell>
          <cell r="G308">
            <v>15</v>
          </cell>
          <cell r="H308" t="str">
            <v>GEST SUBV Mission de supervision des activités 2 fois (5pxj x 8IRE)</v>
          </cell>
          <cell r="I308" t="str">
            <v>DNEE</v>
          </cell>
          <cell r="J308">
            <v>44</v>
          </cell>
          <cell r="K308" t="str">
            <v>IDA</v>
          </cell>
          <cell r="L308" t="str">
            <v>AUT</v>
          </cell>
          <cell r="M308">
            <v>80</v>
          </cell>
          <cell r="N308">
            <v>7</v>
          </cell>
          <cell r="O308">
            <v>3</v>
          </cell>
          <cell r="P308">
            <v>3</v>
          </cell>
          <cell r="Q308">
            <v>80</v>
          </cell>
          <cell r="R308" t="str">
            <v>pxj</v>
          </cell>
          <cell r="S308">
            <v>36</v>
          </cell>
          <cell r="T308">
            <v>113.9556</v>
          </cell>
          <cell r="U308">
            <v>0.9</v>
          </cell>
          <cell r="V308">
            <v>9116.4480000000003</v>
          </cell>
          <cell r="W308">
            <v>0</v>
          </cell>
          <cell r="X308">
            <v>0</v>
          </cell>
          <cell r="Y308">
            <v>0</v>
          </cell>
          <cell r="Z308">
            <v>9116.4480000000003</v>
          </cell>
          <cell r="AA308">
            <v>8204.8032000000003</v>
          </cell>
          <cell r="AB308">
            <v>0</v>
          </cell>
          <cell r="AC308">
            <v>0</v>
          </cell>
          <cell r="AD308">
            <v>0</v>
          </cell>
          <cell r="AE308">
            <v>8204.8032000000003</v>
          </cell>
          <cell r="AF308">
            <v>911.64480000000003</v>
          </cell>
          <cell r="AG308">
            <v>0</v>
          </cell>
          <cell r="AH308">
            <v>0</v>
          </cell>
          <cell r="AI308">
            <v>0</v>
          </cell>
          <cell r="AJ308">
            <v>911.64480000000003</v>
          </cell>
          <cell r="AL308">
            <v>0</v>
          </cell>
        </row>
        <row r="309">
          <cell r="B309" t="str">
            <v>ST/EPU</v>
          </cell>
          <cell r="C309" t="str">
            <v>B1A</v>
          </cell>
          <cell r="D309" t="str">
            <v>B1AF</v>
          </cell>
          <cell r="E309" t="str">
            <v>DNEE</v>
          </cell>
          <cell r="F309">
            <v>39</v>
          </cell>
          <cell r="G309">
            <v>15</v>
          </cell>
          <cell r="H309" t="str">
            <v>GEST SUBV Fonctionnement des équipements du PAREEG</v>
          </cell>
          <cell r="I309" t="str">
            <v>DNEE</v>
          </cell>
          <cell r="J309">
            <v>44</v>
          </cell>
          <cell r="K309" t="str">
            <v>IDA</v>
          </cell>
          <cell r="L309" t="str">
            <v>AUT</v>
          </cell>
          <cell r="M309">
            <v>12</v>
          </cell>
          <cell r="N309">
            <v>7</v>
          </cell>
          <cell r="O309">
            <v>3</v>
          </cell>
          <cell r="P309">
            <v>3</v>
          </cell>
          <cell r="Q309">
            <v>12</v>
          </cell>
          <cell r="R309" t="str">
            <v>mois</v>
          </cell>
          <cell r="S309">
            <v>36</v>
          </cell>
          <cell r="T309">
            <v>2848.89</v>
          </cell>
          <cell r="U309">
            <v>0.9</v>
          </cell>
          <cell r="V309">
            <v>34186.68</v>
          </cell>
          <cell r="W309">
            <v>0</v>
          </cell>
          <cell r="X309">
            <v>0</v>
          </cell>
          <cell r="Y309">
            <v>0</v>
          </cell>
          <cell r="Z309">
            <v>34186.68</v>
          </cell>
          <cell r="AA309">
            <v>30768.012000000002</v>
          </cell>
          <cell r="AB309">
            <v>0</v>
          </cell>
          <cell r="AC309">
            <v>0</v>
          </cell>
          <cell r="AD309">
            <v>0</v>
          </cell>
          <cell r="AE309">
            <v>30768.012000000002</v>
          </cell>
          <cell r="AF309">
            <v>3418.6679999999978</v>
          </cell>
          <cell r="AG309">
            <v>0</v>
          </cell>
          <cell r="AH309">
            <v>0</v>
          </cell>
          <cell r="AI309">
            <v>0</v>
          </cell>
          <cell r="AJ309">
            <v>3418.6679999999978</v>
          </cell>
          <cell r="AL309">
            <v>0</v>
          </cell>
        </row>
        <row r="310">
          <cell r="B310" t="str">
            <v>ST/EPU</v>
          </cell>
          <cell r="C310" t="str">
            <v>B1A</v>
          </cell>
          <cell r="D310" t="str">
            <v>B1AF</v>
          </cell>
          <cell r="E310" t="str">
            <v>DNEE</v>
          </cell>
          <cell r="F310">
            <v>41</v>
          </cell>
          <cell r="G310">
            <v>15</v>
          </cell>
          <cell r="H310" t="str">
            <v>GEST SUBV Location bureaux PAREEG</v>
          </cell>
          <cell r="I310" t="str">
            <v>DNEE</v>
          </cell>
          <cell r="J310">
            <v>44</v>
          </cell>
          <cell r="K310" t="str">
            <v>IDA</v>
          </cell>
          <cell r="L310" t="str">
            <v>AUT</v>
          </cell>
          <cell r="M310">
            <v>6</v>
          </cell>
          <cell r="N310">
            <v>7</v>
          </cell>
          <cell r="O310">
            <v>3</v>
          </cell>
          <cell r="P310">
            <v>3</v>
          </cell>
          <cell r="Q310">
            <v>6</v>
          </cell>
          <cell r="R310" t="str">
            <v>mois</v>
          </cell>
          <cell r="S310">
            <v>36</v>
          </cell>
          <cell r="T310">
            <v>7913.5833333333339</v>
          </cell>
          <cell r="U310">
            <v>0.9</v>
          </cell>
          <cell r="V310">
            <v>47481.5</v>
          </cell>
          <cell r="W310">
            <v>0</v>
          </cell>
          <cell r="X310">
            <v>0</v>
          </cell>
          <cell r="Y310">
            <v>0</v>
          </cell>
          <cell r="Z310">
            <v>47481.5</v>
          </cell>
          <cell r="AA310">
            <v>42733.35</v>
          </cell>
          <cell r="AB310">
            <v>0</v>
          </cell>
          <cell r="AC310">
            <v>0</v>
          </cell>
          <cell r="AD310">
            <v>0</v>
          </cell>
          <cell r="AE310">
            <v>42733.35</v>
          </cell>
          <cell r="AF310">
            <v>4748.1500000000015</v>
          </cell>
          <cell r="AG310">
            <v>0</v>
          </cell>
          <cell r="AH310">
            <v>0</v>
          </cell>
          <cell r="AI310">
            <v>0</v>
          </cell>
          <cell r="AJ310">
            <v>4748.1500000000015</v>
          </cell>
          <cell r="AL310">
            <v>0</v>
          </cell>
        </row>
        <row r="311">
          <cell r="B311" t="str">
            <v>ST/EPU</v>
          </cell>
          <cell r="C311" t="str">
            <v>B1A</v>
          </cell>
          <cell r="D311" t="str">
            <v>B1AG</v>
          </cell>
          <cell r="E311" t="str">
            <v>DNEE</v>
          </cell>
          <cell r="F311">
            <v>51</v>
          </cell>
          <cell r="G311">
            <v>25</v>
          </cell>
          <cell r="H311" t="str">
            <v>GEST SUBV Missions des consultants 2007</v>
          </cell>
          <cell r="I311" t="str">
            <v>DNEE</v>
          </cell>
          <cell r="J311">
            <v>44</v>
          </cell>
          <cell r="K311" t="str">
            <v>IDA</v>
          </cell>
          <cell r="L311" t="str">
            <v>LR</v>
          </cell>
          <cell r="M311">
            <v>1</v>
          </cell>
          <cell r="N311">
            <v>7</v>
          </cell>
          <cell r="O311">
            <v>3</v>
          </cell>
          <cell r="P311">
            <v>3</v>
          </cell>
          <cell r="Q311">
            <v>1</v>
          </cell>
          <cell r="R311" t="str">
            <v>forfait</v>
          </cell>
          <cell r="S311">
            <v>36</v>
          </cell>
          <cell r="T311">
            <v>265896.39999999997</v>
          </cell>
          <cell r="U311">
            <v>1</v>
          </cell>
          <cell r="V311">
            <v>265896.39999999997</v>
          </cell>
          <cell r="W311">
            <v>0</v>
          </cell>
          <cell r="X311">
            <v>0</v>
          </cell>
          <cell r="Y311">
            <v>0</v>
          </cell>
          <cell r="Z311">
            <v>265896.39999999997</v>
          </cell>
          <cell r="AA311">
            <v>265896.39999999997</v>
          </cell>
          <cell r="AB311">
            <v>0</v>
          </cell>
          <cell r="AC311">
            <v>0</v>
          </cell>
          <cell r="AD311">
            <v>0</v>
          </cell>
          <cell r="AE311">
            <v>265896.39999999997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B312" t="str">
            <v>ST/EPU</v>
          </cell>
          <cell r="C312" t="str">
            <v>B1D</v>
          </cell>
          <cell r="D312" t="str">
            <v>B1DA</v>
          </cell>
          <cell r="E312" t="str">
            <v>INRAP</v>
          </cell>
          <cell r="F312">
            <v>52</v>
          </cell>
          <cell r="G312">
            <v>25</v>
          </cell>
          <cell r="H312" t="str">
            <v>APC Bilan d'état sur l'expérimentation de l'approche curriculaire en lecture</v>
          </cell>
          <cell r="I312" t="str">
            <v>INRAP</v>
          </cell>
          <cell r="J312">
            <v>44</v>
          </cell>
          <cell r="K312" t="str">
            <v>IDA</v>
          </cell>
          <cell r="L312" t="str">
            <v>LR</v>
          </cell>
          <cell r="M312">
            <v>1</v>
          </cell>
          <cell r="N312">
            <v>7</v>
          </cell>
          <cell r="O312">
            <v>3</v>
          </cell>
          <cell r="P312">
            <v>3</v>
          </cell>
          <cell r="Q312">
            <v>1</v>
          </cell>
          <cell r="R312" t="str">
            <v>forfait</v>
          </cell>
          <cell r="S312">
            <v>36</v>
          </cell>
          <cell r="T312">
            <v>56977.799999999996</v>
          </cell>
          <cell r="U312">
            <v>1</v>
          </cell>
          <cell r="V312">
            <v>56977.799999999996</v>
          </cell>
          <cell r="W312">
            <v>0</v>
          </cell>
          <cell r="X312">
            <v>0</v>
          </cell>
          <cell r="Y312">
            <v>0</v>
          </cell>
          <cell r="Z312">
            <v>56977.799999999996</v>
          </cell>
          <cell r="AA312">
            <v>56977.799999999996</v>
          </cell>
          <cell r="AB312">
            <v>0</v>
          </cell>
          <cell r="AC312">
            <v>0</v>
          </cell>
          <cell r="AD312">
            <v>0</v>
          </cell>
          <cell r="AE312">
            <v>56977.799999999996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B313" t="str">
            <v>ST/EPU</v>
          </cell>
          <cell r="C313" t="str">
            <v>B1D</v>
          </cell>
          <cell r="D313" t="str">
            <v>B1DA</v>
          </cell>
          <cell r="E313" t="str">
            <v>INRAP</v>
          </cell>
          <cell r="F313">
            <v>12</v>
          </cell>
          <cell r="G313">
            <v>25</v>
          </cell>
          <cell r="H313" t="str">
            <v>APC Bilan diagnostic de la réforme curriculaire (APC)</v>
          </cell>
          <cell r="I313" t="str">
            <v>INRAP</v>
          </cell>
          <cell r="J313">
            <v>44</v>
          </cell>
          <cell r="K313" t="str">
            <v>IDA</v>
          </cell>
          <cell r="L313" t="str">
            <v>LR</v>
          </cell>
          <cell r="M313">
            <v>1</v>
          </cell>
          <cell r="N313">
            <v>7</v>
          </cell>
          <cell r="O313">
            <v>3</v>
          </cell>
          <cell r="P313">
            <v>3</v>
          </cell>
          <cell r="Q313">
            <v>1</v>
          </cell>
          <cell r="R313" t="str">
            <v>forfait</v>
          </cell>
          <cell r="S313">
            <v>36</v>
          </cell>
          <cell r="T313">
            <v>113955.59999999999</v>
          </cell>
          <cell r="U313">
            <v>1</v>
          </cell>
          <cell r="V313">
            <v>113955.59999999999</v>
          </cell>
          <cell r="W313">
            <v>0</v>
          </cell>
          <cell r="X313">
            <v>0</v>
          </cell>
          <cell r="Y313">
            <v>0</v>
          </cell>
          <cell r="Z313">
            <v>113955.59999999999</v>
          </cell>
          <cell r="AA313">
            <v>113955.59999999999</v>
          </cell>
          <cell r="AB313">
            <v>0</v>
          </cell>
          <cell r="AC313">
            <v>0</v>
          </cell>
          <cell r="AD313">
            <v>0</v>
          </cell>
          <cell r="AE313">
            <v>113955.59999999999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B314" t="str">
            <v>ST/EPU</v>
          </cell>
          <cell r="C314" t="str">
            <v>B1D</v>
          </cell>
          <cell r="D314" t="str">
            <v>B1DA</v>
          </cell>
          <cell r="E314" t="str">
            <v>INRAP</v>
          </cell>
          <cell r="F314">
            <v>31</v>
          </cell>
          <cell r="G314">
            <v>25</v>
          </cell>
          <cell r="H314" t="str">
            <v>APC Contrat de partenariat avec institution spécialisée en approche/compétences</v>
          </cell>
          <cell r="I314" t="str">
            <v>INRAP</v>
          </cell>
          <cell r="J314">
            <v>44</v>
          </cell>
          <cell r="K314" t="str">
            <v>IDA</v>
          </cell>
          <cell r="L314" t="str">
            <v>LR</v>
          </cell>
          <cell r="M314">
            <v>1</v>
          </cell>
          <cell r="N314">
            <v>7</v>
          </cell>
          <cell r="O314">
            <v>3</v>
          </cell>
          <cell r="P314">
            <v>3</v>
          </cell>
          <cell r="Q314">
            <v>1</v>
          </cell>
          <cell r="R314" t="str">
            <v>mission</v>
          </cell>
          <cell r="S314">
            <v>36</v>
          </cell>
          <cell r="T314">
            <v>83567.44</v>
          </cell>
          <cell r="U314">
            <v>1</v>
          </cell>
          <cell r="V314">
            <v>83567.44</v>
          </cell>
          <cell r="W314">
            <v>0</v>
          </cell>
          <cell r="X314">
            <v>0</v>
          </cell>
          <cell r="Y314">
            <v>0</v>
          </cell>
          <cell r="Z314">
            <v>83567.44</v>
          </cell>
          <cell r="AA314">
            <v>83567.44</v>
          </cell>
          <cell r="AB314">
            <v>0</v>
          </cell>
          <cell r="AC314">
            <v>0</v>
          </cell>
          <cell r="AD314">
            <v>0</v>
          </cell>
          <cell r="AE314">
            <v>83567.44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B315" t="str">
            <v>ST/EPU</v>
          </cell>
          <cell r="C315" t="str">
            <v>B1D</v>
          </cell>
          <cell r="D315" t="str">
            <v>B1DA</v>
          </cell>
          <cell r="E315" t="str">
            <v>INRAP</v>
          </cell>
          <cell r="G315">
            <v>25</v>
          </cell>
          <cell r="H315" t="str">
            <v>APC 2èT &amp; 3èT 06/07  Missions C de suivi 114 CE&amp;CP&amp;CM x 1j x 2T</v>
          </cell>
          <cell r="I315" t="str">
            <v>INRAP</v>
          </cell>
          <cell r="K315" t="str">
            <v>IDA</v>
          </cell>
          <cell r="L315" t="str">
            <v>AUT</v>
          </cell>
          <cell r="M315">
            <v>228</v>
          </cell>
          <cell r="O315">
            <v>3</v>
          </cell>
          <cell r="P315">
            <v>3</v>
          </cell>
          <cell r="Q315">
            <v>228</v>
          </cell>
          <cell r="R315" t="str">
            <v>pxj</v>
          </cell>
          <cell r="T315">
            <v>113.9556</v>
          </cell>
          <cell r="U315">
            <v>1</v>
          </cell>
          <cell r="V315">
            <v>25981.876800000002</v>
          </cell>
          <cell r="W315">
            <v>0</v>
          </cell>
          <cell r="X315">
            <v>0</v>
          </cell>
          <cell r="Y315">
            <v>0</v>
          </cell>
          <cell r="Z315">
            <v>25981.876800000002</v>
          </cell>
          <cell r="AA315">
            <v>25981.876800000002</v>
          </cell>
          <cell r="AB315">
            <v>0</v>
          </cell>
          <cell r="AC315">
            <v>0</v>
          </cell>
          <cell r="AD315">
            <v>0</v>
          </cell>
          <cell r="AE315">
            <v>25981.876800000002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B316" t="str">
            <v>ST/EPU</v>
          </cell>
          <cell r="C316" t="str">
            <v>B1D</v>
          </cell>
          <cell r="D316" t="str">
            <v>B1DA</v>
          </cell>
          <cell r="E316" t="str">
            <v>INRAP</v>
          </cell>
          <cell r="F316">
            <v>11</v>
          </cell>
          <cell r="G316">
            <v>25</v>
          </cell>
          <cell r="H316" t="str">
            <v>APC 2èT &amp; 3èT 06/07  Missions R de suivi 114 CE&amp;CP&amp;CM x 1j x 2T</v>
          </cell>
          <cell r="I316" t="str">
            <v>INRAP</v>
          </cell>
          <cell r="J316">
            <v>42</v>
          </cell>
          <cell r="K316" t="str">
            <v>IDA</v>
          </cell>
          <cell r="L316" t="str">
            <v>AUT</v>
          </cell>
          <cell r="M316">
            <v>228</v>
          </cell>
          <cell r="N316">
            <v>7</v>
          </cell>
          <cell r="O316">
            <v>3</v>
          </cell>
          <cell r="P316">
            <v>3</v>
          </cell>
          <cell r="Q316">
            <v>228</v>
          </cell>
          <cell r="R316" t="str">
            <v>pxj</v>
          </cell>
          <cell r="S316">
            <v>93</v>
          </cell>
          <cell r="T316">
            <v>94.962999999999994</v>
          </cell>
          <cell r="U316">
            <v>1</v>
          </cell>
          <cell r="V316">
            <v>21651.563999999998</v>
          </cell>
          <cell r="W316">
            <v>0</v>
          </cell>
          <cell r="X316">
            <v>0</v>
          </cell>
          <cell r="Y316">
            <v>0</v>
          </cell>
          <cell r="Z316">
            <v>21651.563999999998</v>
          </cell>
          <cell r="AA316">
            <v>21651.563999999998</v>
          </cell>
          <cell r="AB316">
            <v>0</v>
          </cell>
          <cell r="AC316">
            <v>0</v>
          </cell>
          <cell r="AD316">
            <v>0</v>
          </cell>
          <cell r="AE316">
            <v>21651.563999999998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L316">
            <v>0</v>
          </cell>
        </row>
        <row r="317">
          <cell r="B317" t="str">
            <v>ST/EPU</v>
          </cell>
          <cell r="C317" t="str">
            <v>B1D</v>
          </cell>
          <cell r="D317" t="str">
            <v>B1DA</v>
          </cell>
          <cell r="E317" t="str">
            <v>INRAP</v>
          </cell>
          <cell r="F317">
            <v>21</v>
          </cell>
          <cell r="G317">
            <v>25</v>
          </cell>
          <cell r="H317" t="str">
            <v>APC 1erT 07/08          Missions C de suivi 114 CE&amp;CP&amp;CM x 1j x 1T</v>
          </cell>
          <cell r="I317" t="str">
            <v>INRAP</v>
          </cell>
          <cell r="J317">
            <v>42</v>
          </cell>
          <cell r="K317" t="str">
            <v>IDA</v>
          </cell>
          <cell r="L317" t="str">
            <v>AUT</v>
          </cell>
          <cell r="M317">
            <v>114</v>
          </cell>
          <cell r="N317">
            <v>7</v>
          </cell>
          <cell r="O317">
            <v>3</v>
          </cell>
          <cell r="P317">
            <v>3</v>
          </cell>
          <cell r="Q317">
            <v>114</v>
          </cell>
          <cell r="R317" t="str">
            <v>pxj</v>
          </cell>
          <cell r="S317">
            <v>93</v>
          </cell>
          <cell r="T317">
            <v>113.9556</v>
          </cell>
          <cell r="U317">
            <v>1</v>
          </cell>
          <cell r="V317">
            <v>12990.938400000001</v>
          </cell>
          <cell r="W317">
            <v>0</v>
          </cell>
          <cell r="X317">
            <v>0</v>
          </cell>
          <cell r="Y317">
            <v>0</v>
          </cell>
          <cell r="Z317">
            <v>12990.938400000001</v>
          </cell>
          <cell r="AA317">
            <v>12990.938400000001</v>
          </cell>
          <cell r="AB317">
            <v>0</v>
          </cell>
          <cell r="AC317">
            <v>0</v>
          </cell>
          <cell r="AD317">
            <v>0</v>
          </cell>
          <cell r="AE317">
            <v>12990.938400000001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L317">
            <v>0</v>
          </cell>
        </row>
        <row r="318">
          <cell r="B318" t="str">
            <v>ST/EPU</v>
          </cell>
          <cell r="C318" t="str">
            <v>B1D</v>
          </cell>
          <cell r="D318" t="str">
            <v>B1DA</v>
          </cell>
          <cell r="E318" t="str">
            <v>INRAP</v>
          </cell>
          <cell r="G318">
            <v>25</v>
          </cell>
          <cell r="H318" t="str">
            <v>APC 1erT 07/08          Missions R de suivi 114 CE&amp;CP&amp;CM x 1j x 1T</v>
          </cell>
          <cell r="I318" t="str">
            <v>INRAP</v>
          </cell>
          <cell r="K318" t="str">
            <v>IDA</v>
          </cell>
          <cell r="L318" t="str">
            <v>AUT</v>
          </cell>
          <cell r="M318">
            <v>114</v>
          </cell>
          <cell r="O318">
            <v>3</v>
          </cell>
          <cell r="P318">
            <v>3</v>
          </cell>
          <cell r="Q318">
            <v>114</v>
          </cell>
          <cell r="R318" t="str">
            <v>pxj</v>
          </cell>
          <cell r="T318">
            <v>94.962999999999994</v>
          </cell>
          <cell r="U318">
            <v>1</v>
          </cell>
          <cell r="V318">
            <v>10825.781999999999</v>
          </cell>
          <cell r="W318">
            <v>0</v>
          </cell>
          <cell r="X318">
            <v>0</v>
          </cell>
          <cell r="Y318">
            <v>0</v>
          </cell>
          <cell r="Z318">
            <v>10825.781999999999</v>
          </cell>
          <cell r="AA318">
            <v>10825.781999999999</v>
          </cell>
          <cell r="AB318">
            <v>0</v>
          </cell>
          <cell r="AC318">
            <v>0</v>
          </cell>
          <cell r="AD318">
            <v>0</v>
          </cell>
          <cell r="AE318">
            <v>10825.781999999999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L318">
            <v>0</v>
          </cell>
        </row>
        <row r="319">
          <cell r="B319" t="str">
            <v>ST/EPU</v>
          </cell>
          <cell r="C319" t="str">
            <v>B1D</v>
          </cell>
          <cell r="D319" t="str">
            <v>B1DB</v>
          </cell>
          <cell r="E319" t="str">
            <v>INRAP</v>
          </cell>
          <cell r="G319">
            <v>25</v>
          </cell>
          <cell r="H319" t="str">
            <v>PC Elaboration supports didactiques pour introduction de langues maternelles au CP</v>
          </cell>
          <cell r="I319" t="str">
            <v>INRAP</v>
          </cell>
          <cell r="K319" t="str">
            <v>IDA</v>
          </cell>
          <cell r="L319" t="str">
            <v>AUT</v>
          </cell>
          <cell r="M319">
            <v>0.85</v>
          </cell>
          <cell r="O319">
            <v>3</v>
          </cell>
          <cell r="P319">
            <v>3</v>
          </cell>
          <cell r="Q319">
            <v>0.85</v>
          </cell>
          <cell r="R319" t="str">
            <v>forfait</v>
          </cell>
          <cell r="T319">
            <v>189926</v>
          </cell>
          <cell r="U319">
            <v>1</v>
          </cell>
          <cell r="V319">
            <v>161437.1</v>
          </cell>
          <cell r="W319">
            <v>0</v>
          </cell>
          <cell r="X319">
            <v>0</v>
          </cell>
          <cell r="Y319">
            <v>0</v>
          </cell>
          <cell r="Z319">
            <v>161437.1</v>
          </cell>
          <cell r="AA319">
            <v>161437.1</v>
          </cell>
          <cell r="AB319">
            <v>0</v>
          </cell>
          <cell r="AC319">
            <v>0</v>
          </cell>
          <cell r="AD319">
            <v>0</v>
          </cell>
          <cell r="AE319">
            <v>161437.1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B320" t="str">
            <v>ST/EPU</v>
          </cell>
          <cell r="C320" t="str">
            <v>B1D</v>
          </cell>
          <cell r="D320" t="str">
            <v>B1DB</v>
          </cell>
          <cell r="E320" t="str">
            <v>INRAP</v>
          </cell>
          <cell r="F320">
            <v>21</v>
          </cell>
          <cell r="G320">
            <v>25</v>
          </cell>
          <cell r="H320" t="str">
            <v>PC At élab stratégie sensibilisat parents d'élèves, enseignants et autorités</v>
          </cell>
          <cell r="I320" t="str">
            <v>INRAP</v>
          </cell>
          <cell r="J320">
            <v>44</v>
          </cell>
          <cell r="K320" t="str">
            <v>IDA</v>
          </cell>
          <cell r="L320" t="str">
            <v>AUT</v>
          </cell>
          <cell r="M320">
            <v>40</v>
          </cell>
          <cell r="N320">
            <v>7</v>
          </cell>
          <cell r="O320">
            <v>3</v>
          </cell>
          <cell r="P320">
            <v>3</v>
          </cell>
          <cell r="Q320">
            <v>40</v>
          </cell>
          <cell r="R320" t="str">
            <v>pxj</v>
          </cell>
          <cell r="S320">
            <v>96</v>
          </cell>
          <cell r="T320">
            <v>113.9556</v>
          </cell>
          <cell r="U320">
            <v>1</v>
          </cell>
          <cell r="V320">
            <v>4558.2240000000002</v>
          </cell>
          <cell r="W320">
            <v>0</v>
          </cell>
          <cell r="X320">
            <v>0</v>
          </cell>
          <cell r="Y320">
            <v>0</v>
          </cell>
          <cell r="Z320">
            <v>4558.2240000000002</v>
          </cell>
          <cell r="AA320">
            <v>4558.2240000000002</v>
          </cell>
          <cell r="AB320">
            <v>0</v>
          </cell>
          <cell r="AC320">
            <v>0</v>
          </cell>
          <cell r="AD320">
            <v>0</v>
          </cell>
          <cell r="AE320">
            <v>4558.2240000000002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L320">
            <v>0</v>
          </cell>
        </row>
        <row r="321">
          <cell r="B321" t="str">
            <v>ST/EPU</v>
          </cell>
          <cell r="C321" t="str">
            <v>B1B</v>
          </cell>
          <cell r="D321" t="str">
            <v>B1BA</v>
          </cell>
          <cell r="E321" t="str">
            <v>ES/NZER</v>
          </cell>
          <cell r="F321">
            <v>21</v>
          </cell>
          <cell r="G321">
            <v>23</v>
          </cell>
          <cell r="H321" t="str">
            <v>Ouvrages pour la bibliothèque du Lycée de Koulé Nzérékoré</v>
          </cell>
          <cell r="I321" t="str">
            <v>DNES</v>
          </cell>
          <cell r="J321">
            <v>44</v>
          </cell>
          <cell r="K321" t="str">
            <v>IDA</v>
          </cell>
          <cell r="L321" t="str">
            <v>COT</v>
          </cell>
          <cell r="M321">
            <v>1</v>
          </cell>
          <cell r="N321">
            <v>7</v>
          </cell>
          <cell r="O321">
            <v>3</v>
          </cell>
          <cell r="P321">
            <v>3</v>
          </cell>
          <cell r="Q321">
            <v>1</v>
          </cell>
          <cell r="R321" t="str">
            <v>lot</v>
          </cell>
          <cell r="S321">
            <v>96</v>
          </cell>
          <cell r="T321">
            <v>113955.59999999999</v>
          </cell>
          <cell r="U321">
            <v>1</v>
          </cell>
          <cell r="V321">
            <v>113955.59999999999</v>
          </cell>
          <cell r="W321">
            <v>0</v>
          </cell>
          <cell r="X321">
            <v>0</v>
          </cell>
          <cell r="Y321">
            <v>0</v>
          </cell>
          <cell r="Z321">
            <v>113955.59999999999</v>
          </cell>
          <cell r="AA321">
            <v>113955.59999999999</v>
          </cell>
          <cell r="AB321">
            <v>0</v>
          </cell>
          <cell r="AC321">
            <v>0</v>
          </cell>
          <cell r="AD321">
            <v>0</v>
          </cell>
          <cell r="AE321">
            <v>113955.59999999999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L321">
            <v>0</v>
          </cell>
        </row>
        <row r="322">
          <cell r="B322" t="str">
            <v>ST/EPU</v>
          </cell>
          <cell r="C322" t="str">
            <v>B1D</v>
          </cell>
          <cell r="D322" t="str">
            <v>B1DD</v>
          </cell>
          <cell r="E322" t="str">
            <v>INRAP</v>
          </cell>
          <cell r="F322">
            <v>31</v>
          </cell>
          <cell r="G322">
            <v>25</v>
          </cell>
          <cell r="H322" t="str">
            <v>EIR Radio nationale   352 émissions = 11880 mn en 06/07 x 1 radio</v>
          </cell>
          <cell r="I322" t="str">
            <v>INRAP</v>
          </cell>
          <cell r="J322">
            <v>44</v>
          </cell>
          <cell r="K322" t="str">
            <v>IDA</v>
          </cell>
          <cell r="L322" t="str">
            <v>AUT</v>
          </cell>
          <cell r="M322">
            <v>5940</v>
          </cell>
          <cell r="N322">
            <v>7</v>
          </cell>
          <cell r="O322">
            <v>3</v>
          </cell>
          <cell r="P322">
            <v>3</v>
          </cell>
          <cell r="Q322">
            <v>5940</v>
          </cell>
          <cell r="R322" t="str">
            <v>mn</v>
          </cell>
          <cell r="S322">
            <v>96</v>
          </cell>
          <cell r="T322">
            <v>7.2112387280493593</v>
          </cell>
          <cell r="U322">
            <v>1</v>
          </cell>
          <cell r="V322">
            <v>42834.758044613191</v>
          </cell>
          <cell r="W322">
            <v>0</v>
          </cell>
          <cell r="X322">
            <v>0</v>
          </cell>
          <cell r="Y322">
            <v>0</v>
          </cell>
          <cell r="Z322">
            <v>42834.758044613191</v>
          </cell>
          <cell r="AA322">
            <v>42834.758044613191</v>
          </cell>
          <cell r="AB322">
            <v>0</v>
          </cell>
          <cell r="AC322">
            <v>0</v>
          </cell>
          <cell r="AD322">
            <v>0</v>
          </cell>
          <cell r="AE322">
            <v>42834.758044613191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B323" t="str">
            <v>ST/EPU</v>
          </cell>
          <cell r="C323" t="str">
            <v>B1D</v>
          </cell>
          <cell r="D323" t="str">
            <v>B1DD</v>
          </cell>
          <cell r="E323" t="str">
            <v>INRAP</v>
          </cell>
          <cell r="F323">
            <v>55</v>
          </cell>
          <cell r="G323">
            <v>25</v>
          </cell>
          <cell r="H323" t="str">
            <v>EIR Radio rurales      352 émissions = 11880 mn en 06/07 x 4 radios</v>
          </cell>
          <cell r="I323" t="str">
            <v>INRAP</v>
          </cell>
          <cell r="J323">
            <v>44</v>
          </cell>
          <cell r="K323" t="str">
            <v>IDA</v>
          </cell>
          <cell r="L323" t="str">
            <v>AUT</v>
          </cell>
          <cell r="M323">
            <v>23760</v>
          </cell>
          <cell r="N323">
            <v>7</v>
          </cell>
          <cell r="O323">
            <v>3</v>
          </cell>
          <cell r="P323">
            <v>3</v>
          </cell>
          <cell r="Q323">
            <v>23760</v>
          </cell>
          <cell r="R323" t="str">
            <v>mn</v>
          </cell>
          <cell r="S323">
            <v>96</v>
          </cell>
          <cell r="T323">
            <v>4.5070242050308496</v>
          </cell>
          <cell r="U323">
            <v>1</v>
          </cell>
          <cell r="V323">
            <v>107086.89511153298</v>
          </cell>
          <cell r="W323">
            <v>0</v>
          </cell>
          <cell r="X323">
            <v>0</v>
          </cell>
          <cell r="Y323">
            <v>0</v>
          </cell>
          <cell r="Z323">
            <v>107086.89511153298</v>
          </cell>
          <cell r="AA323">
            <v>107086.89511153298</v>
          </cell>
          <cell r="AB323">
            <v>0</v>
          </cell>
          <cell r="AC323">
            <v>0</v>
          </cell>
          <cell r="AD323">
            <v>0</v>
          </cell>
          <cell r="AE323">
            <v>107086.89511153298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4">
          <cell r="B324" t="str">
            <v>ST/EPU</v>
          </cell>
          <cell r="C324" t="str">
            <v>B1D</v>
          </cell>
          <cell r="D324" t="str">
            <v>B1DD</v>
          </cell>
          <cell r="E324" t="str">
            <v>EP/BOKE</v>
          </cell>
          <cell r="F324">
            <v>31</v>
          </cell>
          <cell r="G324">
            <v>23</v>
          </cell>
          <cell r="H324" t="str">
            <v xml:space="preserve">EIR Récepteurs radio à piles </v>
          </cell>
          <cell r="I324" t="str">
            <v>INRAP</v>
          </cell>
          <cell r="J324">
            <v>46</v>
          </cell>
          <cell r="K324" t="str">
            <v>IDA</v>
          </cell>
          <cell r="L324" t="str">
            <v>AOI</v>
          </cell>
          <cell r="M324">
            <v>789.47368421052636</v>
          </cell>
          <cell r="N324">
            <v>6</v>
          </cell>
          <cell r="O324">
            <v>3</v>
          </cell>
          <cell r="P324">
            <v>3</v>
          </cell>
          <cell r="Q324">
            <v>789.47368421052636</v>
          </cell>
          <cell r="R324" t="str">
            <v>poste</v>
          </cell>
          <cell r="S324">
            <v>98</v>
          </cell>
          <cell r="T324">
            <v>37.985199999999999</v>
          </cell>
          <cell r="U324">
            <v>1</v>
          </cell>
          <cell r="V324">
            <v>29988.315789473683</v>
          </cell>
          <cell r="W324">
            <v>0</v>
          </cell>
          <cell r="X324">
            <v>0</v>
          </cell>
          <cell r="Y324">
            <v>0</v>
          </cell>
          <cell r="Z324">
            <v>29988.315789473683</v>
          </cell>
          <cell r="AA324">
            <v>29988.315789473683</v>
          </cell>
          <cell r="AB324">
            <v>0</v>
          </cell>
          <cell r="AC324">
            <v>0</v>
          </cell>
          <cell r="AD324">
            <v>0</v>
          </cell>
          <cell r="AE324">
            <v>29988.315789473683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L324">
            <v>0</v>
          </cell>
        </row>
        <row r="325">
          <cell r="B325" t="str">
            <v>ST/EPU</v>
          </cell>
          <cell r="C325" t="str">
            <v>B1D</v>
          </cell>
          <cell r="D325" t="str">
            <v>B1DD</v>
          </cell>
          <cell r="E325" t="str">
            <v>EP/BOFF</v>
          </cell>
          <cell r="F325">
            <v>11</v>
          </cell>
          <cell r="G325">
            <v>23</v>
          </cell>
          <cell r="H325" t="str">
            <v xml:space="preserve">EIR Récepteurs radio à piles </v>
          </cell>
          <cell r="I325" t="str">
            <v>INRAP</v>
          </cell>
          <cell r="J325">
            <v>46</v>
          </cell>
          <cell r="K325" t="str">
            <v>IDA</v>
          </cell>
          <cell r="L325" t="str">
            <v>AOI</v>
          </cell>
          <cell r="M325">
            <v>789.47368421052636</v>
          </cell>
          <cell r="N325">
            <v>6</v>
          </cell>
          <cell r="O325">
            <v>3</v>
          </cell>
          <cell r="P325">
            <v>3</v>
          </cell>
          <cell r="Q325">
            <v>789.47368421052636</v>
          </cell>
          <cell r="R325" t="str">
            <v>poste</v>
          </cell>
          <cell r="S325">
            <v>98</v>
          </cell>
          <cell r="T325">
            <v>37.985199999999999</v>
          </cell>
          <cell r="U325">
            <v>1</v>
          </cell>
          <cell r="V325">
            <v>29988.315789473683</v>
          </cell>
          <cell r="W325">
            <v>0</v>
          </cell>
          <cell r="X325">
            <v>0</v>
          </cell>
          <cell r="Y325">
            <v>0</v>
          </cell>
          <cell r="Z325">
            <v>29988.315789473683</v>
          </cell>
          <cell r="AA325">
            <v>29988.315789473683</v>
          </cell>
          <cell r="AB325">
            <v>0</v>
          </cell>
          <cell r="AC325">
            <v>0</v>
          </cell>
          <cell r="AD325">
            <v>0</v>
          </cell>
          <cell r="AE325">
            <v>29988.315789473683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B326" t="str">
            <v>ST/EPU</v>
          </cell>
          <cell r="C326" t="str">
            <v>B1D</v>
          </cell>
          <cell r="D326" t="str">
            <v>B1DD</v>
          </cell>
          <cell r="E326" t="str">
            <v>EP/FRIA</v>
          </cell>
          <cell r="F326">
            <v>21</v>
          </cell>
          <cell r="G326">
            <v>23</v>
          </cell>
          <cell r="H326" t="str">
            <v xml:space="preserve">EIR Récepteurs radio à piles </v>
          </cell>
          <cell r="I326" t="str">
            <v>INRAP</v>
          </cell>
          <cell r="J326">
            <v>46</v>
          </cell>
          <cell r="K326" t="str">
            <v>IDA</v>
          </cell>
          <cell r="L326" t="str">
            <v>AOI</v>
          </cell>
          <cell r="M326">
            <v>789.47368421052636</v>
          </cell>
          <cell r="N326">
            <v>6</v>
          </cell>
          <cell r="O326">
            <v>3</v>
          </cell>
          <cell r="P326">
            <v>3</v>
          </cell>
          <cell r="Q326">
            <v>789.47368421052636</v>
          </cell>
          <cell r="R326" t="str">
            <v>poste</v>
          </cell>
          <cell r="S326">
            <v>98</v>
          </cell>
          <cell r="T326">
            <v>37.985199999999999</v>
          </cell>
          <cell r="U326">
            <v>1</v>
          </cell>
          <cell r="V326">
            <v>29988.315789473683</v>
          </cell>
          <cell r="W326">
            <v>0</v>
          </cell>
          <cell r="X326">
            <v>0</v>
          </cell>
          <cell r="Y326">
            <v>0</v>
          </cell>
          <cell r="Z326">
            <v>29988.315789473683</v>
          </cell>
          <cell r="AA326">
            <v>29988.315789473683</v>
          </cell>
          <cell r="AB326">
            <v>0</v>
          </cell>
          <cell r="AC326">
            <v>0</v>
          </cell>
          <cell r="AD326">
            <v>0</v>
          </cell>
          <cell r="AE326">
            <v>29988.315789473683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B327" t="str">
            <v>ST/EPU</v>
          </cell>
          <cell r="C327" t="str">
            <v>B1D</v>
          </cell>
          <cell r="D327" t="str">
            <v>B1DD</v>
          </cell>
          <cell r="E327" t="str">
            <v>EP/GAOU</v>
          </cell>
          <cell r="F327">
            <v>22</v>
          </cell>
          <cell r="G327">
            <v>23</v>
          </cell>
          <cell r="H327" t="str">
            <v xml:space="preserve">EIR Récepteurs radio à piles </v>
          </cell>
          <cell r="I327" t="str">
            <v>INRAP</v>
          </cell>
          <cell r="J327">
            <v>46</v>
          </cell>
          <cell r="K327" t="str">
            <v>IDA</v>
          </cell>
          <cell r="L327" t="str">
            <v>AOI</v>
          </cell>
          <cell r="M327">
            <v>789.47368421052636</v>
          </cell>
          <cell r="N327">
            <v>6</v>
          </cell>
          <cell r="O327">
            <v>3</v>
          </cell>
          <cell r="P327">
            <v>3</v>
          </cell>
          <cell r="Q327">
            <v>789.47368421052636</v>
          </cell>
          <cell r="R327" t="str">
            <v>poste</v>
          </cell>
          <cell r="S327">
            <v>98</v>
          </cell>
          <cell r="T327">
            <v>37.985199999999999</v>
          </cell>
          <cell r="U327">
            <v>1</v>
          </cell>
          <cell r="V327">
            <v>29988.315789473683</v>
          </cell>
          <cell r="W327">
            <v>0</v>
          </cell>
          <cell r="X327">
            <v>0</v>
          </cell>
          <cell r="Y327">
            <v>0</v>
          </cell>
          <cell r="Z327">
            <v>29988.315789473683</v>
          </cell>
          <cell r="AA327">
            <v>29988.315789473683</v>
          </cell>
          <cell r="AB327">
            <v>0</v>
          </cell>
          <cell r="AC327">
            <v>0</v>
          </cell>
          <cell r="AD327">
            <v>0</v>
          </cell>
          <cell r="AE327">
            <v>29988.315789473683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B328" t="str">
            <v>ST/EPU</v>
          </cell>
          <cell r="C328" t="str">
            <v>B1D</v>
          </cell>
          <cell r="D328" t="str">
            <v>B1DD</v>
          </cell>
          <cell r="E328" t="str">
            <v>EP/KOUN</v>
          </cell>
          <cell r="F328">
            <v>42</v>
          </cell>
          <cell r="G328">
            <v>23</v>
          </cell>
          <cell r="H328" t="str">
            <v xml:space="preserve">EIR Récepteurs radio à piles </v>
          </cell>
          <cell r="I328" t="str">
            <v>INRAP</v>
          </cell>
          <cell r="J328">
            <v>46</v>
          </cell>
          <cell r="K328" t="str">
            <v>IDA</v>
          </cell>
          <cell r="L328" t="str">
            <v>AOI</v>
          </cell>
          <cell r="M328">
            <v>789.47368421052636</v>
          </cell>
          <cell r="N328">
            <v>6</v>
          </cell>
          <cell r="O328">
            <v>3</v>
          </cell>
          <cell r="P328">
            <v>3</v>
          </cell>
          <cell r="Q328">
            <v>789.47368421052636</v>
          </cell>
          <cell r="R328" t="str">
            <v>poste</v>
          </cell>
          <cell r="S328">
            <v>98</v>
          </cell>
          <cell r="T328">
            <v>37.985199999999999</v>
          </cell>
          <cell r="U328">
            <v>1</v>
          </cell>
          <cell r="V328">
            <v>29988.315789473683</v>
          </cell>
          <cell r="W328">
            <v>0</v>
          </cell>
          <cell r="X328">
            <v>0</v>
          </cell>
          <cell r="Y328">
            <v>0</v>
          </cell>
          <cell r="Z328">
            <v>29988.315789473683</v>
          </cell>
          <cell r="AA328">
            <v>29988.315789473683</v>
          </cell>
          <cell r="AB328">
            <v>0</v>
          </cell>
          <cell r="AC328">
            <v>0</v>
          </cell>
          <cell r="AD328">
            <v>0</v>
          </cell>
          <cell r="AE328">
            <v>29988.315789473683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29">
          <cell r="B329" t="str">
            <v>ST/EPU</v>
          </cell>
          <cell r="C329" t="str">
            <v>B1D</v>
          </cell>
          <cell r="D329" t="str">
            <v>B1DD</v>
          </cell>
          <cell r="E329" t="str">
            <v>EP/DIXI</v>
          </cell>
          <cell r="F329">
            <v>55</v>
          </cell>
          <cell r="G329">
            <v>23</v>
          </cell>
          <cell r="H329" t="str">
            <v xml:space="preserve">EIR Récepteurs radio à piles </v>
          </cell>
          <cell r="I329" t="str">
            <v>INRAP</v>
          </cell>
          <cell r="J329">
            <v>46</v>
          </cell>
          <cell r="K329" t="str">
            <v>IDA</v>
          </cell>
          <cell r="L329" t="str">
            <v>AOI</v>
          </cell>
          <cell r="M329">
            <v>789.47368421052636</v>
          </cell>
          <cell r="N329">
            <v>6</v>
          </cell>
          <cell r="O329">
            <v>3</v>
          </cell>
          <cell r="P329">
            <v>3</v>
          </cell>
          <cell r="Q329">
            <v>789.47368421052636</v>
          </cell>
          <cell r="R329" t="str">
            <v>poste</v>
          </cell>
          <cell r="S329">
            <v>98</v>
          </cell>
          <cell r="T329">
            <v>37.985199999999999</v>
          </cell>
          <cell r="U329">
            <v>1</v>
          </cell>
          <cell r="V329">
            <v>29988.315789473683</v>
          </cell>
          <cell r="W329">
            <v>0</v>
          </cell>
          <cell r="X329">
            <v>0</v>
          </cell>
          <cell r="Y329">
            <v>0</v>
          </cell>
          <cell r="Z329">
            <v>29988.315789473683</v>
          </cell>
          <cell r="AA329">
            <v>29988.315789473683</v>
          </cell>
          <cell r="AB329">
            <v>0</v>
          </cell>
          <cell r="AC329">
            <v>0</v>
          </cell>
          <cell r="AD329">
            <v>0</v>
          </cell>
          <cell r="AE329">
            <v>29988.315789473683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L329">
            <v>0</v>
          </cell>
        </row>
        <row r="330">
          <cell r="B330" t="str">
            <v>ST/EPU</v>
          </cell>
          <cell r="C330" t="str">
            <v>B1D</v>
          </cell>
          <cell r="D330" t="str">
            <v>B1DD</v>
          </cell>
          <cell r="E330" t="str">
            <v>EP/KALO</v>
          </cell>
          <cell r="F330">
            <v>79</v>
          </cell>
          <cell r="G330">
            <v>23</v>
          </cell>
          <cell r="H330" t="str">
            <v xml:space="preserve">EIR Récepteurs radio à piles </v>
          </cell>
          <cell r="I330" t="str">
            <v>INRAP</v>
          </cell>
          <cell r="J330">
            <v>46</v>
          </cell>
          <cell r="K330" t="str">
            <v>IDA</v>
          </cell>
          <cell r="L330" t="str">
            <v>AOI</v>
          </cell>
          <cell r="M330">
            <v>789.47368421052636</v>
          </cell>
          <cell r="N330">
            <v>6</v>
          </cell>
          <cell r="O330">
            <v>3</v>
          </cell>
          <cell r="P330">
            <v>3</v>
          </cell>
          <cell r="Q330">
            <v>789.47368421052636</v>
          </cell>
          <cell r="R330" t="str">
            <v>poste</v>
          </cell>
          <cell r="S330">
            <v>98</v>
          </cell>
          <cell r="T330">
            <v>37.985199999999999</v>
          </cell>
          <cell r="U330">
            <v>1</v>
          </cell>
          <cell r="V330">
            <v>29988.315789473683</v>
          </cell>
          <cell r="W330">
            <v>0</v>
          </cell>
          <cell r="X330">
            <v>0</v>
          </cell>
          <cell r="Y330">
            <v>0</v>
          </cell>
          <cell r="Z330">
            <v>29988.315789473683</v>
          </cell>
          <cell r="AA330">
            <v>29988.315789473683</v>
          </cell>
          <cell r="AB330">
            <v>0</v>
          </cell>
          <cell r="AC330">
            <v>0</v>
          </cell>
          <cell r="AD330">
            <v>0</v>
          </cell>
          <cell r="AE330">
            <v>29988.315789473683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L330">
            <v>0</v>
          </cell>
        </row>
        <row r="331">
          <cell r="B331" t="str">
            <v>ST/EPU</v>
          </cell>
          <cell r="C331" t="str">
            <v>B1D</v>
          </cell>
          <cell r="D331" t="str">
            <v>B1DD</v>
          </cell>
          <cell r="E331" t="str">
            <v>EP/MATA</v>
          </cell>
          <cell r="F331">
            <v>11</v>
          </cell>
          <cell r="G331">
            <v>23</v>
          </cell>
          <cell r="H331" t="str">
            <v xml:space="preserve">EIR Récepteurs radio à piles </v>
          </cell>
          <cell r="I331" t="str">
            <v>INRAP</v>
          </cell>
          <cell r="J331">
            <v>49</v>
          </cell>
          <cell r="K331" t="str">
            <v>IDA</v>
          </cell>
          <cell r="L331" t="str">
            <v>AOI</v>
          </cell>
          <cell r="M331">
            <v>789.47368421052636</v>
          </cell>
          <cell r="N331">
            <v>7</v>
          </cell>
          <cell r="O331">
            <v>3</v>
          </cell>
          <cell r="P331">
            <v>3</v>
          </cell>
          <cell r="Q331">
            <v>789.47368421052636</v>
          </cell>
          <cell r="R331" t="str">
            <v>poste</v>
          </cell>
          <cell r="S331">
            <v>93</v>
          </cell>
          <cell r="T331">
            <v>37.985199999999999</v>
          </cell>
          <cell r="U331">
            <v>1</v>
          </cell>
          <cell r="V331">
            <v>29988.315789473683</v>
          </cell>
          <cell r="W331">
            <v>0</v>
          </cell>
          <cell r="X331">
            <v>0</v>
          </cell>
          <cell r="Y331">
            <v>0</v>
          </cell>
          <cell r="Z331">
            <v>29988.315789473683</v>
          </cell>
          <cell r="AA331">
            <v>29988.315789473683</v>
          </cell>
          <cell r="AB331">
            <v>0</v>
          </cell>
          <cell r="AC331">
            <v>0</v>
          </cell>
          <cell r="AD331">
            <v>0</v>
          </cell>
          <cell r="AE331">
            <v>29988.315789473683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L331">
            <v>0</v>
          </cell>
        </row>
        <row r="332">
          <cell r="B332" t="str">
            <v>ST/EPU</v>
          </cell>
          <cell r="C332" t="str">
            <v>B1D</v>
          </cell>
          <cell r="D332" t="str">
            <v>B1DD</v>
          </cell>
          <cell r="E332" t="str">
            <v>EP/MATO</v>
          </cell>
          <cell r="F332">
            <v>21</v>
          </cell>
          <cell r="G332">
            <v>23</v>
          </cell>
          <cell r="H332" t="str">
            <v xml:space="preserve">EIR Récepteurs radio à piles </v>
          </cell>
          <cell r="I332" t="str">
            <v>INRAP</v>
          </cell>
          <cell r="J332">
            <v>49</v>
          </cell>
          <cell r="K332" t="str">
            <v>IDA</v>
          </cell>
          <cell r="L332" t="str">
            <v>AOI</v>
          </cell>
          <cell r="M332">
            <v>789.47368421052636</v>
          </cell>
          <cell r="N332">
            <v>7</v>
          </cell>
          <cell r="O332">
            <v>3</v>
          </cell>
          <cell r="P332">
            <v>3</v>
          </cell>
          <cell r="Q332">
            <v>789.47368421052636</v>
          </cell>
          <cell r="R332" t="str">
            <v>poste</v>
          </cell>
          <cell r="S332">
            <v>93</v>
          </cell>
          <cell r="T332">
            <v>37.985199999999999</v>
          </cell>
          <cell r="U332">
            <v>1</v>
          </cell>
          <cell r="V332">
            <v>29988.315789473683</v>
          </cell>
          <cell r="W332">
            <v>0</v>
          </cell>
          <cell r="X332">
            <v>0</v>
          </cell>
          <cell r="Y332">
            <v>0</v>
          </cell>
          <cell r="Z332">
            <v>29988.315789473683</v>
          </cell>
          <cell r="AA332">
            <v>29988.315789473683</v>
          </cell>
          <cell r="AB332">
            <v>0</v>
          </cell>
          <cell r="AC332">
            <v>0</v>
          </cell>
          <cell r="AD332">
            <v>0</v>
          </cell>
          <cell r="AE332">
            <v>29988.315789473683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L332">
            <v>0</v>
          </cell>
        </row>
        <row r="333">
          <cell r="B333" t="str">
            <v>ST/EPU</v>
          </cell>
          <cell r="C333" t="str">
            <v>B1D</v>
          </cell>
          <cell r="D333" t="str">
            <v>B1DD</v>
          </cell>
          <cell r="E333" t="str">
            <v>EP/RATO</v>
          </cell>
          <cell r="F333">
            <v>22</v>
          </cell>
          <cell r="G333">
            <v>23</v>
          </cell>
          <cell r="H333" t="str">
            <v xml:space="preserve">EIR Récepteurs radio à piles </v>
          </cell>
          <cell r="I333" t="str">
            <v>INRAP</v>
          </cell>
          <cell r="J333">
            <v>49</v>
          </cell>
          <cell r="K333" t="str">
            <v>IDA</v>
          </cell>
          <cell r="L333" t="str">
            <v>AOI</v>
          </cell>
          <cell r="M333">
            <v>789.47368421052636</v>
          </cell>
          <cell r="N333">
            <v>7</v>
          </cell>
          <cell r="O333">
            <v>3</v>
          </cell>
          <cell r="P333">
            <v>3</v>
          </cell>
          <cell r="Q333">
            <v>789.47368421052636</v>
          </cell>
          <cell r="R333" t="str">
            <v>poste</v>
          </cell>
          <cell r="S333">
            <v>93</v>
          </cell>
          <cell r="T333">
            <v>37.985199999999999</v>
          </cell>
          <cell r="U333">
            <v>1</v>
          </cell>
          <cell r="V333">
            <v>29988.315789473683</v>
          </cell>
          <cell r="W333">
            <v>0</v>
          </cell>
          <cell r="X333">
            <v>0</v>
          </cell>
          <cell r="Y333">
            <v>0</v>
          </cell>
          <cell r="Z333">
            <v>29988.315789473683</v>
          </cell>
          <cell r="AA333">
            <v>29988.315789473683</v>
          </cell>
          <cell r="AB333">
            <v>0</v>
          </cell>
          <cell r="AC333">
            <v>0</v>
          </cell>
          <cell r="AD333">
            <v>0</v>
          </cell>
          <cell r="AE333">
            <v>29988.315789473683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L333">
            <v>0</v>
          </cell>
        </row>
        <row r="334">
          <cell r="B334" t="str">
            <v>ST/EPU</v>
          </cell>
          <cell r="C334" t="str">
            <v>B1D</v>
          </cell>
          <cell r="D334" t="str">
            <v>B1DD</v>
          </cell>
          <cell r="E334" t="str">
            <v>EP/DABO</v>
          </cell>
          <cell r="F334">
            <v>31</v>
          </cell>
          <cell r="G334">
            <v>23</v>
          </cell>
          <cell r="H334" t="str">
            <v xml:space="preserve">EIR Récepteurs radio à piles </v>
          </cell>
          <cell r="I334" t="str">
            <v>INRAP</v>
          </cell>
          <cell r="J334">
            <v>49</v>
          </cell>
          <cell r="K334" t="str">
            <v>IDA</v>
          </cell>
          <cell r="L334" t="str">
            <v>AOI</v>
          </cell>
          <cell r="M334">
            <v>789.47368421052636</v>
          </cell>
          <cell r="N334">
            <v>7</v>
          </cell>
          <cell r="O334">
            <v>3</v>
          </cell>
          <cell r="P334">
            <v>3</v>
          </cell>
          <cell r="Q334">
            <v>789.47368421052636</v>
          </cell>
          <cell r="R334" t="str">
            <v>poste</v>
          </cell>
          <cell r="S334">
            <v>93</v>
          </cell>
          <cell r="T334">
            <v>37.985199999999999</v>
          </cell>
          <cell r="U334">
            <v>1</v>
          </cell>
          <cell r="V334">
            <v>29988.315789473683</v>
          </cell>
          <cell r="W334">
            <v>0</v>
          </cell>
          <cell r="X334">
            <v>0</v>
          </cell>
          <cell r="Y334">
            <v>0</v>
          </cell>
          <cell r="Z334">
            <v>29988.315789473683</v>
          </cell>
          <cell r="AA334">
            <v>29988.315789473683</v>
          </cell>
          <cell r="AB334">
            <v>0</v>
          </cell>
          <cell r="AC334">
            <v>0</v>
          </cell>
          <cell r="AD334">
            <v>0</v>
          </cell>
          <cell r="AE334">
            <v>29988.315789473683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L334">
            <v>0</v>
          </cell>
        </row>
        <row r="335">
          <cell r="B335" t="str">
            <v>ST/EPU</v>
          </cell>
          <cell r="C335" t="str">
            <v>B1D</v>
          </cell>
          <cell r="D335" t="str">
            <v>B1DD</v>
          </cell>
          <cell r="E335" t="str">
            <v>EP/DING</v>
          </cell>
          <cell r="F335">
            <v>41</v>
          </cell>
          <cell r="G335">
            <v>23</v>
          </cell>
          <cell r="H335" t="str">
            <v xml:space="preserve">EIR Récepteurs radio à piles </v>
          </cell>
          <cell r="I335" t="str">
            <v>INRAP</v>
          </cell>
          <cell r="J335">
            <v>49</v>
          </cell>
          <cell r="K335" t="str">
            <v>IDA</v>
          </cell>
          <cell r="L335" t="str">
            <v>AOI</v>
          </cell>
          <cell r="M335">
            <v>789.47368421052636</v>
          </cell>
          <cell r="N335">
            <v>7</v>
          </cell>
          <cell r="O335">
            <v>3</v>
          </cell>
          <cell r="P335">
            <v>3</v>
          </cell>
          <cell r="Q335">
            <v>789.47368421052636</v>
          </cell>
          <cell r="R335" t="str">
            <v>poste</v>
          </cell>
          <cell r="S335">
            <v>93</v>
          </cell>
          <cell r="T335">
            <v>37.985199999999999</v>
          </cell>
          <cell r="U335">
            <v>1</v>
          </cell>
          <cell r="V335">
            <v>29988.315789473683</v>
          </cell>
          <cell r="W335">
            <v>0</v>
          </cell>
          <cell r="X335">
            <v>0</v>
          </cell>
          <cell r="Y335">
            <v>0</v>
          </cell>
          <cell r="Z335">
            <v>29988.315789473683</v>
          </cell>
          <cell r="AA335">
            <v>29988.315789473683</v>
          </cell>
          <cell r="AB335">
            <v>0</v>
          </cell>
          <cell r="AC335">
            <v>0</v>
          </cell>
          <cell r="AD335">
            <v>0</v>
          </cell>
          <cell r="AE335">
            <v>29988.315789473683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L335">
            <v>0</v>
          </cell>
        </row>
        <row r="336">
          <cell r="B336" t="str">
            <v>ST/EPU</v>
          </cell>
          <cell r="C336" t="str">
            <v>B1D</v>
          </cell>
          <cell r="D336" t="str">
            <v>B1DD</v>
          </cell>
          <cell r="E336" t="str">
            <v>EP/FARA</v>
          </cell>
          <cell r="F336">
            <v>43</v>
          </cell>
          <cell r="G336">
            <v>23</v>
          </cell>
          <cell r="H336" t="str">
            <v xml:space="preserve">EIR Récepteurs radio à piles </v>
          </cell>
          <cell r="I336" t="str">
            <v>INRAP</v>
          </cell>
          <cell r="J336">
            <v>49</v>
          </cell>
          <cell r="K336" t="str">
            <v>IDA</v>
          </cell>
          <cell r="L336" t="str">
            <v>AOI</v>
          </cell>
          <cell r="M336">
            <v>789.47368421052636</v>
          </cell>
          <cell r="N336">
            <v>7</v>
          </cell>
          <cell r="O336">
            <v>3</v>
          </cell>
          <cell r="P336">
            <v>3</v>
          </cell>
          <cell r="Q336">
            <v>789.47368421052636</v>
          </cell>
          <cell r="R336" t="str">
            <v>poste</v>
          </cell>
          <cell r="S336">
            <v>93</v>
          </cell>
          <cell r="T336">
            <v>37.985199999999999</v>
          </cell>
          <cell r="U336">
            <v>1</v>
          </cell>
          <cell r="V336">
            <v>29988.315789473683</v>
          </cell>
          <cell r="W336">
            <v>0</v>
          </cell>
          <cell r="X336">
            <v>0</v>
          </cell>
          <cell r="Y336">
            <v>0</v>
          </cell>
          <cell r="Z336">
            <v>29988.315789473683</v>
          </cell>
          <cell r="AA336">
            <v>29988.315789473683</v>
          </cell>
          <cell r="AB336">
            <v>0</v>
          </cell>
          <cell r="AC336">
            <v>0</v>
          </cell>
          <cell r="AD336">
            <v>0</v>
          </cell>
          <cell r="AE336">
            <v>29988.315789473683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L336">
            <v>0</v>
          </cell>
        </row>
        <row r="337">
          <cell r="B337" t="str">
            <v>ST/EPU</v>
          </cell>
          <cell r="C337" t="str">
            <v>B1D</v>
          </cell>
          <cell r="D337" t="str">
            <v>B1DD</v>
          </cell>
          <cell r="E337" t="str">
            <v>EP/KISS</v>
          </cell>
          <cell r="F337">
            <v>55</v>
          </cell>
          <cell r="G337">
            <v>23</v>
          </cell>
          <cell r="H337" t="str">
            <v xml:space="preserve">EIR Récepteurs radio à piles </v>
          </cell>
          <cell r="I337" t="str">
            <v>INRAP</v>
          </cell>
          <cell r="J337">
            <v>49</v>
          </cell>
          <cell r="K337" t="str">
            <v>IDA</v>
          </cell>
          <cell r="L337" t="str">
            <v>AOI</v>
          </cell>
          <cell r="M337">
            <v>789.47368421052636</v>
          </cell>
          <cell r="N337">
            <v>7</v>
          </cell>
          <cell r="O337">
            <v>3</v>
          </cell>
          <cell r="P337">
            <v>3</v>
          </cell>
          <cell r="Q337">
            <v>789.47368421052636</v>
          </cell>
          <cell r="R337" t="str">
            <v>poste</v>
          </cell>
          <cell r="S337">
            <v>93</v>
          </cell>
          <cell r="T337">
            <v>37.985199999999999</v>
          </cell>
          <cell r="U337">
            <v>1</v>
          </cell>
          <cell r="V337">
            <v>29988.315789473683</v>
          </cell>
          <cell r="W337">
            <v>0</v>
          </cell>
          <cell r="X337">
            <v>0</v>
          </cell>
          <cell r="Y337">
            <v>0</v>
          </cell>
          <cell r="Z337">
            <v>29988.315789473683</v>
          </cell>
          <cell r="AA337">
            <v>29988.315789473683</v>
          </cell>
          <cell r="AB337">
            <v>0</v>
          </cell>
          <cell r="AC337">
            <v>0</v>
          </cell>
          <cell r="AD337">
            <v>0</v>
          </cell>
          <cell r="AE337">
            <v>29988.315789473683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L337">
            <v>0</v>
          </cell>
        </row>
        <row r="338">
          <cell r="B338" t="str">
            <v>ST/EPU</v>
          </cell>
          <cell r="C338" t="str">
            <v>B1D</v>
          </cell>
          <cell r="D338" t="str">
            <v>B1DD</v>
          </cell>
          <cell r="E338" t="str">
            <v>EP/KANK</v>
          </cell>
          <cell r="F338">
            <v>71</v>
          </cell>
          <cell r="G338">
            <v>23</v>
          </cell>
          <cell r="H338" t="str">
            <v xml:space="preserve">EIR Récepteurs radio à piles </v>
          </cell>
          <cell r="I338" t="str">
            <v>INRAP</v>
          </cell>
          <cell r="J338">
            <v>49</v>
          </cell>
          <cell r="K338" t="str">
            <v>IDA</v>
          </cell>
          <cell r="L338" t="str">
            <v>AOI</v>
          </cell>
          <cell r="M338">
            <v>789.47368421052636</v>
          </cell>
          <cell r="N338">
            <v>7</v>
          </cell>
          <cell r="O338">
            <v>3</v>
          </cell>
          <cell r="P338">
            <v>3</v>
          </cell>
          <cell r="Q338">
            <v>789.47368421052636</v>
          </cell>
          <cell r="R338" t="str">
            <v>poste</v>
          </cell>
          <cell r="S338">
            <v>93</v>
          </cell>
          <cell r="T338">
            <v>37.985199999999999</v>
          </cell>
          <cell r="U338">
            <v>1</v>
          </cell>
          <cell r="V338">
            <v>29988.315789473683</v>
          </cell>
          <cell r="W338">
            <v>0</v>
          </cell>
          <cell r="X338">
            <v>0</v>
          </cell>
          <cell r="Y338">
            <v>0</v>
          </cell>
          <cell r="Z338">
            <v>29988.315789473683</v>
          </cell>
          <cell r="AA338">
            <v>29988.315789473683</v>
          </cell>
          <cell r="AB338">
            <v>0</v>
          </cell>
          <cell r="AC338">
            <v>0</v>
          </cell>
          <cell r="AD338">
            <v>0</v>
          </cell>
          <cell r="AE338">
            <v>29988.315789473683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L338">
            <v>0</v>
          </cell>
        </row>
        <row r="339">
          <cell r="B339" t="str">
            <v>ST/EPU</v>
          </cell>
          <cell r="C339" t="str">
            <v>B1D</v>
          </cell>
          <cell r="D339" t="str">
            <v>B1DD</v>
          </cell>
          <cell r="E339" t="str">
            <v>EP/KERO</v>
          </cell>
          <cell r="F339">
            <v>81</v>
          </cell>
          <cell r="G339">
            <v>23</v>
          </cell>
          <cell r="H339" t="str">
            <v xml:space="preserve">EIR Récepteurs radio à piles </v>
          </cell>
          <cell r="I339" t="str">
            <v>INRAP</v>
          </cell>
          <cell r="J339">
            <v>49</v>
          </cell>
          <cell r="K339" t="str">
            <v>IDA</v>
          </cell>
          <cell r="L339" t="str">
            <v>AOI</v>
          </cell>
          <cell r="M339">
            <v>789.47368421052636</v>
          </cell>
          <cell r="N339">
            <v>7</v>
          </cell>
          <cell r="O339">
            <v>3</v>
          </cell>
          <cell r="P339">
            <v>3</v>
          </cell>
          <cell r="Q339">
            <v>789.47368421052636</v>
          </cell>
          <cell r="R339" t="str">
            <v>poste</v>
          </cell>
          <cell r="S339">
            <v>93</v>
          </cell>
          <cell r="T339">
            <v>37.985199999999999</v>
          </cell>
          <cell r="U339">
            <v>1</v>
          </cell>
          <cell r="V339">
            <v>29988.315789473683</v>
          </cell>
          <cell r="W339">
            <v>0</v>
          </cell>
          <cell r="X339">
            <v>0</v>
          </cell>
          <cell r="Y339">
            <v>0</v>
          </cell>
          <cell r="Z339">
            <v>29988.315789473683</v>
          </cell>
          <cell r="AA339">
            <v>29988.315789473683</v>
          </cell>
          <cell r="AB339">
            <v>0</v>
          </cell>
          <cell r="AC339">
            <v>0</v>
          </cell>
          <cell r="AD339">
            <v>0</v>
          </cell>
          <cell r="AE339">
            <v>29988.315789473683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L339">
            <v>0</v>
          </cell>
        </row>
        <row r="340">
          <cell r="B340" t="str">
            <v>ST/EPU</v>
          </cell>
          <cell r="C340" t="str">
            <v>B1D</v>
          </cell>
          <cell r="D340" t="str">
            <v>B1DD</v>
          </cell>
          <cell r="E340" t="str">
            <v>EP/KOUR</v>
          </cell>
          <cell r="F340">
            <v>90</v>
          </cell>
          <cell r="G340">
            <v>23</v>
          </cell>
          <cell r="H340" t="str">
            <v xml:space="preserve">EIR Récepteurs radio à piles </v>
          </cell>
          <cell r="I340" t="str">
            <v>INRAP</v>
          </cell>
          <cell r="J340">
            <v>49</v>
          </cell>
          <cell r="K340" t="str">
            <v>IDA</v>
          </cell>
          <cell r="L340" t="str">
            <v>AOI</v>
          </cell>
          <cell r="M340">
            <v>789.47368421052636</v>
          </cell>
          <cell r="N340">
            <v>7</v>
          </cell>
          <cell r="O340">
            <v>3</v>
          </cell>
          <cell r="P340">
            <v>3</v>
          </cell>
          <cell r="Q340">
            <v>789.47368421052636</v>
          </cell>
          <cell r="R340" t="str">
            <v>poste</v>
          </cell>
          <cell r="S340">
            <v>93</v>
          </cell>
          <cell r="T340">
            <v>37.985199999999999</v>
          </cell>
          <cell r="U340">
            <v>1</v>
          </cell>
          <cell r="V340">
            <v>29988.315789473683</v>
          </cell>
          <cell r="W340">
            <v>0</v>
          </cell>
          <cell r="X340">
            <v>0</v>
          </cell>
          <cell r="Y340">
            <v>0</v>
          </cell>
          <cell r="Z340">
            <v>29988.315789473683</v>
          </cell>
          <cell r="AA340">
            <v>29988.315789473683</v>
          </cell>
          <cell r="AB340">
            <v>0</v>
          </cell>
          <cell r="AC340">
            <v>0</v>
          </cell>
          <cell r="AD340">
            <v>0</v>
          </cell>
          <cell r="AE340">
            <v>29988.315789473683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L340">
            <v>0</v>
          </cell>
        </row>
        <row r="341">
          <cell r="B341" t="str">
            <v>ST/EPU</v>
          </cell>
          <cell r="C341" t="str">
            <v>B1D</v>
          </cell>
          <cell r="D341" t="str">
            <v>B1DD</v>
          </cell>
          <cell r="E341" t="str">
            <v>EP/MAND</v>
          </cell>
          <cell r="G341">
            <v>23</v>
          </cell>
          <cell r="H341" t="str">
            <v xml:space="preserve">EIR Récepteurs radio à piles </v>
          </cell>
          <cell r="I341" t="str">
            <v>INRAP</v>
          </cell>
          <cell r="K341" t="str">
            <v>IDA</v>
          </cell>
          <cell r="L341" t="str">
            <v>AOI</v>
          </cell>
          <cell r="M341">
            <v>789.47368421052636</v>
          </cell>
          <cell r="O341">
            <v>3</v>
          </cell>
          <cell r="P341">
            <v>3</v>
          </cell>
          <cell r="Q341">
            <v>789.47368421052636</v>
          </cell>
          <cell r="R341" t="str">
            <v>poste</v>
          </cell>
          <cell r="T341">
            <v>37.985199999999999</v>
          </cell>
          <cell r="U341">
            <v>1</v>
          </cell>
          <cell r="V341">
            <v>29988.315789473683</v>
          </cell>
          <cell r="W341">
            <v>0</v>
          </cell>
          <cell r="X341">
            <v>0</v>
          </cell>
          <cell r="Y341">
            <v>0</v>
          </cell>
          <cell r="Z341">
            <v>29988.315789473683</v>
          </cell>
          <cell r="AA341">
            <v>29988.315789473683</v>
          </cell>
          <cell r="AB341">
            <v>0</v>
          </cell>
          <cell r="AC341">
            <v>0</v>
          </cell>
          <cell r="AD341">
            <v>0</v>
          </cell>
          <cell r="AE341">
            <v>29988.315789473683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L341">
            <v>0</v>
          </cell>
        </row>
        <row r="342">
          <cell r="B342" t="str">
            <v>ST/EPU</v>
          </cell>
          <cell r="C342" t="str">
            <v>B1D</v>
          </cell>
          <cell r="D342" t="str">
            <v>B1DD</v>
          </cell>
          <cell r="E342" t="str">
            <v>EP/SIGU</v>
          </cell>
          <cell r="F342">
            <v>22</v>
          </cell>
          <cell r="G342">
            <v>23</v>
          </cell>
          <cell r="H342" t="str">
            <v xml:space="preserve">EIR Récepteurs radio à piles </v>
          </cell>
          <cell r="I342" t="str">
            <v>INRAP</v>
          </cell>
          <cell r="J342">
            <v>42</v>
          </cell>
          <cell r="K342" t="str">
            <v>IDA</v>
          </cell>
          <cell r="L342" t="str">
            <v>AOI</v>
          </cell>
          <cell r="M342">
            <v>789.47368421052636</v>
          </cell>
          <cell r="N342">
            <v>7</v>
          </cell>
          <cell r="O342">
            <v>3</v>
          </cell>
          <cell r="P342">
            <v>3</v>
          </cell>
          <cell r="Q342">
            <v>789.47368421052636</v>
          </cell>
          <cell r="R342" t="str">
            <v>poste</v>
          </cell>
          <cell r="S342">
            <v>33</v>
          </cell>
          <cell r="T342">
            <v>37.985199999999999</v>
          </cell>
          <cell r="U342">
            <v>1</v>
          </cell>
          <cell r="V342">
            <v>29988.315789473683</v>
          </cell>
          <cell r="W342">
            <v>0</v>
          </cell>
          <cell r="X342">
            <v>0</v>
          </cell>
          <cell r="Y342">
            <v>0</v>
          </cell>
          <cell r="Z342">
            <v>29988.315789473683</v>
          </cell>
          <cell r="AA342">
            <v>29988.315789473683</v>
          </cell>
          <cell r="AB342">
            <v>0</v>
          </cell>
          <cell r="AC342">
            <v>0</v>
          </cell>
          <cell r="AD342">
            <v>0</v>
          </cell>
          <cell r="AE342">
            <v>29988.315789473683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L342">
            <v>0</v>
          </cell>
        </row>
        <row r="343">
          <cell r="B343" t="str">
            <v>ST/EPU</v>
          </cell>
          <cell r="C343" t="str">
            <v>B1D</v>
          </cell>
          <cell r="D343" t="str">
            <v>B1DD</v>
          </cell>
          <cell r="E343" t="str">
            <v>EP/COYA</v>
          </cell>
          <cell r="F343">
            <v>31</v>
          </cell>
          <cell r="G343">
            <v>23</v>
          </cell>
          <cell r="H343" t="str">
            <v xml:space="preserve">EIR Récepteurs radio à piles </v>
          </cell>
          <cell r="I343" t="str">
            <v>INRAP</v>
          </cell>
          <cell r="J343">
            <v>42</v>
          </cell>
          <cell r="K343" t="str">
            <v>IDA</v>
          </cell>
          <cell r="L343" t="str">
            <v>AOI</v>
          </cell>
          <cell r="M343">
            <v>789.47368421052636</v>
          </cell>
          <cell r="N343">
            <v>7</v>
          </cell>
          <cell r="O343">
            <v>3</v>
          </cell>
          <cell r="P343">
            <v>3</v>
          </cell>
          <cell r="Q343">
            <v>789.47368421052636</v>
          </cell>
          <cell r="R343" t="str">
            <v>poste</v>
          </cell>
          <cell r="S343">
            <v>33</v>
          </cell>
          <cell r="T343">
            <v>37.985199999999999</v>
          </cell>
          <cell r="U343">
            <v>1</v>
          </cell>
          <cell r="V343">
            <v>29988.315789473683</v>
          </cell>
          <cell r="W343">
            <v>0</v>
          </cell>
          <cell r="X343">
            <v>0</v>
          </cell>
          <cell r="Y343">
            <v>0</v>
          </cell>
          <cell r="Z343">
            <v>29988.315789473683</v>
          </cell>
          <cell r="AA343">
            <v>29988.315789473683</v>
          </cell>
          <cell r="AB343">
            <v>0</v>
          </cell>
          <cell r="AC343">
            <v>0</v>
          </cell>
          <cell r="AD343">
            <v>0</v>
          </cell>
          <cell r="AE343">
            <v>29988.315789473683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L343">
            <v>0</v>
          </cell>
        </row>
        <row r="344">
          <cell r="B344" t="str">
            <v>ST/EPU</v>
          </cell>
          <cell r="C344" t="str">
            <v>B1D</v>
          </cell>
          <cell r="D344" t="str">
            <v>B1DD</v>
          </cell>
          <cell r="E344" t="str">
            <v>EP/DUBR</v>
          </cell>
          <cell r="F344">
            <v>69</v>
          </cell>
          <cell r="G344">
            <v>23</v>
          </cell>
          <cell r="H344" t="str">
            <v xml:space="preserve">EIR Récepteurs radio à piles </v>
          </cell>
          <cell r="I344" t="str">
            <v>INRAP</v>
          </cell>
          <cell r="J344">
            <v>42</v>
          </cell>
          <cell r="K344" t="str">
            <v>IDA</v>
          </cell>
          <cell r="L344" t="str">
            <v>AOI</v>
          </cell>
          <cell r="M344">
            <v>789.47368421052636</v>
          </cell>
          <cell r="N344">
            <v>7</v>
          </cell>
          <cell r="O344">
            <v>3</v>
          </cell>
          <cell r="P344">
            <v>3</v>
          </cell>
          <cell r="Q344">
            <v>789.47368421052636</v>
          </cell>
          <cell r="R344" t="str">
            <v>poste</v>
          </cell>
          <cell r="S344">
            <v>33</v>
          </cell>
          <cell r="T344">
            <v>37.985199999999999</v>
          </cell>
          <cell r="U344">
            <v>1</v>
          </cell>
          <cell r="V344">
            <v>29988.315789473683</v>
          </cell>
          <cell r="W344">
            <v>0</v>
          </cell>
          <cell r="X344">
            <v>0</v>
          </cell>
          <cell r="Y344">
            <v>0</v>
          </cell>
          <cell r="Z344">
            <v>29988.315789473683</v>
          </cell>
          <cell r="AA344">
            <v>29988.315789473683</v>
          </cell>
          <cell r="AB344">
            <v>0</v>
          </cell>
          <cell r="AC344">
            <v>0</v>
          </cell>
          <cell r="AD344">
            <v>0</v>
          </cell>
          <cell r="AE344">
            <v>29988.315789473683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L344">
            <v>0</v>
          </cell>
        </row>
        <row r="345">
          <cell r="B345" t="str">
            <v>ST/EPU</v>
          </cell>
          <cell r="C345" t="str">
            <v>B1D</v>
          </cell>
          <cell r="D345" t="str">
            <v>B1DD</v>
          </cell>
          <cell r="E345" t="str">
            <v>EP/FORE</v>
          </cell>
          <cell r="F345">
            <v>90</v>
          </cell>
          <cell r="G345">
            <v>23</v>
          </cell>
          <cell r="H345" t="str">
            <v xml:space="preserve">EIR Récepteurs radio à piles </v>
          </cell>
          <cell r="I345" t="str">
            <v>INRAP</v>
          </cell>
          <cell r="J345">
            <v>42</v>
          </cell>
          <cell r="K345" t="str">
            <v>IDA</v>
          </cell>
          <cell r="L345" t="str">
            <v>AOI</v>
          </cell>
          <cell r="M345">
            <v>789.47368421052636</v>
          </cell>
          <cell r="N345">
            <v>7</v>
          </cell>
          <cell r="O345">
            <v>3</v>
          </cell>
          <cell r="P345">
            <v>3</v>
          </cell>
          <cell r="Q345">
            <v>789.47368421052636</v>
          </cell>
          <cell r="R345" t="str">
            <v>poste</v>
          </cell>
          <cell r="S345">
            <v>33</v>
          </cell>
          <cell r="T345">
            <v>37.985199999999999</v>
          </cell>
          <cell r="U345">
            <v>1</v>
          </cell>
          <cell r="V345">
            <v>29988.315789473683</v>
          </cell>
          <cell r="W345">
            <v>0</v>
          </cell>
          <cell r="X345">
            <v>0</v>
          </cell>
          <cell r="Y345">
            <v>0</v>
          </cell>
          <cell r="Z345">
            <v>29988.315789473683</v>
          </cell>
          <cell r="AA345">
            <v>29988.315789473683</v>
          </cell>
          <cell r="AB345">
            <v>0</v>
          </cell>
          <cell r="AC345">
            <v>0</v>
          </cell>
          <cell r="AD345">
            <v>0</v>
          </cell>
          <cell r="AE345">
            <v>29988.315789473683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L345">
            <v>0</v>
          </cell>
        </row>
        <row r="346">
          <cell r="B346" t="str">
            <v>ST/EPU</v>
          </cell>
          <cell r="C346" t="str">
            <v>B1D</v>
          </cell>
          <cell r="D346" t="str">
            <v>B1DD</v>
          </cell>
          <cell r="E346" t="str">
            <v>EP/KIND</v>
          </cell>
          <cell r="F346">
            <v>22</v>
          </cell>
          <cell r="G346">
            <v>23</v>
          </cell>
          <cell r="H346" t="str">
            <v xml:space="preserve">EIR Récepteurs radio à piles </v>
          </cell>
          <cell r="I346" t="str">
            <v>INRAP</v>
          </cell>
          <cell r="J346">
            <v>43</v>
          </cell>
          <cell r="K346" t="str">
            <v>IDA</v>
          </cell>
          <cell r="L346" t="str">
            <v>AOI</v>
          </cell>
          <cell r="M346">
            <v>789.47368421052636</v>
          </cell>
          <cell r="N346">
            <v>7</v>
          </cell>
          <cell r="O346">
            <v>3</v>
          </cell>
          <cell r="P346">
            <v>3</v>
          </cell>
          <cell r="Q346">
            <v>789.47368421052636</v>
          </cell>
          <cell r="R346" t="str">
            <v>poste</v>
          </cell>
          <cell r="S346">
            <v>33</v>
          </cell>
          <cell r="T346">
            <v>37.985199999999999</v>
          </cell>
          <cell r="U346">
            <v>1</v>
          </cell>
          <cell r="V346">
            <v>29988.315789473683</v>
          </cell>
          <cell r="W346">
            <v>0</v>
          </cell>
          <cell r="X346">
            <v>0</v>
          </cell>
          <cell r="Y346">
            <v>0</v>
          </cell>
          <cell r="Z346">
            <v>29988.315789473683</v>
          </cell>
          <cell r="AA346">
            <v>29988.315789473683</v>
          </cell>
          <cell r="AB346">
            <v>0</v>
          </cell>
          <cell r="AC346">
            <v>0</v>
          </cell>
          <cell r="AD346">
            <v>0</v>
          </cell>
          <cell r="AE346">
            <v>29988.315789473683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L346">
            <v>0</v>
          </cell>
        </row>
        <row r="347">
          <cell r="B347" t="str">
            <v>ST/EPU</v>
          </cell>
          <cell r="C347" t="str">
            <v>B1D</v>
          </cell>
          <cell r="D347" t="str">
            <v>B1DD</v>
          </cell>
          <cell r="E347" t="str">
            <v>EP/TELE</v>
          </cell>
          <cell r="F347">
            <v>31</v>
          </cell>
          <cell r="G347">
            <v>23</v>
          </cell>
          <cell r="H347" t="str">
            <v xml:space="preserve">EIR Récepteurs radio à piles </v>
          </cell>
          <cell r="I347" t="str">
            <v>INRAP</v>
          </cell>
          <cell r="J347">
            <v>43</v>
          </cell>
          <cell r="K347" t="str">
            <v>IDA</v>
          </cell>
          <cell r="L347" t="str">
            <v>AOI</v>
          </cell>
          <cell r="M347">
            <v>789.47368421052636</v>
          </cell>
          <cell r="N347">
            <v>7</v>
          </cell>
          <cell r="O347">
            <v>3</v>
          </cell>
          <cell r="P347">
            <v>3</v>
          </cell>
          <cell r="Q347">
            <v>789.47368421052636</v>
          </cell>
          <cell r="R347" t="str">
            <v>poste</v>
          </cell>
          <cell r="S347">
            <v>33</v>
          </cell>
          <cell r="T347">
            <v>37.985199999999999</v>
          </cell>
          <cell r="U347">
            <v>1</v>
          </cell>
          <cell r="V347">
            <v>29988.315789473683</v>
          </cell>
          <cell r="W347">
            <v>0</v>
          </cell>
          <cell r="X347">
            <v>0</v>
          </cell>
          <cell r="Y347">
            <v>0</v>
          </cell>
          <cell r="Z347">
            <v>29988.315789473683</v>
          </cell>
          <cell r="AA347">
            <v>29988.315789473683</v>
          </cell>
          <cell r="AB347">
            <v>0</v>
          </cell>
          <cell r="AC347">
            <v>0</v>
          </cell>
          <cell r="AD347">
            <v>0</v>
          </cell>
          <cell r="AE347">
            <v>29988.315789473683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L347">
            <v>0</v>
          </cell>
        </row>
        <row r="348">
          <cell r="B348" t="str">
            <v>ST/EPU</v>
          </cell>
          <cell r="C348" t="str">
            <v>B1D</v>
          </cell>
          <cell r="D348" t="str">
            <v>B1DD</v>
          </cell>
          <cell r="E348" t="str">
            <v>EP/KOUB</v>
          </cell>
          <cell r="F348">
            <v>90</v>
          </cell>
          <cell r="G348">
            <v>23</v>
          </cell>
          <cell r="H348" t="str">
            <v xml:space="preserve">EIR Récepteurs radio à piles </v>
          </cell>
          <cell r="I348" t="str">
            <v>INRAP</v>
          </cell>
          <cell r="J348">
            <v>43</v>
          </cell>
          <cell r="K348" t="str">
            <v>IDA</v>
          </cell>
          <cell r="L348" t="str">
            <v>AOI</v>
          </cell>
          <cell r="M348">
            <v>789.47368421052636</v>
          </cell>
          <cell r="N348">
            <v>7</v>
          </cell>
          <cell r="O348">
            <v>3</v>
          </cell>
          <cell r="P348">
            <v>3</v>
          </cell>
          <cell r="Q348">
            <v>789.47368421052636</v>
          </cell>
          <cell r="R348" t="str">
            <v>poste</v>
          </cell>
          <cell r="S348">
            <v>33</v>
          </cell>
          <cell r="T348">
            <v>37.985199999999999</v>
          </cell>
          <cell r="U348">
            <v>1</v>
          </cell>
          <cell r="V348">
            <v>29988.315789473683</v>
          </cell>
          <cell r="W348">
            <v>0</v>
          </cell>
          <cell r="X348">
            <v>0</v>
          </cell>
          <cell r="Y348">
            <v>0</v>
          </cell>
          <cell r="Z348">
            <v>29988.315789473683</v>
          </cell>
          <cell r="AA348">
            <v>29988.315789473683</v>
          </cell>
          <cell r="AB348">
            <v>0</v>
          </cell>
          <cell r="AC348">
            <v>0</v>
          </cell>
          <cell r="AD348">
            <v>0</v>
          </cell>
          <cell r="AE348">
            <v>29988.315789473683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L348">
            <v>0</v>
          </cell>
        </row>
        <row r="349">
          <cell r="B349" t="str">
            <v>ST/EPU</v>
          </cell>
          <cell r="C349" t="str">
            <v>B1D</v>
          </cell>
          <cell r="D349" t="str">
            <v>B1DD</v>
          </cell>
          <cell r="E349" t="str">
            <v>EP/LABE</v>
          </cell>
          <cell r="F349">
            <v>31</v>
          </cell>
          <cell r="G349">
            <v>23</v>
          </cell>
          <cell r="H349" t="str">
            <v xml:space="preserve">EIR Récepteurs radio à piles </v>
          </cell>
          <cell r="I349" t="str">
            <v>INRAP</v>
          </cell>
          <cell r="J349">
            <v>44</v>
          </cell>
          <cell r="K349" t="str">
            <v>IDA</v>
          </cell>
          <cell r="L349" t="str">
            <v>AOI</v>
          </cell>
          <cell r="M349">
            <v>789.47368421052636</v>
          </cell>
          <cell r="N349">
            <v>7</v>
          </cell>
          <cell r="O349">
            <v>3</v>
          </cell>
          <cell r="P349">
            <v>3</v>
          </cell>
          <cell r="Q349">
            <v>789.47368421052636</v>
          </cell>
          <cell r="R349" t="str">
            <v>poste</v>
          </cell>
          <cell r="S349">
            <v>36</v>
          </cell>
          <cell r="T349">
            <v>37.985199999999999</v>
          </cell>
          <cell r="U349">
            <v>1</v>
          </cell>
          <cell r="V349">
            <v>29988.315789473683</v>
          </cell>
          <cell r="W349">
            <v>0</v>
          </cell>
          <cell r="X349">
            <v>0</v>
          </cell>
          <cell r="Y349">
            <v>0</v>
          </cell>
          <cell r="Z349">
            <v>29988.315789473683</v>
          </cell>
          <cell r="AA349">
            <v>29988.315789473683</v>
          </cell>
          <cell r="AB349">
            <v>0</v>
          </cell>
          <cell r="AC349">
            <v>0</v>
          </cell>
          <cell r="AD349">
            <v>0</v>
          </cell>
          <cell r="AE349">
            <v>29988.315789473683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L349">
            <v>0</v>
          </cell>
        </row>
        <row r="350">
          <cell r="B350" t="str">
            <v>ST/EPU</v>
          </cell>
          <cell r="C350" t="str">
            <v>B1D</v>
          </cell>
          <cell r="D350" t="str">
            <v>B1DD</v>
          </cell>
          <cell r="E350" t="str">
            <v>EP/LELO</v>
          </cell>
          <cell r="G350">
            <v>23</v>
          </cell>
          <cell r="H350" t="str">
            <v xml:space="preserve">EIR Récepteurs radio à piles </v>
          </cell>
          <cell r="I350" t="str">
            <v>INRAP</v>
          </cell>
          <cell r="K350" t="str">
            <v>IDA</v>
          </cell>
          <cell r="L350" t="str">
            <v>AOI</v>
          </cell>
          <cell r="M350">
            <v>789.47368421052636</v>
          </cell>
          <cell r="O350">
            <v>3</v>
          </cell>
          <cell r="P350">
            <v>3</v>
          </cell>
          <cell r="Q350">
            <v>789.47368421052636</v>
          </cell>
          <cell r="R350" t="str">
            <v>poste</v>
          </cell>
          <cell r="T350">
            <v>37.985199999999999</v>
          </cell>
          <cell r="U350">
            <v>1</v>
          </cell>
          <cell r="V350">
            <v>29988.315789473683</v>
          </cell>
          <cell r="W350">
            <v>0</v>
          </cell>
          <cell r="X350">
            <v>0</v>
          </cell>
          <cell r="Y350">
            <v>0</v>
          </cell>
          <cell r="Z350">
            <v>29988.315789473683</v>
          </cell>
          <cell r="AA350">
            <v>29988.315789473683</v>
          </cell>
          <cell r="AB350">
            <v>0</v>
          </cell>
          <cell r="AC350">
            <v>0</v>
          </cell>
          <cell r="AD350">
            <v>0</v>
          </cell>
          <cell r="AE350">
            <v>29988.315789473683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L350">
            <v>0</v>
          </cell>
        </row>
        <row r="351">
          <cell r="B351" t="str">
            <v>ST/EPU</v>
          </cell>
          <cell r="C351" t="str">
            <v>B1D</v>
          </cell>
          <cell r="D351" t="str">
            <v>B1DD</v>
          </cell>
          <cell r="E351" t="str">
            <v>EP/MALI</v>
          </cell>
          <cell r="F351">
            <v>22</v>
          </cell>
          <cell r="G351">
            <v>23</v>
          </cell>
          <cell r="H351" t="str">
            <v xml:space="preserve">EIR Récepteurs radio à piles </v>
          </cell>
          <cell r="I351" t="str">
            <v>INRAP</v>
          </cell>
          <cell r="J351">
            <v>42</v>
          </cell>
          <cell r="K351" t="str">
            <v>IDA</v>
          </cell>
          <cell r="L351" t="str">
            <v>AOI</v>
          </cell>
          <cell r="M351">
            <v>789.47368421052636</v>
          </cell>
          <cell r="N351">
            <v>7</v>
          </cell>
          <cell r="O351">
            <v>3</v>
          </cell>
          <cell r="P351">
            <v>3</v>
          </cell>
          <cell r="Q351">
            <v>789.47368421052636</v>
          </cell>
          <cell r="R351" t="str">
            <v>poste</v>
          </cell>
          <cell r="S351">
            <v>33</v>
          </cell>
          <cell r="T351">
            <v>37.985199999999999</v>
          </cell>
          <cell r="U351">
            <v>1</v>
          </cell>
          <cell r="V351">
            <v>29988.315789473683</v>
          </cell>
          <cell r="W351">
            <v>0</v>
          </cell>
          <cell r="X351">
            <v>0</v>
          </cell>
          <cell r="Y351">
            <v>0</v>
          </cell>
          <cell r="Z351">
            <v>29988.315789473683</v>
          </cell>
          <cell r="AA351">
            <v>29988.315789473683</v>
          </cell>
          <cell r="AB351">
            <v>0</v>
          </cell>
          <cell r="AC351">
            <v>0</v>
          </cell>
          <cell r="AD351">
            <v>0</v>
          </cell>
          <cell r="AE351">
            <v>29988.315789473683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L351">
            <v>0</v>
          </cell>
        </row>
        <row r="352">
          <cell r="B352" t="str">
            <v>ST/EPU</v>
          </cell>
          <cell r="C352" t="str">
            <v>B1D</v>
          </cell>
          <cell r="D352" t="str">
            <v>B1DD</v>
          </cell>
          <cell r="E352" t="str">
            <v>EP/TOUG</v>
          </cell>
          <cell r="F352">
            <v>31</v>
          </cell>
          <cell r="G352">
            <v>23</v>
          </cell>
          <cell r="H352" t="str">
            <v xml:space="preserve">EIR Récepteurs radio à piles </v>
          </cell>
          <cell r="I352" t="str">
            <v>INRAP</v>
          </cell>
          <cell r="J352">
            <v>42</v>
          </cell>
          <cell r="K352" t="str">
            <v>IDA</v>
          </cell>
          <cell r="L352" t="str">
            <v>AOI</v>
          </cell>
          <cell r="M352">
            <v>789.47368421052636</v>
          </cell>
          <cell r="N352">
            <v>7</v>
          </cell>
          <cell r="O352">
            <v>3</v>
          </cell>
          <cell r="P352">
            <v>3</v>
          </cell>
          <cell r="Q352">
            <v>789.47368421052636</v>
          </cell>
          <cell r="R352" t="str">
            <v>poste</v>
          </cell>
          <cell r="S352">
            <v>33</v>
          </cell>
          <cell r="T352">
            <v>37.985199999999999</v>
          </cell>
          <cell r="U352">
            <v>1</v>
          </cell>
          <cell r="V352">
            <v>29988.315789473683</v>
          </cell>
          <cell r="W352">
            <v>0</v>
          </cell>
          <cell r="X352">
            <v>0</v>
          </cell>
          <cell r="Y352">
            <v>0</v>
          </cell>
          <cell r="Z352">
            <v>29988.315789473683</v>
          </cell>
          <cell r="AA352">
            <v>29988.315789473683</v>
          </cell>
          <cell r="AB352">
            <v>0</v>
          </cell>
          <cell r="AC352">
            <v>0</v>
          </cell>
          <cell r="AD352">
            <v>0</v>
          </cell>
          <cell r="AE352">
            <v>29988.315789473683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L352">
            <v>0</v>
          </cell>
        </row>
        <row r="353">
          <cell r="B353" t="str">
            <v>ST/EPU</v>
          </cell>
          <cell r="C353" t="str">
            <v>B1D</v>
          </cell>
          <cell r="D353" t="str">
            <v>B1DD</v>
          </cell>
          <cell r="E353" t="str">
            <v>EP/DALA</v>
          </cell>
          <cell r="F353">
            <v>69</v>
          </cell>
          <cell r="G353">
            <v>23</v>
          </cell>
          <cell r="H353" t="str">
            <v xml:space="preserve">EIR Récepteurs radio à piles </v>
          </cell>
          <cell r="I353" t="str">
            <v>INRAP</v>
          </cell>
          <cell r="J353">
            <v>42</v>
          </cell>
          <cell r="K353" t="str">
            <v>IDA</v>
          </cell>
          <cell r="L353" t="str">
            <v>AOI</v>
          </cell>
          <cell r="M353">
            <v>789.47368421052636</v>
          </cell>
          <cell r="N353">
            <v>7</v>
          </cell>
          <cell r="O353">
            <v>3</v>
          </cell>
          <cell r="P353">
            <v>3</v>
          </cell>
          <cell r="Q353">
            <v>789.47368421052636</v>
          </cell>
          <cell r="R353" t="str">
            <v>poste</v>
          </cell>
          <cell r="S353">
            <v>33</v>
          </cell>
          <cell r="T353">
            <v>37.985199999999999</v>
          </cell>
          <cell r="U353">
            <v>1</v>
          </cell>
          <cell r="V353">
            <v>29988.315789473683</v>
          </cell>
          <cell r="W353">
            <v>0</v>
          </cell>
          <cell r="X353">
            <v>0</v>
          </cell>
          <cell r="Y353">
            <v>0</v>
          </cell>
          <cell r="Z353">
            <v>29988.315789473683</v>
          </cell>
          <cell r="AA353">
            <v>29988.315789473683</v>
          </cell>
          <cell r="AB353">
            <v>0</v>
          </cell>
          <cell r="AC353">
            <v>0</v>
          </cell>
          <cell r="AD353">
            <v>0</v>
          </cell>
          <cell r="AE353">
            <v>29988.315789473683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L353">
            <v>0</v>
          </cell>
        </row>
        <row r="354">
          <cell r="B354" t="str">
            <v>ST/EPU</v>
          </cell>
          <cell r="C354" t="str">
            <v>B1D</v>
          </cell>
          <cell r="D354" t="str">
            <v>B1DD</v>
          </cell>
          <cell r="E354" t="str">
            <v>EP/MAMO</v>
          </cell>
          <cell r="F354">
            <v>90</v>
          </cell>
          <cell r="G354">
            <v>23</v>
          </cell>
          <cell r="H354" t="str">
            <v xml:space="preserve">EIR Récepteurs radio à piles </v>
          </cell>
          <cell r="I354" t="str">
            <v>INRAP</v>
          </cell>
          <cell r="J354">
            <v>42</v>
          </cell>
          <cell r="K354" t="str">
            <v>IDA</v>
          </cell>
          <cell r="L354" t="str">
            <v>AOI</v>
          </cell>
          <cell r="M354">
            <v>789.47368421052636</v>
          </cell>
          <cell r="N354">
            <v>7</v>
          </cell>
          <cell r="O354">
            <v>3</v>
          </cell>
          <cell r="P354">
            <v>3</v>
          </cell>
          <cell r="Q354">
            <v>789.47368421052636</v>
          </cell>
          <cell r="R354" t="str">
            <v>poste</v>
          </cell>
          <cell r="S354">
            <v>33</v>
          </cell>
          <cell r="T354">
            <v>37.985199999999999</v>
          </cell>
          <cell r="U354">
            <v>1</v>
          </cell>
          <cell r="V354">
            <v>29988.315789473683</v>
          </cell>
          <cell r="W354">
            <v>0</v>
          </cell>
          <cell r="X354">
            <v>0</v>
          </cell>
          <cell r="Y354">
            <v>0</v>
          </cell>
          <cell r="Z354">
            <v>29988.315789473683</v>
          </cell>
          <cell r="AA354">
            <v>29988.315789473683</v>
          </cell>
          <cell r="AB354">
            <v>0</v>
          </cell>
          <cell r="AC354">
            <v>0</v>
          </cell>
          <cell r="AD354">
            <v>0</v>
          </cell>
          <cell r="AE354">
            <v>29988.315789473683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L354">
            <v>0</v>
          </cell>
        </row>
        <row r="355">
          <cell r="B355" t="str">
            <v>ST/EPU</v>
          </cell>
          <cell r="C355" t="str">
            <v>B1D</v>
          </cell>
          <cell r="D355" t="str">
            <v>B1DD</v>
          </cell>
          <cell r="E355" t="str">
            <v>EP/PITA</v>
          </cell>
          <cell r="F355">
            <v>22</v>
          </cell>
          <cell r="G355">
            <v>23</v>
          </cell>
          <cell r="H355" t="str">
            <v xml:space="preserve">EIR Récepteurs radio à piles </v>
          </cell>
          <cell r="I355" t="str">
            <v>INRAP</v>
          </cell>
          <cell r="J355">
            <v>43</v>
          </cell>
          <cell r="K355" t="str">
            <v>IDA</v>
          </cell>
          <cell r="L355" t="str">
            <v>AOI</v>
          </cell>
          <cell r="M355">
            <v>789.47368421052636</v>
          </cell>
          <cell r="N355">
            <v>7</v>
          </cell>
          <cell r="O355">
            <v>3</v>
          </cell>
          <cell r="P355">
            <v>3</v>
          </cell>
          <cell r="Q355">
            <v>789.47368421052636</v>
          </cell>
          <cell r="R355" t="str">
            <v>poste</v>
          </cell>
          <cell r="S355">
            <v>33</v>
          </cell>
          <cell r="T355">
            <v>37.985199999999999</v>
          </cell>
          <cell r="U355">
            <v>1</v>
          </cell>
          <cell r="V355">
            <v>29988.315789473683</v>
          </cell>
          <cell r="W355">
            <v>0</v>
          </cell>
          <cell r="X355">
            <v>0</v>
          </cell>
          <cell r="Y355">
            <v>0</v>
          </cell>
          <cell r="Z355">
            <v>29988.315789473683</v>
          </cell>
          <cell r="AA355">
            <v>29988.315789473683</v>
          </cell>
          <cell r="AB355">
            <v>0</v>
          </cell>
          <cell r="AC355">
            <v>0</v>
          </cell>
          <cell r="AD355">
            <v>0</v>
          </cell>
          <cell r="AE355">
            <v>29988.315789473683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L355">
            <v>0</v>
          </cell>
        </row>
        <row r="356">
          <cell r="B356" t="str">
            <v>ST/EPU</v>
          </cell>
          <cell r="C356" t="str">
            <v>B1D</v>
          </cell>
          <cell r="D356" t="str">
            <v>B1DD</v>
          </cell>
          <cell r="E356" t="str">
            <v>EP/BEYL</v>
          </cell>
          <cell r="F356">
            <v>31</v>
          </cell>
          <cell r="G356">
            <v>23</v>
          </cell>
          <cell r="H356" t="str">
            <v xml:space="preserve">EIR Récepteurs radio à piles </v>
          </cell>
          <cell r="I356" t="str">
            <v>INRAP</v>
          </cell>
          <cell r="J356">
            <v>43</v>
          </cell>
          <cell r="K356" t="str">
            <v>IDA</v>
          </cell>
          <cell r="L356" t="str">
            <v>AOI</v>
          </cell>
          <cell r="M356">
            <v>789.47368421052636</v>
          </cell>
          <cell r="N356">
            <v>7</v>
          </cell>
          <cell r="O356">
            <v>3</v>
          </cell>
          <cell r="P356">
            <v>3</v>
          </cell>
          <cell r="Q356">
            <v>789.47368421052636</v>
          </cell>
          <cell r="R356" t="str">
            <v>poste</v>
          </cell>
          <cell r="S356">
            <v>33</v>
          </cell>
          <cell r="T356">
            <v>37.985199999999999</v>
          </cell>
          <cell r="U356">
            <v>1</v>
          </cell>
          <cell r="V356">
            <v>29988.315789473683</v>
          </cell>
          <cell r="W356">
            <v>0</v>
          </cell>
          <cell r="X356">
            <v>0</v>
          </cell>
          <cell r="Y356">
            <v>0</v>
          </cell>
          <cell r="Z356">
            <v>29988.315789473683</v>
          </cell>
          <cell r="AA356">
            <v>29988.315789473683</v>
          </cell>
          <cell r="AB356">
            <v>0</v>
          </cell>
          <cell r="AC356">
            <v>0</v>
          </cell>
          <cell r="AD356">
            <v>0</v>
          </cell>
          <cell r="AE356">
            <v>29988.315789473683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L356">
            <v>0</v>
          </cell>
        </row>
        <row r="357">
          <cell r="B357" t="str">
            <v>ST/EPU</v>
          </cell>
          <cell r="C357" t="str">
            <v>B1D</v>
          </cell>
          <cell r="D357" t="str">
            <v>B1DD</v>
          </cell>
          <cell r="E357" t="str">
            <v>EP/GUEC</v>
          </cell>
          <cell r="F357">
            <v>90</v>
          </cell>
          <cell r="G357">
            <v>23</v>
          </cell>
          <cell r="H357" t="str">
            <v xml:space="preserve">EIR Récepteurs radio à piles </v>
          </cell>
          <cell r="I357" t="str">
            <v>INRAP</v>
          </cell>
          <cell r="J357">
            <v>43</v>
          </cell>
          <cell r="K357" t="str">
            <v>IDA</v>
          </cell>
          <cell r="L357" t="str">
            <v>AOI</v>
          </cell>
          <cell r="M357">
            <v>789.47368421052636</v>
          </cell>
          <cell r="N357">
            <v>7</v>
          </cell>
          <cell r="O357">
            <v>3</v>
          </cell>
          <cell r="P357">
            <v>3</v>
          </cell>
          <cell r="Q357">
            <v>789.47368421052636</v>
          </cell>
          <cell r="R357" t="str">
            <v>poste</v>
          </cell>
          <cell r="S357">
            <v>33</v>
          </cell>
          <cell r="T357">
            <v>37.985199999999999</v>
          </cell>
          <cell r="U357">
            <v>1</v>
          </cell>
          <cell r="V357">
            <v>29988.315789473683</v>
          </cell>
          <cell r="W357">
            <v>0</v>
          </cell>
          <cell r="X357">
            <v>0</v>
          </cell>
          <cell r="Y357">
            <v>0</v>
          </cell>
          <cell r="Z357">
            <v>29988.315789473683</v>
          </cell>
          <cell r="AA357">
            <v>29988.315789473683</v>
          </cell>
          <cell r="AB357">
            <v>0</v>
          </cell>
          <cell r="AC357">
            <v>0</v>
          </cell>
          <cell r="AD357">
            <v>0</v>
          </cell>
          <cell r="AE357">
            <v>29988.315789473683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L357">
            <v>0</v>
          </cell>
        </row>
        <row r="358">
          <cell r="B358" t="str">
            <v>ST/EPU</v>
          </cell>
          <cell r="C358" t="str">
            <v>B1D</v>
          </cell>
          <cell r="D358" t="str">
            <v>B1DD</v>
          </cell>
          <cell r="E358" t="str">
            <v>EP/LOLA</v>
          </cell>
          <cell r="F358">
            <v>31</v>
          </cell>
          <cell r="G358">
            <v>23</v>
          </cell>
          <cell r="H358" t="str">
            <v xml:space="preserve">EIR Récepteurs radio à piles </v>
          </cell>
          <cell r="I358" t="str">
            <v>INRAP</v>
          </cell>
          <cell r="J358">
            <v>44</v>
          </cell>
          <cell r="K358" t="str">
            <v>IDA</v>
          </cell>
          <cell r="L358" t="str">
            <v>AOI</v>
          </cell>
          <cell r="M358">
            <v>789.47368421052636</v>
          </cell>
          <cell r="N358">
            <v>7</v>
          </cell>
          <cell r="O358">
            <v>3</v>
          </cell>
          <cell r="P358">
            <v>3</v>
          </cell>
          <cell r="Q358">
            <v>789.47368421052636</v>
          </cell>
          <cell r="R358" t="str">
            <v>poste</v>
          </cell>
          <cell r="S358">
            <v>36</v>
          </cell>
          <cell r="T358">
            <v>37.985199999999999</v>
          </cell>
          <cell r="U358">
            <v>1</v>
          </cell>
          <cell r="V358">
            <v>29988.315789473683</v>
          </cell>
          <cell r="W358">
            <v>0</v>
          </cell>
          <cell r="X358">
            <v>0</v>
          </cell>
          <cell r="Y358">
            <v>0</v>
          </cell>
          <cell r="Z358">
            <v>29988.315789473683</v>
          </cell>
          <cell r="AA358">
            <v>29988.315789473683</v>
          </cell>
          <cell r="AB358">
            <v>0</v>
          </cell>
          <cell r="AC358">
            <v>0</v>
          </cell>
          <cell r="AD358">
            <v>0</v>
          </cell>
          <cell r="AE358">
            <v>29988.315789473683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L358">
            <v>0</v>
          </cell>
        </row>
        <row r="359">
          <cell r="B359" t="str">
            <v>ST/EPU</v>
          </cell>
          <cell r="C359" t="str">
            <v>B1D</v>
          </cell>
          <cell r="D359" t="str">
            <v>B1DD</v>
          </cell>
          <cell r="E359" t="str">
            <v>EP/MACE</v>
          </cell>
          <cell r="G359">
            <v>23</v>
          </cell>
          <cell r="H359" t="str">
            <v xml:space="preserve">EIR Récepteurs radio à piles </v>
          </cell>
          <cell r="I359" t="str">
            <v>INRAP</v>
          </cell>
          <cell r="K359" t="str">
            <v>IDA</v>
          </cell>
          <cell r="L359" t="str">
            <v>AOI</v>
          </cell>
          <cell r="M359">
            <v>789.47368421052636</v>
          </cell>
          <cell r="O359">
            <v>3</v>
          </cell>
          <cell r="P359">
            <v>3</v>
          </cell>
          <cell r="Q359">
            <v>789.47368421052636</v>
          </cell>
          <cell r="R359" t="str">
            <v>poste</v>
          </cell>
          <cell r="T359">
            <v>37.985199999999999</v>
          </cell>
          <cell r="U359">
            <v>1</v>
          </cell>
          <cell r="V359">
            <v>29988.315789473683</v>
          </cell>
          <cell r="W359">
            <v>0</v>
          </cell>
          <cell r="X359">
            <v>0</v>
          </cell>
          <cell r="Y359">
            <v>0</v>
          </cell>
          <cell r="Z359">
            <v>29988.315789473683</v>
          </cell>
          <cell r="AA359">
            <v>29988.315789473683</v>
          </cell>
          <cell r="AB359">
            <v>0</v>
          </cell>
          <cell r="AC359">
            <v>0</v>
          </cell>
          <cell r="AD359">
            <v>0</v>
          </cell>
          <cell r="AE359">
            <v>29988.315789473683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L359">
            <v>0</v>
          </cell>
        </row>
        <row r="360">
          <cell r="B360" t="str">
            <v>ST/EPU</v>
          </cell>
          <cell r="C360" t="str">
            <v>B1D</v>
          </cell>
          <cell r="D360" t="str">
            <v>B1DD</v>
          </cell>
          <cell r="E360" t="str">
            <v>EP/NZER</v>
          </cell>
          <cell r="G360">
            <v>23</v>
          </cell>
          <cell r="H360" t="str">
            <v xml:space="preserve">EIR Récepteurs radio à piles </v>
          </cell>
          <cell r="I360" t="str">
            <v>INRAP</v>
          </cell>
          <cell r="K360" t="str">
            <v>IDA</v>
          </cell>
          <cell r="L360" t="str">
            <v>AOI</v>
          </cell>
          <cell r="M360">
            <v>789.47368421052636</v>
          </cell>
          <cell r="O360">
            <v>3</v>
          </cell>
          <cell r="P360">
            <v>3</v>
          </cell>
          <cell r="Q360">
            <v>789.47368421052636</v>
          </cell>
          <cell r="R360" t="str">
            <v>poste</v>
          </cell>
          <cell r="T360">
            <v>37.985199999999999</v>
          </cell>
          <cell r="U360">
            <v>1</v>
          </cell>
          <cell r="V360">
            <v>29988.315789473683</v>
          </cell>
          <cell r="W360">
            <v>0</v>
          </cell>
          <cell r="X360">
            <v>0</v>
          </cell>
          <cell r="Y360">
            <v>0</v>
          </cell>
          <cell r="Z360">
            <v>29988.315789473683</v>
          </cell>
          <cell r="AA360">
            <v>29988.315789473683</v>
          </cell>
          <cell r="AB360">
            <v>0</v>
          </cell>
          <cell r="AC360">
            <v>0</v>
          </cell>
          <cell r="AD360">
            <v>0</v>
          </cell>
          <cell r="AE360">
            <v>29988.315789473683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L360">
            <v>0</v>
          </cell>
        </row>
        <row r="361">
          <cell r="B361" t="str">
            <v>ST/EPU</v>
          </cell>
          <cell r="C361" t="str">
            <v>B1D</v>
          </cell>
          <cell r="D361" t="str">
            <v>B1DD</v>
          </cell>
          <cell r="E361" t="str">
            <v>EP/YOMO</v>
          </cell>
          <cell r="F361">
            <v>10</v>
          </cell>
          <cell r="G361">
            <v>23</v>
          </cell>
          <cell r="H361" t="str">
            <v xml:space="preserve">EIR Récepteurs radio à piles </v>
          </cell>
          <cell r="I361" t="str">
            <v>INRAP</v>
          </cell>
          <cell r="J361">
            <v>44</v>
          </cell>
          <cell r="K361" t="str">
            <v>IDA</v>
          </cell>
          <cell r="L361" t="str">
            <v>AOI</v>
          </cell>
          <cell r="M361">
            <v>789.47368421052636</v>
          </cell>
          <cell r="N361">
            <v>7</v>
          </cell>
          <cell r="O361">
            <v>3</v>
          </cell>
          <cell r="P361">
            <v>3</v>
          </cell>
          <cell r="Q361">
            <v>789.47368421052636</v>
          </cell>
          <cell r="R361" t="str">
            <v>poste</v>
          </cell>
          <cell r="S361">
            <v>10</v>
          </cell>
          <cell r="T361">
            <v>37.985199999999999</v>
          </cell>
          <cell r="U361">
            <v>1</v>
          </cell>
          <cell r="V361">
            <v>29988.315789473683</v>
          </cell>
          <cell r="W361">
            <v>0</v>
          </cell>
          <cell r="X361">
            <v>0</v>
          </cell>
          <cell r="Y361">
            <v>0</v>
          </cell>
          <cell r="Z361">
            <v>29988.315789473683</v>
          </cell>
          <cell r="AA361">
            <v>29988.315789473683</v>
          </cell>
          <cell r="AB361">
            <v>0</v>
          </cell>
          <cell r="AC361">
            <v>0</v>
          </cell>
          <cell r="AD361">
            <v>0</v>
          </cell>
          <cell r="AE361">
            <v>29988.315789473683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L361">
            <v>0</v>
          </cell>
        </row>
        <row r="362">
          <cell r="B362" t="str">
            <v>ST/EPU</v>
          </cell>
          <cell r="C362" t="str">
            <v>B1L</v>
          </cell>
          <cell r="D362" t="str">
            <v>B1LB</v>
          </cell>
          <cell r="E362" t="str">
            <v>SINDA</v>
          </cell>
          <cell r="F362">
            <v>20</v>
          </cell>
          <cell r="G362">
            <v>15</v>
          </cell>
          <cell r="H362" t="str">
            <v>L'Educateur : Reproduction de la revue 24p x 500 ex / trim</v>
          </cell>
          <cell r="I362" t="str">
            <v>SINDA</v>
          </cell>
          <cell r="J362">
            <v>44</v>
          </cell>
          <cell r="K362" t="str">
            <v>IDA</v>
          </cell>
          <cell r="L362" t="str">
            <v>COT</v>
          </cell>
          <cell r="M362">
            <v>2000</v>
          </cell>
          <cell r="N362">
            <v>7</v>
          </cell>
          <cell r="O362">
            <v>3</v>
          </cell>
          <cell r="P362">
            <v>3</v>
          </cell>
          <cell r="Q362">
            <v>2000</v>
          </cell>
          <cell r="R362" t="str">
            <v>ex</v>
          </cell>
          <cell r="S362">
            <v>10</v>
          </cell>
          <cell r="T362">
            <v>3.7985199999999999</v>
          </cell>
          <cell r="U362">
            <v>0.9</v>
          </cell>
          <cell r="V362">
            <v>7597.04</v>
          </cell>
          <cell r="W362">
            <v>0</v>
          </cell>
          <cell r="X362">
            <v>0</v>
          </cell>
          <cell r="Y362">
            <v>0</v>
          </cell>
          <cell r="Z362">
            <v>7597.04</v>
          </cell>
          <cell r="AA362">
            <v>6837.3360000000002</v>
          </cell>
          <cell r="AB362">
            <v>0</v>
          </cell>
          <cell r="AC362">
            <v>0</v>
          </cell>
          <cell r="AD362">
            <v>0</v>
          </cell>
          <cell r="AE362">
            <v>6837.3360000000002</v>
          </cell>
          <cell r="AF362">
            <v>759.70399999999972</v>
          </cell>
          <cell r="AG362">
            <v>0</v>
          </cell>
          <cell r="AH362">
            <v>0</v>
          </cell>
          <cell r="AI362">
            <v>0</v>
          </cell>
          <cell r="AJ362">
            <v>759.70399999999972</v>
          </cell>
          <cell r="AL362">
            <v>0</v>
          </cell>
        </row>
        <row r="363">
          <cell r="B363" t="str">
            <v>ST/EPU</v>
          </cell>
          <cell r="C363" t="str">
            <v>B1E</v>
          </cell>
          <cell r="D363" t="str">
            <v>B1EA</v>
          </cell>
          <cell r="E363" t="str">
            <v>CNCESE</v>
          </cell>
          <cell r="F363">
            <v>30</v>
          </cell>
          <cell r="G363">
            <v>25</v>
          </cell>
          <cell r="H363" t="str">
            <v>ACT CUR LECT Test annuel de lecture en 4èA</v>
          </cell>
          <cell r="I363" t="str">
            <v>CNCESE</v>
          </cell>
          <cell r="J363">
            <v>44</v>
          </cell>
          <cell r="K363" t="str">
            <v>IDA</v>
          </cell>
          <cell r="L363" t="str">
            <v>AUT</v>
          </cell>
          <cell r="M363">
            <v>1</v>
          </cell>
          <cell r="N363">
            <v>7</v>
          </cell>
          <cell r="O363">
            <v>3</v>
          </cell>
          <cell r="P363">
            <v>3</v>
          </cell>
          <cell r="Q363">
            <v>1</v>
          </cell>
          <cell r="R363" t="str">
            <v>forfait</v>
          </cell>
          <cell r="S363">
            <v>10</v>
          </cell>
          <cell r="T363">
            <v>113955.59999999999</v>
          </cell>
          <cell r="U363">
            <v>1</v>
          </cell>
          <cell r="V363">
            <v>113955.59999999999</v>
          </cell>
          <cell r="W363">
            <v>0</v>
          </cell>
          <cell r="X363">
            <v>0</v>
          </cell>
          <cell r="Y363">
            <v>0</v>
          </cell>
          <cell r="Z363">
            <v>113955.59999999999</v>
          </cell>
          <cell r="AA363">
            <v>113955.59999999999</v>
          </cell>
          <cell r="AB363">
            <v>0</v>
          </cell>
          <cell r="AC363">
            <v>0</v>
          </cell>
          <cell r="AD363">
            <v>0</v>
          </cell>
          <cell r="AE363">
            <v>113955.59999999999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L363">
            <v>0</v>
          </cell>
        </row>
        <row r="364">
          <cell r="B364" t="str">
            <v>ST/EPU</v>
          </cell>
          <cell r="C364" t="str">
            <v>B1D</v>
          </cell>
          <cell r="D364" t="str">
            <v>B1DA</v>
          </cell>
          <cell r="E364" t="str">
            <v>INRAP</v>
          </cell>
          <cell r="F364">
            <v>40</v>
          </cell>
          <cell r="G364">
            <v>25</v>
          </cell>
          <cell r="H364" t="str">
            <v>ACT CUR LECT Evaluation / actualisation du curriculum de lecture</v>
          </cell>
          <cell r="I364" t="str">
            <v>INRAP</v>
          </cell>
          <cell r="J364">
            <v>44</v>
          </cell>
          <cell r="K364" t="str">
            <v>IDA</v>
          </cell>
          <cell r="L364" t="str">
            <v>AUT</v>
          </cell>
          <cell r="M364">
            <v>1</v>
          </cell>
          <cell r="N364">
            <v>7</v>
          </cell>
          <cell r="O364">
            <v>3</v>
          </cell>
          <cell r="P364">
            <v>3</v>
          </cell>
          <cell r="Q364">
            <v>1</v>
          </cell>
          <cell r="R364" t="str">
            <v>forfait</v>
          </cell>
          <cell r="S364">
            <v>10</v>
          </cell>
          <cell r="T364">
            <v>94963</v>
          </cell>
          <cell r="U364">
            <v>1</v>
          </cell>
          <cell r="V364">
            <v>94963</v>
          </cell>
          <cell r="W364">
            <v>0</v>
          </cell>
          <cell r="X364">
            <v>0</v>
          </cell>
          <cell r="Y364">
            <v>0</v>
          </cell>
          <cell r="Z364">
            <v>94963</v>
          </cell>
          <cell r="AA364">
            <v>94963</v>
          </cell>
          <cell r="AB364">
            <v>0</v>
          </cell>
          <cell r="AC364">
            <v>0</v>
          </cell>
          <cell r="AD364">
            <v>0</v>
          </cell>
          <cell r="AE364">
            <v>94963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L364">
            <v>0</v>
          </cell>
        </row>
        <row r="365">
          <cell r="B365" t="str">
            <v>ST/EPU</v>
          </cell>
          <cell r="C365" t="str">
            <v>B1E</v>
          </cell>
          <cell r="D365" t="str">
            <v>B1ED</v>
          </cell>
          <cell r="E365" t="str">
            <v>CNCESE</v>
          </cell>
          <cell r="F365">
            <v>10</v>
          </cell>
          <cell r="G365">
            <v>25</v>
          </cell>
          <cell r="H365" t="str">
            <v xml:space="preserve">EVAL Evaluation externe des subventions du PAREEG </v>
          </cell>
          <cell r="I365" t="str">
            <v>CNCESE</v>
          </cell>
          <cell r="J365">
            <v>46</v>
          </cell>
          <cell r="K365" t="str">
            <v>IDA</v>
          </cell>
          <cell r="L365" t="str">
            <v>AUT</v>
          </cell>
          <cell r="M365">
            <v>1</v>
          </cell>
          <cell r="N365">
            <v>6</v>
          </cell>
          <cell r="O365">
            <v>3</v>
          </cell>
          <cell r="P365">
            <v>3</v>
          </cell>
          <cell r="Q365">
            <v>1</v>
          </cell>
          <cell r="R365" t="str">
            <v>forfait</v>
          </cell>
          <cell r="S365">
            <v>10</v>
          </cell>
          <cell r="T365">
            <v>132948.19999999998</v>
          </cell>
          <cell r="U365">
            <v>1</v>
          </cell>
          <cell r="V365">
            <v>132948.19999999998</v>
          </cell>
          <cell r="W365">
            <v>0</v>
          </cell>
          <cell r="X365">
            <v>0</v>
          </cell>
          <cell r="Y365">
            <v>0</v>
          </cell>
          <cell r="Z365">
            <v>132948.19999999998</v>
          </cell>
          <cell r="AA365">
            <v>132948.19999999998</v>
          </cell>
          <cell r="AB365">
            <v>0</v>
          </cell>
          <cell r="AC365">
            <v>0</v>
          </cell>
          <cell r="AD365">
            <v>0</v>
          </cell>
          <cell r="AE365">
            <v>132948.19999999998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L365">
            <v>0</v>
          </cell>
        </row>
        <row r="366">
          <cell r="B366" t="str">
            <v>ST/EPU</v>
          </cell>
          <cell r="C366" t="str">
            <v>B1E</v>
          </cell>
          <cell r="D366" t="str">
            <v>B1ED</v>
          </cell>
          <cell r="E366" t="str">
            <v>CNCESE</v>
          </cell>
          <cell r="F366">
            <v>20</v>
          </cell>
          <cell r="G366">
            <v>25</v>
          </cell>
          <cell r="H366" t="str">
            <v>EVAL Evaluation externe des alphabétisés                                                                              juin 07</v>
          </cell>
          <cell r="I366" t="str">
            <v>CNCESE</v>
          </cell>
          <cell r="J366">
            <v>46</v>
          </cell>
          <cell r="K366" t="str">
            <v>IDA</v>
          </cell>
          <cell r="L366" t="str">
            <v>AUT</v>
          </cell>
          <cell r="M366">
            <v>1</v>
          </cell>
          <cell r="N366">
            <v>6</v>
          </cell>
          <cell r="O366">
            <v>3</v>
          </cell>
          <cell r="P366">
            <v>3</v>
          </cell>
          <cell r="Q366">
            <v>1</v>
          </cell>
          <cell r="R366" t="str">
            <v>forfait</v>
          </cell>
          <cell r="S366">
            <v>98</v>
          </cell>
          <cell r="T366">
            <v>132948.19999999998</v>
          </cell>
          <cell r="U366">
            <v>1</v>
          </cell>
          <cell r="V366">
            <v>132948.19999999998</v>
          </cell>
          <cell r="W366">
            <v>0</v>
          </cell>
          <cell r="X366">
            <v>0</v>
          </cell>
          <cell r="Y366">
            <v>0</v>
          </cell>
          <cell r="Z366">
            <v>132948.19999999998</v>
          </cell>
          <cell r="AA366">
            <v>132948.19999999998</v>
          </cell>
          <cell r="AB366">
            <v>0</v>
          </cell>
          <cell r="AC366">
            <v>0</v>
          </cell>
          <cell r="AD366">
            <v>0</v>
          </cell>
          <cell r="AE366">
            <v>132948.19999999998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L366">
            <v>0</v>
          </cell>
        </row>
        <row r="367">
          <cell r="B367" t="str">
            <v>ST/EPU</v>
          </cell>
          <cell r="C367" t="str">
            <v>B1E</v>
          </cell>
          <cell r="D367" t="str">
            <v>B1ED</v>
          </cell>
          <cell r="E367" t="str">
            <v>CNCESE</v>
          </cell>
          <cell r="F367">
            <v>30</v>
          </cell>
          <cell r="G367">
            <v>15</v>
          </cell>
          <cell r="H367" t="str">
            <v xml:space="preserve">EVAL Diffusions des résultats des évaluations (sté civile, parents, personnel éduc..)  </v>
          </cell>
          <cell r="I367" t="str">
            <v>CNCESE</v>
          </cell>
          <cell r="J367">
            <v>46</v>
          </cell>
          <cell r="K367" t="str">
            <v>IDA</v>
          </cell>
          <cell r="L367" t="str">
            <v>AUT</v>
          </cell>
          <cell r="M367">
            <v>1</v>
          </cell>
          <cell r="N367">
            <v>6</v>
          </cell>
          <cell r="O367">
            <v>3</v>
          </cell>
          <cell r="P367">
            <v>3</v>
          </cell>
          <cell r="Q367">
            <v>1</v>
          </cell>
          <cell r="R367" t="str">
            <v>forfait</v>
          </cell>
          <cell r="S367">
            <v>10</v>
          </cell>
          <cell r="T367">
            <v>72171.88</v>
          </cell>
          <cell r="U367">
            <v>0.9</v>
          </cell>
          <cell r="V367">
            <v>72171.88</v>
          </cell>
          <cell r="W367">
            <v>0</v>
          </cell>
          <cell r="X367">
            <v>0</v>
          </cell>
          <cell r="Y367">
            <v>0</v>
          </cell>
          <cell r="Z367">
            <v>72171.88</v>
          </cell>
          <cell r="AA367">
            <v>64954.692000000003</v>
          </cell>
          <cell r="AB367">
            <v>0</v>
          </cell>
          <cell r="AC367">
            <v>0</v>
          </cell>
          <cell r="AD367">
            <v>0</v>
          </cell>
          <cell r="AE367">
            <v>64954.692000000003</v>
          </cell>
          <cell r="AF367">
            <v>7217.1880000000019</v>
          </cell>
          <cell r="AG367">
            <v>0</v>
          </cell>
          <cell r="AH367">
            <v>0</v>
          </cell>
          <cell r="AI367">
            <v>0</v>
          </cell>
          <cell r="AJ367">
            <v>7217.1880000000019</v>
          </cell>
          <cell r="AL367">
            <v>0</v>
          </cell>
        </row>
        <row r="368">
          <cell r="B368" t="str">
            <v>ST/EPU</v>
          </cell>
          <cell r="C368" t="str">
            <v>C1B</v>
          </cell>
          <cell r="D368" t="str">
            <v>C1BD</v>
          </cell>
          <cell r="E368" t="str">
            <v>IGE</v>
          </cell>
          <cell r="F368">
            <v>10</v>
          </cell>
          <cell r="G368">
            <v>25</v>
          </cell>
          <cell r="H368" t="str">
            <v xml:space="preserve">TEMPS ENS Spécialiste temps effectif d'enseignement </v>
          </cell>
          <cell r="I368" t="str">
            <v>IGE</v>
          </cell>
          <cell r="J368">
            <v>49</v>
          </cell>
          <cell r="K368" t="str">
            <v>IDA</v>
          </cell>
          <cell r="L368" t="str">
            <v>LR</v>
          </cell>
          <cell r="M368">
            <v>2</v>
          </cell>
          <cell r="N368">
            <v>7</v>
          </cell>
          <cell r="O368">
            <v>3</v>
          </cell>
          <cell r="P368">
            <v>3</v>
          </cell>
          <cell r="Q368">
            <v>2</v>
          </cell>
          <cell r="R368" t="str">
            <v>forfait</v>
          </cell>
          <cell r="S368">
            <v>10</v>
          </cell>
          <cell r="T368">
            <v>75970.399999999994</v>
          </cell>
          <cell r="U368">
            <v>1</v>
          </cell>
          <cell r="V368">
            <v>151940.79999999999</v>
          </cell>
          <cell r="W368">
            <v>0</v>
          </cell>
          <cell r="X368">
            <v>0</v>
          </cell>
          <cell r="Y368">
            <v>0</v>
          </cell>
          <cell r="Z368">
            <v>151940.79999999999</v>
          </cell>
          <cell r="AA368">
            <v>151940.79999999999</v>
          </cell>
          <cell r="AB368">
            <v>0</v>
          </cell>
          <cell r="AC368">
            <v>0</v>
          </cell>
          <cell r="AD368">
            <v>0</v>
          </cell>
          <cell r="AE368">
            <v>151940.79999999999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L368">
            <v>0</v>
          </cell>
        </row>
        <row r="369">
          <cell r="B369" t="str">
            <v>ST/EPU</v>
          </cell>
          <cell r="C369" t="str">
            <v>C1B</v>
          </cell>
          <cell r="D369" t="str">
            <v>C1BD</v>
          </cell>
          <cell r="E369" t="str">
            <v>IGE</v>
          </cell>
          <cell r="F369">
            <v>20</v>
          </cell>
          <cell r="G369">
            <v>25</v>
          </cell>
          <cell r="H369" t="str">
            <v xml:space="preserve">TEMPS ENS Elaboration des fiches d'enquête/observation  5p x 5j </v>
          </cell>
          <cell r="I369" t="str">
            <v>IGE</v>
          </cell>
          <cell r="J369">
            <v>49</v>
          </cell>
          <cell r="K369" t="str">
            <v>IDA</v>
          </cell>
          <cell r="L369" t="str">
            <v>AUT</v>
          </cell>
          <cell r="M369">
            <v>25</v>
          </cell>
          <cell r="N369">
            <v>7</v>
          </cell>
          <cell r="O369">
            <v>3</v>
          </cell>
          <cell r="P369">
            <v>3</v>
          </cell>
          <cell r="Q369">
            <v>25</v>
          </cell>
          <cell r="R369" t="str">
            <v>pxj</v>
          </cell>
          <cell r="S369">
            <v>10</v>
          </cell>
          <cell r="T369">
            <v>113.9556</v>
          </cell>
          <cell r="U369">
            <v>1</v>
          </cell>
          <cell r="V369">
            <v>2848.8900000000003</v>
          </cell>
          <cell r="W369">
            <v>0</v>
          </cell>
          <cell r="X369">
            <v>0</v>
          </cell>
          <cell r="Y369">
            <v>0</v>
          </cell>
          <cell r="Z369">
            <v>2848.8900000000003</v>
          </cell>
          <cell r="AA369">
            <v>2848.8900000000003</v>
          </cell>
          <cell r="AB369">
            <v>0</v>
          </cell>
          <cell r="AC369">
            <v>0</v>
          </cell>
          <cell r="AD369">
            <v>0</v>
          </cell>
          <cell r="AE369">
            <v>2848.8900000000003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L369">
            <v>0</v>
          </cell>
        </row>
        <row r="370">
          <cell r="B370" t="str">
            <v>ST/EPU</v>
          </cell>
          <cell r="C370" t="str">
            <v>C1B</v>
          </cell>
          <cell r="D370" t="str">
            <v>C1BD</v>
          </cell>
          <cell r="E370" t="str">
            <v>IGE</v>
          </cell>
          <cell r="F370">
            <v>30</v>
          </cell>
          <cell r="G370">
            <v>15</v>
          </cell>
          <cell r="H370" t="str">
            <v>TEMPS ENS Reproduction des fiches 120 étbts x 30 fiches x 5 pages</v>
          </cell>
          <cell r="I370" t="str">
            <v>IGE</v>
          </cell>
          <cell r="J370">
            <v>49</v>
          </cell>
          <cell r="K370" t="str">
            <v>IDA</v>
          </cell>
          <cell r="L370" t="str">
            <v>COT</v>
          </cell>
          <cell r="M370">
            <v>3600</v>
          </cell>
          <cell r="N370">
            <v>7</v>
          </cell>
          <cell r="O370">
            <v>3</v>
          </cell>
          <cell r="P370">
            <v>3</v>
          </cell>
          <cell r="Q370">
            <v>3600</v>
          </cell>
          <cell r="R370" t="str">
            <v>ex</v>
          </cell>
          <cell r="S370">
            <v>10</v>
          </cell>
          <cell r="T370">
            <v>0.45070242050308496</v>
          </cell>
          <cell r="U370">
            <v>0.9</v>
          </cell>
          <cell r="V370">
            <v>1622.5287138111059</v>
          </cell>
          <cell r="W370">
            <v>0</v>
          </cell>
          <cell r="X370">
            <v>0</v>
          </cell>
          <cell r="Y370">
            <v>0</v>
          </cell>
          <cell r="Z370">
            <v>1622.5287138111059</v>
          </cell>
          <cell r="AA370">
            <v>1460.2758424299955</v>
          </cell>
          <cell r="AB370">
            <v>0</v>
          </cell>
          <cell r="AC370">
            <v>0</v>
          </cell>
          <cell r="AD370">
            <v>0</v>
          </cell>
          <cell r="AE370">
            <v>1460.2758424299955</v>
          </cell>
          <cell r="AF370">
            <v>162.25287138111048</v>
          </cell>
          <cell r="AG370">
            <v>0</v>
          </cell>
          <cell r="AH370">
            <v>0</v>
          </cell>
          <cell r="AI370">
            <v>0</v>
          </cell>
          <cell r="AJ370">
            <v>162.25287138111048</v>
          </cell>
          <cell r="AL370">
            <v>0</v>
          </cell>
        </row>
        <row r="371">
          <cell r="B371" t="str">
            <v>ST/EPU</v>
          </cell>
          <cell r="C371" t="str">
            <v>C1B</v>
          </cell>
          <cell r="D371" t="str">
            <v>C1BD</v>
          </cell>
          <cell r="E371" t="str">
            <v>IGE</v>
          </cell>
          <cell r="F371">
            <v>40</v>
          </cell>
          <cell r="G371">
            <v>25</v>
          </cell>
          <cell r="H371" t="str">
            <v xml:space="preserve">TEMPS ENS Formation des 12 enquêteurs+ 3 superviseurs x 3j </v>
          </cell>
          <cell r="I371" t="str">
            <v>IGE</v>
          </cell>
          <cell r="J371">
            <v>49</v>
          </cell>
          <cell r="K371" t="str">
            <v>IDA</v>
          </cell>
          <cell r="L371" t="str">
            <v>AUT</v>
          </cell>
          <cell r="M371">
            <v>45</v>
          </cell>
          <cell r="N371">
            <v>7</v>
          </cell>
          <cell r="O371">
            <v>3</v>
          </cell>
          <cell r="P371">
            <v>3</v>
          </cell>
          <cell r="Q371">
            <v>45</v>
          </cell>
          <cell r="R371" t="str">
            <v>pxj</v>
          </cell>
          <cell r="S371">
            <v>10</v>
          </cell>
          <cell r="T371">
            <v>113.9556</v>
          </cell>
          <cell r="U371">
            <v>1</v>
          </cell>
          <cell r="V371">
            <v>5128.0020000000004</v>
          </cell>
          <cell r="W371">
            <v>0</v>
          </cell>
          <cell r="X371">
            <v>0</v>
          </cell>
          <cell r="Y371">
            <v>0</v>
          </cell>
          <cell r="Z371">
            <v>5128.0020000000004</v>
          </cell>
          <cell r="AA371">
            <v>5128.0020000000004</v>
          </cell>
          <cell r="AB371">
            <v>0</v>
          </cell>
          <cell r="AC371">
            <v>0</v>
          </cell>
          <cell r="AD371">
            <v>0</v>
          </cell>
          <cell r="AE371">
            <v>5128.0020000000004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L371">
            <v>0</v>
          </cell>
        </row>
        <row r="372">
          <cell r="B372" t="str">
            <v>ST/EPU</v>
          </cell>
          <cell r="C372" t="str">
            <v>C1B</v>
          </cell>
          <cell r="D372" t="str">
            <v>C1BD</v>
          </cell>
          <cell r="E372" t="str">
            <v>IGE</v>
          </cell>
          <cell r="G372">
            <v>25</v>
          </cell>
          <cell r="H372" t="str">
            <v>TEMPS ENS Enquêtes dans les étbts  120 x 3 passages</v>
          </cell>
          <cell r="I372" t="str">
            <v>IGE</v>
          </cell>
          <cell r="K372" t="str">
            <v>IDA</v>
          </cell>
          <cell r="L372" t="str">
            <v>AUT</v>
          </cell>
          <cell r="M372">
            <v>360</v>
          </cell>
          <cell r="O372">
            <v>3</v>
          </cell>
          <cell r="P372">
            <v>3</v>
          </cell>
          <cell r="Q372">
            <v>360</v>
          </cell>
          <cell r="R372" t="str">
            <v>pxj</v>
          </cell>
          <cell r="T372">
            <v>113.9556</v>
          </cell>
          <cell r="U372">
            <v>1</v>
          </cell>
          <cell r="V372">
            <v>41024.016000000003</v>
          </cell>
          <cell r="W372">
            <v>0</v>
          </cell>
          <cell r="X372">
            <v>0</v>
          </cell>
          <cell r="Y372">
            <v>0</v>
          </cell>
          <cell r="Z372">
            <v>41024.016000000003</v>
          </cell>
          <cell r="AA372">
            <v>41024.016000000003</v>
          </cell>
          <cell r="AB372">
            <v>0</v>
          </cell>
          <cell r="AC372">
            <v>0</v>
          </cell>
          <cell r="AD372">
            <v>0</v>
          </cell>
          <cell r="AE372">
            <v>41024.016000000003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L372">
            <v>0</v>
          </cell>
        </row>
        <row r="373">
          <cell r="B373" t="str">
            <v>ST/EPU</v>
          </cell>
          <cell r="C373" t="str">
            <v>C1B</v>
          </cell>
          <cell r="D373" t="str">
            <v>C1BD</v>
          </cell>
          <cell r="E373" t="str">
            <v>IGE</v>
          </cell>
          <cell r="G373">
            <v>25</v>
          </cell>
          <cell r="H373" t="str">
            <v>TEMPS ENS Saisie, traitement et analyse des données  3p x 20j</v>
          </cell>
          <cell r="I373" t="str">
            <v>IGE</v>
          </cell>
          <cell r="K373" t="str">
            <v>IDA</v>
          </cell>
          <cell r="L373" t="str">
            <v>AUT</v>
          </cell>
          <cell r="M373">
            <v>60</v>
          </cell>
          <cell r="O373">
            <v>3</v>
          </cell>
          <cell r="P373">
            <v>3</v>
          </cell>
          <cell r="Q373">
            <v>60</v>
          </cell>
          <cell r="R373" t="str">
            <v>pxj</v>
          </cell>
          <cell r="T373">
            <v>113.9556</v>
          </cell>
          <cell r="U373">
            <v>1</v>
          </cell>
          <cell r="V373">
            <v>6837.3360000000002</v>
          </cell>
          <cell r="W373">
            <v>0</v>
          </cell>
          <cell r="X373">
            <v>0</v>
          </cell>
          <cell r="Y373">
            <v>0</v>
          </cell>
          <cell r="Z373">
            <v>6837.3360000000002</v>
          </cell>
          <cell r="AA373">
            <v>6837.3360000000002</v>
          </cell>
          <cell r="AB373">
            <v>0</v>
          </cell>
          <cell r="AC373">
            <v>0</v>
          </cell>
          <cell r="AD373">
            <v>0</v>
          </cell>
          <cell r="AE373">
            <v>6837.3360000000002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L373">
            <v>0</v>
          </cell>
        </row>
        <row r="374">
          <cell r="B374" t="str">
            <v>ST/EPU</v>
          </cell>
          <cell r="C374" t="str">
            <v>C1B</v>
          </cell>
          <cell r="D374" t="str">
            <v>C1BD</v>
          </cell>
          <cell r="E374" t="str">
            <v>IGE</v>
          </cell>
          <cell r="F374">
            <v>10</v>
          </cell>
          <cell r="G374">
            <v>25</v>
          </cell>
          <cell r="H374" t="str">
            <v xml:space="preserve">TEMPS ENS At de validation 40p x 1j  </v>
          </cell>
          <cell r="I374" t="str">
            <v>IGE</v>
          </cell>
          <cell r="J374">
            <v>44</v>
          </cell>
          <cell r="K374" t="str">
            <v>IDA</v>
          </cell>
          <cell r="L374" t="str">
            <v>AUT</v>
          </cell>
          <cell r="M374">
            <v>40</v>
          </cell>
          <cell r="N374">
            <v>7</v>
          </cell>
          <cell r="O374">
            <v>3</v>
          </cell>
          <cell r="P374">
            <v>3</v>
          </cell>
          <cell r="Q374">
            <v>40</v>
          </cell>
          <cell r="R374" t="str">
            <v>pxj</v>
          </cell>
          <cell r="S374">
            <v>96</v>
          </cell>
          <cell r="T374">
            <v>113.9556</v>
          </cell>
          <cell r="U374">
            <v>1</v>
          </cell>
          <cell r="V374">
            <v>4558.2240000000002</v>
          </cell>
          <cell r="W374">
            <v>0</v>
          </cell>
          <cell r="X374">
            <v>0</v>
          </cell>
          <cell r="Y374">
            <v>0</v>
          </cell>
          <cell r="Z374">
            <v>4558.2240000000002</v>
          </cell>
          <cell r="AA374">
            <v>4558.2240000000002</v>
          </cell>
          <cell r="AB374">
            <v>0</v>
          </cell>
          <cell r="AC374">
            <v>0</v>
          </cell>
          <cell r="AD374">
            <v>0</v>
          </cell>
          <cell r="AE374">
            <v>4558.2240000000002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L374">
            <v>0</v>
          </cell>
        </row>
        <row r="375">
          <cell r="B375" t="str">
            <v>ST/EPU</v>
          </cell>
          <cell r="C375" t="str">
            <v>C1B</v>
          </cell>
          <cell r="D375" t="str">
            <v>C1BD</v>
          </cell>
          <cell r="E375" t="str">
            <v>IGE</v>
          </cell>
          <cell r="F375">
            <v>21</v>
          </cell>
          <cell r="G375">
            <v>15</v>
          </cell>
          <cell r="H375" t="str">
            <v xml:space="preserve">TEMPS ENS Reproduction et diffusion du rapport     30pages x 500ex </v>
          </cell>
          <cell r="I375" t="str">
            <v>IGE</v>
          </cell>
          <cell r="J375">
            <v>44</v>
          </cell>
          <cell r="K375" t="str">
            <v>IDA</v>
          </cell>
          <cell r="L375" t="str">
            <v>COT</v>
          </cell>
          <cell r="M375">
            <v>500</v>
          </cell>
          <cell r="N375">
            <v>7</v>
          </cell>
          <cell r="O375">
            <v>3</v>
          </cell>
          <cell r="P375">
            <v>3</v>
          </cell>
          <cell r="Q375">
            <v>500</v>
          </cell>
          <cell r="R375" t="str">
            <v>ex</v>
          </cell>
          <cell r="S375">
            <v>96</v>
          </cell>
          <cell r="T375">
            <v>3.2450574276222115</v>
          </cell>
          <cell r="U375">
            <v>0.9</v>
          </cell>
          <cell r="V375">
            <v>1622.5287138111057</v>
          </cell>
          <cell r="W375">
            <v>0</v>
          </cell>
          <cell r="X375">
            <v>0</v>
          </cell>
          <cell r="Y375">
            <v>0</v>
          </cell>
          <cell r="Z375">
            <v>1622.5287138111057</v>
          </cell>
          <cell r="AA375">
            <v>1460.2758424299952</v>
          </cell>
          <cell r="AB375">
            <v>0</v>
          </cell>
          <cell r="AC375">
            <v>0</v>
          </cell>
          <cell r="AD375">
            <v>0</v>
          </cell>
          <cell r="AE375">
            <v>1460.2758424299952</v>
          </cell>
          <cell r="AF375">
            <v>162.25287138111048</v>
          </cell>
          <cell r="AG375">
            <v>0</v>
          </cell>
          <cell r="AH375">
            <v>0</v>
          </cell>
          <cell r="AI375">
            <v>0</v>
          </cell>
          <cell r="AJ375">
            <v>162.25287138111048</v>
          </cell>
          <cell r="AL375">
            <v>0</v>
          </cell>
        </row>
        <row r="376">
          <cell r="B376" t="str">
            <v>ST/EPU</v>
          </cell>
          <cell r="C376" t="str">
            <v>B1E</v>
          </cell>
          <cell r="D376" t="str">
            <v>B1EE</v>
          </cell>
          <cell r="E376" t="str">
            <v>CNCESE</v>
          </cell>
          <cell r="F376">
            <v>25</v>
          </cell>
          <cell r="G376">
            <v>25</v>
          </cell>
          <cell r="H376" t="str">
            <v xml:space="preserve">CNCESE Supervision spécialistes en évaluation systémique (E. Barrier)                  </v>
          </cell>
          <cell r="I376" t="str">
            <v>CNCESE</v>
          </cell>
          <cell r="J376">
            <v>44</v>
          </cell>
          <cell r="K376" t="str">
            <v>IDA</v>
          </cell>
          <cell r="L376" t="str">
            <v>LR</v>
          </cell>
          <cell r="M376">
            <v>1</v>
          </cell>
          <cell r="N376">
            <v>7</v>
          </cell>
          <cell r="O376">
            <v>3</v>
          </cell>
          <cell r="P376">
            <v>3</v>
          </cell>
          <cell r="Q376">
            <v>1</v>
          </cell>
          <cell r="R376" t="str">
            <v>forfait</v>
          </cell>
          <cell r="S376">
            <v>96</v>
          </cell>
          <cell r="T376">
            <v>151940.79999999999</v>
          </cell>
          <cell r="U376">
            <v>1</v>
          </cell>
          <cell r="V376">
            <v>151940.79999999999</v>
          </cell>
          <cell r="W376">
            <v>0</v>
          </cell>
          <cell r="X376">
            <v>0</v>
          </cell>
          <cell r="Y376">
            <v>0</v>
          </cell>
          <cell r="Z376">
            <v>151940.79999999999</v>
          </cell>
          <cell r="AA376">
            <v>151940.79999999999</v>
          </cell>
          <cell r="AB376">
            <v>0</v>
          </cell>
          <cell r="AC376">
            <v>0</v>
          </cell>
          <cell r="AD376">
            <v>0</v>
          </cell>
          <cell r="AE376">
            <v>151940.79999999999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L376">
            <v>0</v>
          </cell>
        </row>
        <row r="377">
          <cell r="B377" t="str">
            <v>ST/EPU</v>
          </cell>
          <cell r="C377" t="str">
            <v>B1E</v>
          </cell>
          <cell r="D377" t="str">
            <v>B1EE</v>
          </cell>
          <cell r="E377" t="str">
            <v>CNCESE</v>
          </cell>
          <cell r="F377">
            <v>29</v>
          </cell>
          <cell r="G377">
            <v>15</v>
          </cell>
          <cell r="H377" t="str">
            <v>CNCESE Abonnement mensuel internet</v>
          </cell>
          <cell r="I377" t="str">
            <v>CNCESE</v>
          </cell>
          <cell r="J377">
            <v>44</v>
          </cell>
          <cell r="K377" t="str">
            <v>IDA</v>
          </cell>
          <cell r="L377" t="str">
            <v>AUT</v>
          </cell>
          <cell r="M377">
            <v>12</v>
          </cell>
          <cell r="N377">
            <v>7</v>
          </cell>
          <cell r="O377">
            <v>3</v>
          </cell>
          <cell r="P377">
            <v>3</v>
          </cell>
          <cell r="Q377">
            <v>12</v>
          </cell>
          <cell r="R377" t="str">
            <v>ex</v>
          </cell>
          <cell r="S377">
            <v>96</v>
          </cell>
          <cell r="T377">
            <v>315.49169435215947</v>
          </cell>
          <cell r="U377">
            <v>0.9</v>
          </cell>
          <cell r="V377">
            <v>3785.9003322259136</v>
          </cell>
          <cell r="W377">
            <v>0</v>
          </cell>
          <cell r="X377">
            <v>0</v>
          </cell>
          <cell r="Y377">
            <v>0</v>
          </cell>
          <cell r="Z377">
            <v>3785.9003322259136</v>
          </cell>
          <cell r="AA377">
            <v>3407.3102990033221</v>
          </cell>
          <cell r="AB377">
            <v>0</v>
          </cell>
          <cell r="AC377">
            <v>0</v>
          </cell>
          <cell r="AD377">
            <v>0</v>
          </cell>
          <cell r="AE377">
            <v>3407.3102990033221</v>
          </cell>
          <cell r="AF377">
            <v>378.5900332225915</v>
          </cell>
          <cell r="AG377">
            <v>0</v>
          </cell>
          <cell r="AH377">
            <v>0</v>
          </cell>
          <cell r="AI377">
            <v>0</v>
          </cell>
          <cell r="AJ377">
            <v>378.5900332225915</v>
          </cell>
          <cell r="AL377">
            <v>0</v>
          </cell>
        </row>
        <row r="378">
          <cell r="B378" t="str">
            <v>ST/EPU</v>
          </cell>
          <cell r="C378" t="str">
            <v>B1A</v>
          </cell>
          <cell r="D378" t="str">
            <v>B1AA</v>
          </cell>
          <cell r="E378" t="str">
            <v>EP/BEYL</v>
          </cell>
          <cell r="F378">
            <v>10</v>
          </cell>
          <cell r="G378">
            <v>23</v>
          </cell>
          <cell r="H378" t="str">
            <v>EP manuels français, calc, sobs, hgéo, icm pour élèves prim pub et privé : environ</v>
          </cell>
          <cell r="I378" t="str">
            <v>DNEE</v>
          </cell>
          <cell r="J378">
            <v>46</v>
          </cell>
          <cell r="K378" t="str">
            <v>IDA</v>
          </cell>
          <cell r="L378" t="str">
            <v>AOI</v>
          </cell>
          <cell r="M378">
            <v>61141.861823916166</v>
          </cell>
          <cell r="N378">
            <v>6</v>
          </cell>
          <cell r="O378">
            <v>3</v>
          </cell>
          <cell r="P378">
            <v>3</v>
          </cell>
          <cell r="Q378">
            <v>61141.861823916166</v>
          </cell>
          <cell r="R378" t="str">
            <v>manuel</v>
          </cell>
          <cell r="S378">
            <v>98</v>
          </cell>
          <cell r="T378">
            <v>4.6735826839463295</v>
          </cell>
          <cell r="U378">
            <v>1</v>
          </cell>
          <cell r="V378">
            <v>285751.54668449372</v>
          </cell>
          <cell r="W378">
            <v>0</v>
          </cell>
          <cell r="X378">
            <v>0</v>
          </cell>
          <cell r="Y378">
            <v>0</v>
          </cell>
          <cell r="Z378">
            <v>285751.54668449372</v>
          </cell>
          <cell r="AA378">
            <v>285751.54668449372</v>
          </cell>
          <cell r="AB378">
            <v>0</v>
          </cell>
          <cell r="AC378">
            <v>0</v>
          </cell>
          <cell r="AD378">
            <v>0</v>
          </cell>
          <cell r="AE378">
            <v>285751.54668449372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L378">
            <v>0</v>
          </cell>
        </row>
        <row r="379">
          <cell r="B379" t="str">
            <v>ST/EPU</v>
          </cell>
          <cell r="C379" t="str">
            <v>B1A</v>
          </cell>
          <cell r="D379" t="str">
            <v>B1AA</v>
          </cell>
          <cell r="E379" t="str">
            <v>EP/BOFF</v>
          </cell>
          <cell r="F379">
            <v>21</v>
          </cell>
          <cell r="G379">
            <v>23</v>
          </cell>
          <cell r="H379" t="str">
            <v>EP manuels français, calc, sobs, hgéo, icm pour élèves prim pub et privé : environ</v>
          </cell>
          <cell r="I379" t="str">
            <v>DNEE</v>
          </cell>
          <cell r="J379">
            <v>46</v>
          </cell>
          <cell r="K379" t="str">
            <v>IDA</v>
          </cell>
          <cell r="L379" t="str">
            <v>AOI</v>
          </cell>
          <cell r="M379">
            <v>77546.471416342931</v>
          </cell>
          <cell r="N379">
            <v>6</v>
          </cell>
          <cell r="O379">
            <v>3</v>
          </cell>
          <cell r="P379">
            <v>3</v>
          </cell>
          <cell r="Q379">
            <v>77546.471416342931</v>
          </cell>
          <cell r="R379" t="str">
            <v>manuel</v>
          </cell>
          <cell r="S379">
            <v>98</v>
          </cell>
          <cell r="T379">
            <v>4.6735826839463295</v>
          </cell>
          <cell r="U379">
            <v>1</v>
          </cell>
          <cell r="V379">
            <v>362419.84601255931</v>
          </cell>
          <cell r="W379">
            <v>0</v>
          </cell>
          <cell r="X379">
            <v>0</v>
          </cell>
          <cell r="Y379">
            <v>0</v>
          </cell>
          <cell r="Z379">
            <v>362419.84601255931</v>
          </cell>
          <cell r="AA379">
            <v>362419.84601255931</v>
          </cell>
          <cell r="AB379">
            <v>0</v>
          </cell>
          <cell r="AC379">
            <v>0</v>
          </cell>
          <cell r="AD379">
            <v>0</v>
          </cell>
          <cell r="AE379">
            <v>362419.84601255931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L379">
            <v>0</v>
          </cell>
        </row>
        <row r="380">
          <cell r="B380" t="str">
            <v>ST/EPU</v>
          </cell>
          <cell r="C380" t="str">
            <v>B1A</v>
          </cell>
          <cell r="D380" t="str">
            <v>B1AA</v>
          </cell>
          <cell r="E380" t="str">
            <v>EP/BOKE</v>
          </cell>
          <cell r="F380">
            <v>25</v>
          </cell>
          <cell r="G380">
            <v>23</v>
          </cell>
          <cell r="H380" t="str">
            <v>EP manuels français, calc, sobs, hgéo, icm pour élèves prim pub et privé : environ</v>
          </cell>
          <cell r="I380" t="str">
            <v>DNEE</v>
          </cell>
          <cell r="J380">
            <v>46</v>
          </cell>
          <cell r="K380" t="str">
            <v>IDA</v>
          </cell>
          <cell r="L380" t="str">
            <v>AOI</v>
          </cell>
          <cell r="M380">
            <v>170084.56364986638</v>
          </cell>
          <cell r="N380">
            <v>6</v>
          </cell>
          <cell r="O380">
            <v>3</v>
          </cell>
          <cell r="P380">
            <v>3</v>
          </cell>
          <cell r="Q380">
            <v>170084.56364986638</v>
          </cell>
          <cell r="R380" t="str">
            <v>manuel</v>
          </cell>
          <cell r="S380">
            <v>98</v>
          </cell>
          <cell r="T380">
            <v>4.6735826839463295</v>
          </cell>
          <cell r="U380">
            <v>1</v>
          </cell>
          <cell r="V380">
            <v>794904.27148058277</v>
          </cell>
          <cell r="W380">
            <v>0</v>
          </cell>
          <cell r="X380">
            <v>0</v>
          </cell>
          <cell r="Y380">
            <v>0</v>
          </cell>
          <cell r="Z380">
            <v>794904.27148058277</v>
          </cell>
          <cell r="AA380">
            <v>794904.27148058277</v>
          </cell>
          <cell r="AB380">
            <v>0</v>
          </cell>
          <cell r="AC380">
            <v>0</v>
          </cell>
          <cell r="AD380">
            <v>0</v>
          </cell>
          <cell r="AE380">
            <v>794904.27148058277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L380">
            <v>0</v>
          </cell>
        </row>
        <row r="381">
          <cell r="B381" t="str">
            <v>ST/EPU</v>
          </cell>
          <cell r="C381" t="str">
            <v>B1A</v>
          </cell>
          <cell r="D381" t="str">
            <v>B1AA</v>
          </cell>
          <cell r="E381" t="str">
            <v>EP/COYA</v>
          </cell>
          <cell r="F381">
            <v>29</v>
          </cell>
          <cell r="G381">
            <v>23</v>
          </cell>
          <cell r="H381" t="str">
            <v>EP manuels français, calc, sobs, hgéo, icm pour élèves prim pub et privé : environ</v>
          </cell>
          <cell r="I381" t="str">
            <v>DNEE</v>
          </cell>
          <cell r="J381">
            <v>46</v>
          </cell>
          <cell r="K381" t="str">
            <v>IDA</v>
          </cell>
          <cell r="L381" t="str">
            <v>AOI</v>
          </cell>
          <cell r="M381">
            <v>95807.608861446206</v>
          </cell>
          <cell r="N381">
            <v>6</v>
          </cell>
          <cell r="O381">
            <v>3</v>
          </cell>
          <cell r="P381">
            <v>3</v>
          </cell>
          <cell r="Q381">
            <v>95807.608861446206</v>
          </cell>
          <cell r="R381" t="str">
            <v>manuel</v>
          </cell>
          <cell r="S381">
            <v>98</v>
          </cell>
          <cell r="T381">
            <v>4.6735826839463295</v>
          </cell>
          <cell r="U381">
            <v>1</v>
          </cell>
          <cell r="V381">
            <v>447764.78176515788</v>
          </cell>
          <cell r="W381">
            <v>0</v>
          </cell>
          <cell r="X381">
            <v>0</v>
          </cell>
          <cell r="Y381">
            <v>0</v>
          </cell>
          <cell r="Z381">
            <v>447764.78176515788</v>
          </cell>
          <cell r="AA381">
            <v>447764.78176515788</v>
          </cell>
          <cell r="AB381">
            <v>0</v>
          </cell>
          <cell r="AC381">
            <v>0</v>
          </cell>
          <cell r="AD381">
            <v>0</v>
          </cell>
          <cell r="AE381">
            <v>447764.78176515788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L381">
            <v>0</v>
          </cell>
        </row>
        <row r="382">
          <cell r="B382" t="str">
            <v>ST/EPU</v>
          </cell>
          <cell r="C382" t="str">
            <v>B1A</v>
          </cell>
          <cell r="D382" t="str">
            <v>B1AA</v>
          </cell>
          <cell r="E382" t="str">
            <v>EP/DABO</v>
          </cell>
          <cell r="F382">
            <v>29</v>
          </cell>
          <cell r="G382">
            <v>23</v>
          </cell>
          <cell r="H382" t="str">
            <v>EP manuels français, calc, sobs, hgéo, icm pour élèves prim pub et privé : environ</v>
          </cell>
          <cell r="I382" t="str">
            <v>DNEE</v>
          </cell>
          <cell r="J382">
            <v>49</v>
          </cell>
          <cell r="K382" t="str">
            <v>IDA</v>
          </cell>
          <cell r="L382" t="str">
            <v>AOI</v>
          </cell>
          <cell r="M382">
            <v>54919.642194807348</v>
          </cell>
          <cell r="N382">
            <v>7</v>
          </cell>
          <cell r="O382">
            <v>3</v>
          </cell>
          <cell r="P382">
            <v>3</v>
          </cell>
          <cell r="Q382">
            <v>54919.642194807348</v>
          </cell>
          <cell r="R382" t="str">
            <v>manuel</v>
          </cell>
          <cell r="S382">
            <v>93</v>
          </cell>
          <cell r="T382">
            <v>4.6735826839463295</v>
          </cell>
          <cell r="U382">
            <v>1</v>
          </cell>
          <cell r="V382">
            <v>256671.4887701798</v>
          </cell>
          <cell r="W382">
            <v>0</v>
          </cell>
          <cell r="X382">
            <v>0</v>
          </cell>
          <cell r="Y382">
            <v>0</v>
          </cell>
          <cell r="Z382">
            <v>256671.4887701798</v>
          </cell>
          <cell r="AA382">
            <v>256671.4887701798</v>
          </cell>
          <cell r="AB382">
            <v>0</v>
          </cell>
          <cell r="AC382">
            <v>0</v>
          </cell>
          <cell r="AD382">
            <v>0</v>
          </cell>
          <cell r="AE382">
            <v>256671.4887701798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L382">
            <v>0</v>
          </cell>
        </row>
        <row r="383">
          <cell r="B383" t="str">
            <v>ST/EPU</v>
          </cell>
          <cell r="C383" t="str">
            <v>B1A</v>
          </cell>
          <cell r="D383" t="str">
            <v>B1AA</v>
          </cell>
          <cell r="E383" t="str">
            <v>EP/DALA</v>
          </cell>
          <cell r="G383">
            <v>23</v>
          </cell>
          <cell r="H383" t="str">
            <v>EP manuels français, calc, sobs, hgéo, icm pour élèves prim pub et privé : environ</v>
          </cell>
          <cell r="I383" t="str">
            <v>DNEE</v>
          </cell>
          <cell r="K383" t="str">
            <v>IDA</v>
          </cell>
          <cell r="L383" t="str">
            <v>AOI</v>
          </cell>
          <cell r="M383">
            <v>61379.472043969014</v>
          </cell>
          <cell r="O383">
            <v>3</v>
          </cell>
          <cell r="P383">
            <v>3</v>
          </cell>
          <cell r="Q383">
            <v>61379.472043969014</v>
          </cell>
          <cell r="R383" t="str">
            <v>manuel</v>
          </cell>
          <cell r="T383">
            <v>4.6735826839463295</v>
          </cell>
          <cell r="U383">
            <v>1</v>
          </cell>
          <cell r="V383">
            <v>286862.03769446141</v>
          </cell>
          <cell r="W383">
            <v>0</v>
          </cell>
          <cell r="X383">
            <v>0</v>
          </cell>
          <cell r="Y383">
            <v>0</v>
          </cell>
          <cell r="Z383">
            <v>286862.03769446141</v>
          </cell>
          <cell r="AA383">
            <v>286862.03769446141</v>
          </cell>
          <cell r="AB383">
            <v>0</v>
          </cell>
          <cell r="AC383">
            <v>0</v>
          </cell>
          <cell r="AD383">
            <v>0</v>
          </cell>
          <cell r="AE383">
            <v>286862.03769446141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L383">
            <v>0</v>
          </cell>
        </row>
        <row r="384">
          <cell r="B384" t="str">
            <v>ST/EPU</v>
          </cell>
          <cell r="C384" t="str">
            <v>B1A</v>
          </cell>
          <cell r="D384" t="str">
            <v>B1AA</v>
          </cell>
          <cell r="E384" t="str">
            <v>EP/DING</v>
          </cell>
          <cell r="F384">
            <v>10</v>
          </cell>
          <cell r="G384">
            <v>23</v>
          </cell>
          <cell r="H384" t="str">
            <v>EP manuels français, calc, sobs, hgéo, icm pour élèves prim pub et privé : environ</v>
          </cell>
          <cell r="I384" t="str">
            <v>DNEE</v>
          </cell>
          <cell r="J384">
            <v>42</v>
          </cell>
          <cell r="K384" t="str">
            <v>IDA</v>
          </cell>
          <cell r="L384" t="str">
            <v>AOI</v>
          </cell>
          <cell r="M384">
            <v>41550.1071465184</v>
          </cell>
          <cell r="N384">
            <v>7</v>
          </cell>
          <cell r="O384">
            <v>3</v>
          </cell>
          <cell r="P384">
            <v>3</v>
          </cell>
          <cell r="Q384">
            <v>41550.1071465184</v>
          </cell>
          <cell r="R384" t="str">
            <v>manuel</v>
          </cell>
          <cell r="S384">
            <v>33</v>
          </cell>
          <cell r="T384">
            <v>4.6735826839463295</v>
          </cell>
          <cell r="U384">
            <v>1</v>
          </cell>
          <cell r="V384">
            <v>194187.86127608301</v>
          </cell>
          <cell r="W384">
            <v>0</v>
          </cell>
          <cell r="X384">
            <v>0</v>
          </cell>
          <cell r="Y384">
            <v>0</v>
          </cell>
          <cell r="Z384">
            <v>194187.86127608301</v>
          </cell>
          <cell r="AA384">
            <v>194187.86127608301</v>
          </cell>
          <cell r="AB384">
            <v>0</v>
          </cell>
          <cell r="AC384">
            <v>0</v>
          </cell>
          <cell r="AD384">
            <v>0</v>
          </cell>
          <cell r="AE384">
            <v>194187.86127608301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L384">
            <v>0</v>
          </cell>
        </row>
        <row r="385">
          <cell r="B385" t="str">
            <v>ST/EPU</v>
          </cell>
          <cell r="C385" t="str">
            <v>B1A</v>
          </cell>
          <cell r="D385" t="str">
            <v>B1AA</v>
          </cell>
          <cell r="E385" t="str">
            <v>EP/DIXI</v>
          </cell>
          <cell r="F385">
            <v>21</v>
          </cell>
          <cell r="G385">
            <v>23</v>
          </cell>
          <cell r="H385" t="str">
            <v>EP manuels français, calc, sobs, hgéo, icm pour élèves prim pub et privé : environ</v>
          </cell>
          <cell r="I385" t="str">
            <v>DNEE</v>
          </cell>
          <cell r="J385">
            <v>42</v>
          </cell>
          <cell r="K385" t="str">
            <v>IDA</v>
          </cell>
          <cell r="L385" t="str">
            <v>AOI</v>
          </cell>
          <cell r="M385">
            <v>84671.609881651268</v>
          </cell>
          <cell r="N385">
            <v>7</v>
          </cell>
          <cell r="O385">
            <v>3</v>
          </cell>
          <cell r="P385">
            <v>3</v>
          </cell>
          <cell r="Q385">
            <v>84671.609881651268</v>
          </cell>
          <cell r="R385" t="str">
            <v>manuel</v>
          </cell>
          <cell r="S385">
            <v>33</v>
          </cell>
          <cell r="T385">
            <v>4.6735826839463295</v>
          </cell>
          <cell r="U385">
            <v>1</v>
          </cell>
          <cell r="V385">
            <v>395719.76976474427</v>
          </cell>
          <cell r="W385">
            <v>0</v>
          </cell>
          <cell r="X385">
            <v>0</v>
          </cell>
          <cell r="Y385">
            <v>0</v>
          </cell>
          <cell r="Z385">
            <v>395719.76976474427</v>
          </cell>
          <cell r="AA385">
            <v>395719.76976474427</v>
          </cell>
          <cell r="AB385">
            <v>0</v>
          </cell>
          <cell r="AC385">
            <v>0</v>
          </cell>
          <cell r="AD385">
            <v>0</v>
          </cell>
          <cell r="AE385">
            <v>395719.76976474427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L385">
            <v>0</v>
          </cell>
        </row>
        <row r="386">
          <cell r="B386" t="str">
            <v>ST/EPU</v>
          </cell>
          <cell r="C386" t="str">
            <v>B1A</v>
          </cell>
          <cell r="D386" t="str">
            <v>B1AA</v>
          </cell>
          <cell r="E386" t="str">
            <v>EP/DUBR</v>
          </cell>
          <cell r="F386">
            <v>29</v>
          </cell>
          <cell r="G386">
            <v>23</v>
          </cell>
          <cell r="H386" t="str">
            <v>EP manuels français, calc, sobs, hgéo, icm pour élèves prim pub et privé : environ</v>
          </cell>
          <cell r="I386" t="str">
            <v>DNEE</v>
          </cell>
          <cell r="J386">
            <v>42</v>
          </cell>
          <cell r="K386" t="str">
            <v>IDA</v>
          </cell>
          <cell r="L386" t="str">
            <v>AOI</v>
          </cell>
          <cell r="M386">
            <v>78994.309690529524</v>
          </cell>
          <cell r="N386">
            <v>7</v>
          </cell>
          <cell r="O386">
            <v>3</v>
          </cell>
          <cell r="P386">
            <v>3</v>
          </cell>
          <cell r="Q386">
            <v>78994.309690529524</v>
          </cell>
          <cell r="R386" t="str">
            <v>manuel</v>
          </cell>
          <cell r="S386">
            <v>33</v>
          </cell>
          <cell r="T386">
            <v>4.6735826839463295</v>
          </cell>
          <cell r="U386">
            <v>1</v>
          </cell>
          <cell r="V386">
            <v>369186.43789995252</v>
          </cell>
          <cell r="W386">
            <v>0</v>
          </cell>
          <cell r="X386">
            <v>0</v>
          </cell>
          <cell r="Y386">
            <v>0</v>
          </cell>
          <cell r="Z386">
            <v>369186.43789995252</v>
          </cell>
          <cell r="AA386">
            <v>369186.43789995252</v>
          </cell>
          <cell r="AB386">
            <v>0</v>
          </cell>
          <cell r="AC386">
            <v>0</v>
          </cell>
          <cell r="AD386">
            <v>0</v>
          </cell>
          <cell r="AE386">
            <v>369186.43789995252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L386">
            <v>0</v>
          </cell>
        </row>
        <row r="387">
          <cell r="B387" t="str">
            <v>ST/EPU</v>
          </cell>
          <cell r="C387" t="str">
            <v>B1A</v>
          </cell>
          <cell r="D387" t="str">
            <v>B1AA</v>
          </cell>
          <cell r="E387" t="str">
            <v>EP/FARA</v>
          </cell>
          <cell r="F387">
            <v>10</v>
          </cell>
          <cell r="G387">
            <v>23</v>
          </cell>
          <cell r="H387" t="str">
            <v>EP manuels français, calc, sobs, hgéo, icm pour élèves prim pub et privé : environ</v>
          </cell>
          <cell r="I387" t="str">
            <v>DNEE</v>
          </cell>
          <cell r="J387">
            <v>43</v>
          </cell>
          <cell r="K387" t="str">
            <v>IDA</v>
          </cell>
          <cell r="L387" t="str">
            <v>AOI</v>
          </cell>
          <cell r="M387">
            <v>84202.725714080982</v>
          </cell>
          <cell r="N387">
            <v>7</v>
          </cell>
          <cell r="O387">
            <v>3</v>
          </cell>
          <cell r="P387">
            <v>3</v>
          </cell>
          <cell r="Q387">
            <v>84202.725714080982</v>
          </cell>
          <cell r="R387" t="str">
            <v>manuel</v>
          </cell>
          <cell r="S387">
            <v>33</v>
          </cell>
          <cell r="T387">
            <v>4.6735826839463295</v>
          </cell>
          <cell r="U387">
            <v>1</v>
          </cell>
          <cell r="V387">
            <v>393528.40083841118</v>
          </cell>
          <cell r="W387">
            <v>0</v>
          </cell>
          <cell r="X387">
            <v>0</v>
          </cell>
          <cell r="Y387">
            <v>0</v>
          </cell>
          <cell r="Z387">
            <v>393528.40083841118</v>
          </cell>
          <cell r="AA387">
            <v>393528.40083841118</v>
          </cell>
          <cell r="AB387">
            <v>0</v>
          </cell>
          <cell r="AC387">
            <v>0</v>
          </cell>
          <cell r="AD387">
            <v>0</v>
          </cell>
          <cell r="AE387">
            <v>393528.40083841118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L387">
            <v>0</v>
          </cell>
        </row>
        <row r="388">
          <cell r="B388" t="str">
            <v>ST/EPU</v>
          </cell>
          <cell r="C388" t="str">
            <v>B1A</v>
          </cell>
          <cell r="D388" t="str">
            <v>B1AA</v>
          </cell>
          <cell r="E388" t="str">
            <v>EP/FORE</v>
          </cell>
          <cell r="F388">
            <v>21</v>
          </cell>
          <cell r="G388">
            <v>23</v>
          </cell>
          <cell r="H388" t="str">
            <v>EP manuels français, calc, sobs, hgéo, icm pour élèves prim pub et privé : environ</v>
          </cell>
          <cell r="I388" t="str">
            <v>DNEE</v>
          </cell>
          <cell r="J388">
            <v>43</v>
          </cell>
          <cell r="K388" t="str">
            <v>IDA</v>
          </cell>
          <cell r="L388" t="str">
            <v>AOI</v>
          </cell>
          <cell r="M388">
            <v>74799.697272535428</v>
          </cell>
          <cell r="N388">
            <v>7</v>
          </cell>
          <cell r="O388">
            <v>3</v>
          </cell>
          <cell r="P388">
            <v>3</v>
          </cell>
          <cell r="Q388">
            <v>74799.697272535428</v>
          </cell>
          <cell r="R388" t="str">
            <v>manuel</v>
          </cell>
          <cell r="S388">
            <v>33</v>
          </cell>
          <cell r="T388">
            <v>4.6735826839463295</v>
          </cell>
          <cell r="U388">
            <v>1</v>
          </cell>
          <cell r="V388">
            <v>349582.56993734906</v>
          </cell>
          <cell r="W388">
            <v>0</v>
          </cell>
          <cell r="X388">
            <v>0</v>
          </cell>
          <cell r="Y388">
            <v>0</v>
          </cell>
          <cell r="Z388">
            <v>349582.56993734906</v>
          </cell>
          <cell r="AA388">
            <v>349582.56993734906</v>
          </cell>
          <cell r="AB388">
            <v>0</v>
          </cell>
          <cell r="AC388">
            <v>0</v>
          </cell>
          <cell r="AD388">
            <v>0</v>
          </cell>
          <cell r="AE388">
            <v>349582.56993734906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L388">
            <v>0</v>
          </cell>
        </row>
        <row r="389">
          <cell r="B389" t="str">
            <v>ST/EPU</v>
          </cell>
          <cell r="C389" t="str">
            <v>B1A</v>
          </cell>
          <cell r="D389" t="str">
            <v>B1AA</v>
          </cell>
          <cell r="E389" t="str">
            <v>EP/FRIA</v>
          </cell>
          <cell r="F389">
            <v>25</v>
          </cell>
          <cell r="G389">
            <v>23</v>
          </cell>
          <cell r="H389" t="str">
            <v>EP manuels français, calc, sobs, hgéo, icm pour élèves prim pub et privé : environ</v>
          </cell>
          <cell r="I389" t="str">
            <v>DNEE</v>
          </cell>
          <cell r="J389">
            <v>43</v>
          </cell>
          <cell r="K389" t="str">
            <v>IDA</v>
          </cell>
          <cell r="L389" t="str">
            <v>AOI</v>
          </cell>
          <cell r="M389">
            <v>55521.588085607284</v>
          </cell>
          <cell r="N389">
            <v>7</v>
          </cell>
          <cell r="O389">
            <v>3</v>
          </cell>
          <cell r="P389">
            <v>3</v>
          </cell>
          <cell r="Q389">
            <v>55521.588085607284</v>
          </cell>
          <cell r="R389" t="str">
            <v>manuel</v>
          </cell>
          <cell r="S389">
            <v>33</v>
          </cell>
          <cell r="T389">
            <v>4.6735826839463295</v>
          </cell>
          <cell r="U389">
            <v>1</v>
          </cell>
          <cell r="V389">
            <v>259484.73266209505</v>
          </cell>
          <cell r="W389">
            <v>0</v>
          </cell>
          <cell r="X389">
            <v>0</v>
          </cell>
          <cell r="Y389">
            <v>0</v>
          </cell>
          <cell r="Z389">
            <v>259484.73266209505</v>
          </cell>
          <cell r="AA389">
            <v>259484.73266209505</v>
          </cell>
          <cell r="AB389">
            <v>0</v>
          </cell>
          <cell r="AC389">
            <v>0</v>
          </cell>
          <cell r="AD389">
            <v>0</v>
          </cell>
          <cell r="AE389">
            <v>259484.73266209505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L389">
            <v>0</v>
          </cell>
        </row>
        <row r="390">
          <cell r="B390" t="str">
            <v>ST/EPU</v>
          </cell>
          <cell r="C390" t="str">
            <v>B1A</v>
          </cell>
          <cell r="D390" t="str">
            <v>B1AA</v>
          </cell>
          <cell r="E390" t="str">
            <v>EP/GAOU</v>
          </cell>
          <cell r="F390">
            <v>29</v>
          </cell>
          <cell r="G390">
            <v>23</v>
          </cell>
          <cell r="H390" t="str">
            <v>EP manuels français, calc, sobs, hgéo, icm pour élèves prim pub et privé : environ</v>
          </cell>
          <cell r="I390" t="str">
            <v>DNEE</v>
          </cell>
          <cell r="J390">
            <v>43</v>
          </cell>
          <cell r="K390" t="str">
            <v>IDA</v>
          </cell>
          <cell r="L390" t="str">
            <v>AOI</v>
          </cell>
          <cell r="M390">
            <v>39250.040216410147</v>
          </cell>
          <cell r="N390">
            <v>7</v>
          </cell>
          <cell r="O390">
            <v>3</v>
          </cell>
          <cell r="P390">
            <v>3</v>
          </cell>
          <cell r="Q390">
            <v>39250.040216410147</v>
          </cell>
          <cell r="R390" t="str">
            <v>manuel</v>
          </cell>
          <cell r="S390">
            <v>33</v>
          </cell>
          <cell r="T390">
            <v>4.6735826839463295</v>
          </cell>
          <cell r="U390">
            <v>1</v>
          </cell>
          <cell r="V390">
            <v>183438.3082996115</v>
          </cell>
          <cell r="W390">
            <v>0</v>
          </cell>
          <cell r="X390">
            <v>0</v>
          </cell>
          <cell r="Y390">
            <v>0</v>
          </cell>
          <cell r="Z390">
            <v>183438.3082996115</v>
          </cell>
          <cell r="AA390">
            <v>183438.3082996115</v>
          </cell>
          <cell r="AB390">
            <v>0</v>
          </cell>
          <cell r="AC390">
            <v>0</v>
          </cell>
          <cell r="AD390">
            <v>0</v>
          </cell>
          <cell r="AE390">
            <v>183438.3082996115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L390">
            <v>0</v>
          </cell>
        </row>
        <row r="391">
          <cell r="B391" t="str">
            <v>ST/EPU</v>
          </cell>
          <cell r="C391" t="str">
            <v>B1A</v>
          </cell>
          <cell r="D391" t="str">
            <v>B1AA</v>
          </cell>
          <cell r="E391" t="str">
            <v>EP/GUEC</v>
          </cell>
          <cell r="F391">
            <v>10</v>
          </cell>
          <cell r="G391">
            <v>23</v>
          </cell>
          <cell r="H391" t="str">
            <v>EP manuels français, calc, sobs, hgéo, icm pour élèves prim pub et privé : environ</v>
          </cell>
          <cell r="I391" t="str">
            <v>DNEE</v>
          </cell>
          <cell r="J391">
            <v>44</v>
          </cell>
          <cell r="K391" t="str">
            <v>IDA</v>
          </cell>
          <cell r="L391" t="str">
            <v>AOI</v>
          </cell>
          <cell r="M391">
            <v>132054.25589639248</v>
          </cell>
          <cell r="N391">
            <v>7</v>
          </cell>
          <cell r="O391">
            <v>3</v>
          </cell>
          <cell r="P391">
            <v>3</v>
          </cell>
          <cell r="Q391">
            <v>132054.25589639248</v>
          </cell>
          <cell r="R391" t="str">
            <v>manuel</v>
          </cell>
          <cell r="S391">
            <v>36</v>
          </cell>
          <cell r="T391">
            <v>4.6735826839463295</v>
          </cell>
          <cell r="U391">
            <v>1</v>
          </cell>
          <cell r="V391">
            <v>617166.48369879741</v>
          </cell>
          <cell r="W391">
            <v>0</v>
          </cell>
          <cell r="X391">
            <v>0</v>
          </cell>
          <cell r="Y391">
            <v>0</v>
          </cell>
          <cell r="Z391">
            <v>617166.48369879741</v>
          </cell>
          <cell r="AA391">
            <v>617166.48369879741</v>
          </cell>
          <cell r="AB391">
            <v>0</v>
          </cell>
          <cell r="AC391">
            <v>0</v>
          </cell>
          <cell r="AD391">
            <v>0</v>
          </cell>
          <cell r="AE391">
            <v>617166.48369879741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L391">
            <v>0</v>
          </cell>
        </row>
        <row r="392">
          <cell r="B392" t="str">
            <v>ST/EPU</v>
          </cell>
          <cell r="C392" t="str">
            <v>B1A</v>
          </cell>
          <cell r="D392" t="str">
            <v>B1AA</v>
          </cell>
          <cell r="E392" t="str">
            <v>EP/KALO</v>
          </cell>
          <cell r="F392">
            <v>21</v>
          </cell>
          <cell r="G392">
            <v>23</v>
          </cell>
          <cell r="H392" t="str">
            <v>EP manuels français, calc, sobs, hgéo, icm pour élèves prim pub et privé : environ</v>
          </cell>
          <cell r="I392" t="str">
            <v>DNEE</v>
          </cell>
          <cell r="J392">
            <v>44</v>
          </cell>
          <cell r="K392" t="str">
            <v>IDA</v>
          </cell>
          <cell r="L392" t="str">
            <v>AOI</v>
          </cell>
          <cell r="M392">
            <v>47018.310343994119</v>
          </cell>
          <cell r="N392">
            <v>7</v>
          </cell>
          <cell r="O392">
            <v>3</v>
          </cell>
          <cell r="P392">
            <v>3</v>
          </cell>
          <cell r="Q392">
            <v>47018.310343994119</v>
          </cell>
          <cell r="R392" t="str">
            <v>manuel</v>
          </cell>
          <cell r="S392">
            <v>36</v>
          </cell>
          <cell r="T392">
            <v>4.6735826839463295</v>
          </cell>
          <cell r="U392">
            <v>1</v>
          </cell>
          <cell r="V392">
            <v>219743.9610521055</v>
          </cell>
          <cell r="W392">
            <v>0</v>
          </cell>
          <cell r="X392">
            <v>0</v>
          </cell>
          <cell r="Y392">
            <v>0</v>
          </cell>
          <cell r="Z392">
            <v>219743.9610521055</v>
          </cell>
          <cell r="AA392">
            <v>219743.9610521055</v>
          </cell>
          <cell r="AB392">
            <v>0</v>
          </cell>
          <cell r="AC392">
            <v>0</v>
          </cell>
          <cell r="AD392">
            <v>0</v>
          </cell>
          <cell r="AE392">
            <v>219743.9610521055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L392">
            <v>0</v>
          </cell>
        </row>
        <row r="393">
          <cell r="B393" t="str">
            <v>ST/EPU</v>
          </cell>
          <cell r="C393" t="str">
            <v>B1A</v>
          </cell>
          <cell r="D393" t="str">
            <v>B1AA</v>
          </cell>
          <cell r="E393" t="str">
            <v>EP/KANK</v>
          </cell>
          <cell r="F393">
            <v>25</v>
          </cell>
          <cell r="G393">
            <v>23</v>
          </cell>
          <cell r="H393" t="str">
            <v>EP manuels français, calc, sobs, hgéo, icm pour élèves prim pub et privé : environ</v>
          </cell>
          <cell r="I393" t="str">
            <v>DNEE</v>
          </cell>
          <cell r="J393">
            <v>44</v>
          </cell>
          <cell r="K393" t="str">
            <v>IDA</v>
          </cell>
          <cell r="L393" t="str">
            <v>AOI</v>
          </cell>
          <cell r="M393">
            <v>141184.82461894449</v>
          </cell>
          <cell r="N393">
            <v>7</v>
          </cell>
          <cell r="O393">
            <v>3</v>
          </cell>
          <cell r="P393">
            <v>3</v>
          </cell>
          <cell r="Q393">
            <v>141184.82461894449</v>
          </cell>
          <cell r="R393" t="str">
            <v>manuel</v>
          </cell>
          <cell r="S393">
            <v>36</v>
          </cell>
          <cell r="T393">
            <v>4.6735826839463295</v>
          </cell>
          <cell r="U393">
            <v>1</v>
          </cell>
          <cell r="V393">
            <v>659838.95157509844</v>
          </cell>
          <cell r="W393">
            <v>0</v>
          </cell>
          <cell r="X393">
            <v>0</v>
          </cell>
          <cell r="Y393">
            <v>0</v>
          </cell>
          <cell r="Z393">
            <v>659838.95157509844</v>
          </cell>
          <cell r="AA393">
            <v>659838.95157509844</v>
          </cell>
          <cell r="AB393">
            <v>0</v>
          </cell>
          <cell r="AC393">
            <v>0</v>
          </cell>
          <cell r="AD393">
            <v>0</v>
          </cell>
          <cell r="AE393">
            <v>659838.95157509844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L393">
            <v>0</v>
          </cell>
        </row>
        <row r="394">
          <cell r="B394" t="str">
            <v>ST/EPU</v>
          </cell>
          <cell r="C394" t="str">
            <v>B1A</v>
          </cell>
          <cell r="D394" t="str">
            <v>B1AA</v>
          </cell>
          <cell r="E394" t="str">
            <v>EP/KERO</v>
          </cell>
          <cell r="F394">
            <v>21</v>
          </cell>
          <cell r="G394">
            <v>23</v>
          </cell>
          <cell r="H394" t="str">
            <v>EP manuels français, calc, sobs, hgéo, icm pour élèves prim pub et privé : environ</v>
          </cell>
          <cell r="I394" t="str">
            <v>DNEE</v>
          </cell>
          <cell r="J394">
            <v>44</v>
          </cell>
          <cell r="K394" t="str">
            <v>IDA</v>
          </cell>
          <cell r="L394" t="str">
            <v>AOI</v>
          </cell>
          <cell r="M394">
            <v>65583.58887076487</v>
          </cell>
          <cell r="N394">
            <v>7</v>
          </cell>
          <cell r="O394">
            <v>3</v>
          </cell>
          <cell r="P394">
            <v>3</v>
          </cell>
          <cell r="Q394">
            <v>65583.58887076487</v>
          </cell>
          <cell r="R394" t="str">
            <v>manuel</v>
          </cell>
          <cell r="S394">
            <v>36</v>
          </cell>
          <cell r="T394">
            <v>4.6735826839463295</v>
          </cell>
          <cell r="U394">
            <v>1</v>
          </cell>
          <cell r="V394">
            <v>306510.32529746188</v>
          </cell>
          <cell r="W394">
            <v>0</v>
          </cell>
          <cell r="X394">
            <v>0</v>
          </cell>
          <cell r="Y394">
            <v>0</v>
          </cell>
          <cell r="Z394">
            <v>306510.32529746188</v>
          </cell>
          <cell r="AA394">
            <v>306510.32529746188</v>
          </cell>
          <cell r="AB394">
            <v>0</v>
          </cell>
          <cell r="AC394">
            <v>0</v>
          </cell>
          <cell r="AD394">
            <v>0</v>
          </cell>
          <cell r="AE394">
            <v>306510.32529746188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L394">
            <v>0</v>
          </cell>
        </row>
        <row r="395">
          <cell r="B395" t="str">
            <v>ST/EPU</v>
          </cell>
          <cell r="C395" t="str">
            <v>B1A</v>
          </cell>
          <cell r="D395" t="str">
            <v>B1AA</v>
          </cell>
          <cell r="E395" t="str">
            <v>EP/KIND</v>
          </cell>
          <cell r="F395">
            <v>25</v>
          </cell>
          <cell r="G395">
            <v>23</v>
          </cell>
          <cell r="H395" t="str">
            <v>EP manuels français, calc, sobs, hgéo, icm pour élèves prim pub et privé : environ</v>
          </cell>
          <cell r="I395" t="str">
            <v>DNEE</v>
          </cell>
          <cell r="J395">
            <v>44</v>
          </cell>
          <cell r="K395" t="str">
            <v>IDA</v>
          </cell>
          <cell r="L395" t="str">
            <v>AOI</v>
          </cell>
          <cell r="M395">
            <v>176123.03137546807</v>
          </cell>
          <cell r="N395">
            <v>7</v>
          </cell>
          <cell r="O395">
            <v>3</v>
          </cell>
          <cell r="P395">
            <v>3</v>
          </cell>
          <cell r="Q395">
            <v>176123.03137546807</v>
          </cell>
          <cell r="R395" t="str">
            <v>manuel</v>
          </cell>
          <cell r="S395">
            <v>36</v>
          </cell>
          <cell r="T395">
            <v>4.6735826839463295</v>
          </cell>
          <cell r="U395">
            <v>1</v>
          </cell>
          <cell r="V395">
            <v>823125.54968052369</v>
          </cell>
          <cell r="W395">
            <v>0</v>
          </cell>
          <cell r="X395">
            <v>0</v>
          </cell>
          <cell r="Y395">
            <v>0</v>
          </cell>
          <cell r="Z395">
            <v>823125.54968052369</v>
          </cell>
          <cell r="AA395">
            <v>823125.54968052369</v>
          </cell>
          <cell r="AB395">
            <v>0</v>
          </cell>
          <cell r="AC395">
            <v>0</v>
          </cell>
          <cell r="AD395">
            <v>0</v>
          </cell>
          <cell r="AE395">
            <v>823125.54968052369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L395">
            <v>0</v>
          </cell>
        </row>
        <row r="396">
          <cell r="B396" t="str">
            <v>ST/EPU</v>
          </cell>
          <cell r="C396" t="str">
            <v>B1A</v>
          </cell>
          <cell r="D396" t="str">
            <v>B1AA</v>
          </cell>
          <cell r="E396" t="str">
            <v>EP/KISS</v>
          </cell>
          <cell r="F396">
            <v>29</v>
          </cell>
          <cell r="G396">
            <v>23</v>
          </cell>
          <cell r="H396" t="str">
            <v>EP manuels français, calc, sobs, hgéo, icm pour élèves prim pub et privé : environ</v>
          </cell>
          <cell r="I396" t="str">
            <v>DNEE</v>
          </cell>
          <cell r="J396">
            <v>49</v>
          </cell>
          <cell r="K396" t="str">
            <v>IDA</v>
          </cell>
          <cell r="L396" t="str">
            <v>AOI</v>
          </cell>
          <cell r="M396">
            <v>133803.06711597904</v>
          </cell>
          <cell r="N396">
            <v>7</v>
          </cell>
          <cell r="O396">
            <v>3</v>
          </cell>
          <cell r="P396">
            <v>3</v>
          </cell>
          <cell r="Q396">
            <v>133803.06711597904</v>
          </cell>
          <cell r="R396" t="str">
            <v>manuel</v>
          </cell>
          <cell r="S396">
            <v>33</v>
          </cell>
          <cell r="T396">
            <v>4.6735826839463295</v>
          </cell>
          <cell r="U396">
            <v>1</v>
          </cell>
          <cell r="V396">
            <v>625339.69753214822</v>
          </cell>
          <cell r="W396">
            <v>0</v>
          </cell>
          <cell r="X396">
            <v>0</v>
          </cell>
          <cell r="Y396">
            <v>0</v>
          </cell>
          <cell r="Z396">
            <v>625339.69753214822</v>
          </cell>
          <cell r="AA396">
            <v>625339.69753214822</v>
          </cell>
          <cell r="AB396">
            <v>0</v>
          </cell>
          <cell r="AC396">
            <v>0</v>
          </cell>
          <cell r="AD396">
            <v>0</v>
          </cell>
          <cell r="AE396">
            <v>625339.69753214822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L396">
            <v>0</v>
          </cell>
        </row>
        <row r="397">
          <cell r="B397" t="str">
            <v>ST/EPU</v>
          </cell>
          <cell r="C397" t="str">
            <v>B1A</v>
          </cell>
          <cell r="D397" t="str">
            <v>B1AA</v>
          </cell>
          <cell r="E397" t="str">
            <v>EP/KOUB</v>
          </cell>
          <cell r="G397">
            <v>23</v>
          </cell>
          <cell r="H397" t="str">
            <v>EP manuels français, calc, sobs, hgéo, icm pour élèves prim pub et privé : environ</v>
          </cell>
          <cell r="I397" t="str">
            <v>DNEE</v>
          </cell>
          <cell r="K397" t="str">
            <v>IDA</v>
          </cell>
          <cell r="L397" t="str">
            <v>AOI</v>
          </cell>
          <cell r="M397">
            <v>24144.366493604117</v>
          </cell>
          <cell r="O397">
            <v>3</v>
          </cell>
          <cell r="P397">
            <v>3</v>
          </cell>
          <cell r="Q397">
            <v>24144.366493604117</v>
          </cell>
          <cell r="R397" t="str">
            <v>manuel</v>
          </cell>
          <cell r="T397">
            <v>4.6735826839463295</v>
          </cell>
          <cell r="U397">
            <v>1</v>
          </cell>
          <cell r="V397">
            <v>112840.69315936216</v>
          </cell>
          <cell r="W397">
            <v>0</v>
          </cell>
          <cell r="X397">
            <v>0</v>
          </cell>
          <cell r="Y397">
            <v>0</v>
          </cell>
          <cell r="Z397">
            <v>112840.69315936216</v>
          </cell>
          <cell r="AA397">
            <v>112840.69315936216</v>
          </cell>
          <cell r="AB397">
            <v>0</v>
          </cell>
          <cell r="AC397">
            <v>0</v>
          </cell>
          <cell r="AD397">
            <v>0</v>
          </cell>
          <cell r="AE397">
            <v>112840.69315936216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L397">
            <v>0</v>
          </cell>
        </row>
        <row r="398">
          <cell r="B398" t="str">
            <v>ST/EPU</v>
          </cell>
          <cell r="C398" t="str">
            <v>B1A</v>
          </cell>
          <cell r="D398" t="str">
            <v>B1AA</v>
          </cell>
          <cell r="E398" t="str">
            <v>EP/KOUN</v>
          </cell>
          <cell r="F398">
            <v>10</v>
          </cell>
          <cell r="G398">
            <v>23</v>
          </cell>
          <cell r="H398" t="str">
            <v>EP manuels français, calc, sobs, hgéo, icm pour élèves prim pub et privé : environ</v>
          </cell>
          <cell r="I398" t="str">
            <v>DNEE</v>
          </cell>
          <cell r="J398">
            <v>42</v>
          </cell>
          <cell r="K398" t="str">
            <v>IDA</v>
          </cell>
          <cell r="L398" t="str">
            <v>AOI</v>
          </cell>
          <cell r="M398">
            <v>37615.281902448718</v>
          </cell>
          <cell r="N398">
            <v>7</v>
          </cell>
          <cell r="O398">
            <v>3</v>
          </cell>
          <cell r="P398">
            <v>3</v>
          </cell>
          <cell r="Q398">
            <v>37615.281902448718</v>
          </cell>
          <cell r="R398" t="str">
            <v>manuel</v>
          </cell>
          <cell r="S398">
            <v>33</v>
          </cell>
          <cell r="T398">
            <v>4.6735826839463295</v>
          </cell>
          <cell r="U398">
            <v>1</v>
          </cell>
          <cell r="V398">
            <v>175798.13015104408</v>
          </cell>
          <cell r="W398">
            <v>0</v>
          </cell>
          <cell r="X398">
            <v>0</v>
          </cell>
          <cell r="Y398">
            <v>0</v>
          </cell>
          <cell r="Z398">
            <v>175798.13015104408</v>
          </cell>
          <cell r="AA398">
            <v>175798.13015104408</v>
          </cell>
          <cell r="AB398">
            <v>0</v>
          </cell>
          <cell r="AC398">
            <v>0</v>
          </cell>
          <cell r="AD398">
            <v>0</v>
          </cell>
          <cell r="AE398">
            <v>175798.13015104408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L398">
            <v>0</v>
          </cell>
        </row>
        <row r="399">
          <cell r="B399" t="str">
            <v>ST/EPU</v>
          </cell>
          <cell r="C399" t="str">
            <v>B1A</v>
          </cell>
          <cell r="D399" t="str">
            <v>B1AA</v>
          </cell>
          <cell r="E399" t="str">
            <v>EP/KOUR</v>
          </cell>
          <cell r="F399">
            <v>21</v>
          </cell>
          <cell r="G399">
            <v>23</v>
          </cell>
          <cell r="H399" t="str">
            <v>EP manuels français, calc, sobs, hgéo, icm pour élèves prim pub et privé : environ</v>
          </cell>
          <cell r="I399" t="str">
            <v>DNEE</v>
          </cell>
          <cell r="J399">
            <v>42</v>
          </cell>
          <cell r="K399" t="str">
            <v>IDA</v>
          </cell>
          <cell r="L399" t="str">
            <v>AOI</v>
          </cell>
          <cell r="M399">
            <v>67573.178446671387</v>
          </cell>
          <cell r="N399">
            <v>7</v>
          </cell>
          <cell r="O399">
            <v>3</v>
          </cell>
          <cell r="P399">
            <v>3</v>
          </cell>
          <cell r="Q399">
            <v>67573.178446671387</v>
          </cell>
          <cell r="R399" t="str">
            <v>manuel</v>
          </cell>
          <cell r="S399">
            <v>33</v>
          </cell>
          <cell r="T399">
            <v>4.6735826839463295</v>
          </cell>
          <cell r="U399">
            <v>1</v>
          </cell>
          <cell r="V399">
            <v>315808.8366875787</v>
          </cell>
          <cell r="W399">
            <v>0</v>
          </cell>
          <cell r="X399">
            <v>0</v>
          </cell>
          <cell r="Y399">
            <v>0</v>
          </cell>
          <cell r="Z399">
            <v>315808.8366875787</v>
          </cell>
          <cell r="AA399">
            <v>315808.8366875787</v>
          </cell>
          <cell r="AB399">
            <v>0</v>
          </cell>
          <cell r="AC399">
            <v>0</v>
          </cell>
          <cell r="AD399">
            <v>0</v>
          </cell>
          <cell r="AE399">
            <v>315808.8366875787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L399">
            <v>0</v>
          </cell>
        </row>
        <row r="400">
          <cell r="B400" t="str">
            <v>ST/EPU</v>
          </cell>
          <cell r="C400" t="str">
            <v>B1A</v>
          </cell>
          <cell r="D400" t="str">
            <v>B1AA</v>
          </cell>
          <cell r="E400" t="str">
            <v>EP/LABE</v>
          </cell>
          <cell r="F400">
            <v>25</v>
          </cell>
          <cell r="G400">
            <v>23</v>
          </cell>
          <cell r="H400" t="str">
            <v>EP manuels français, calc, sobs, hgéo, icm pour élèves prim pub et privé : environ</v>
          </cell>
          <cell r="I400" t="str">
            <v>DNEE</v>
          </cell>
          <cell r="J400">
            <v>42</v>
          </cell>
          <cell r="K400" t="str">
            <v>IDA</v>
          </cell>
          <cell r="L400" t="str">
            <v>AOI</v>
          </cell>
          <cell r="M400">
            <v>129297.97734378319</v>
          </cell>
          <cell r="N400">
            <v>7</v>
          </cell>
          <cell r="O400">
            <v>3</v>
          </cell>
          <cell r="P400">
            <v>3</v>
          </cell>
          <cell r="Q400">
            <v>129297.97734378319</v>
          </cell>
          <cell r="R400" t="str">
            <v>manuel</v>
          </cell>
          <cell r="S400">
            <v>33</v>
          </cell>
          <cell r="T400">
            <v>4.6735826839463295</v>
          </cell>
          <cell r="U400">
            <v>1</v>
          </cell>
          <cell r="V400">
            <v>604284.78798318992</v>
          </cell>
          <cell r="W400">
            <v>0</v>
          </cell>
          <cell r="X400">
            <v>0</v>
          </cell>
          <cell r="Y400">
            <v>0</v>
          </cell>
          <cell r="Z400">
            <v>604284.78798318992</v>
          </cell>
          <cell r="AA400">
            <v>604284.78798318992</v>
          </cell>
          <cell r="AB400">
            <v>0</v>
          </cell>
          <cell r="AC400">
            <v>0</v>
          </cell>
          <cell r="AD400">
            <v>0</v>
          </cell>
          <cell r="AE400">
            <v>604284.78798318992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L400">
            <v>0</v>
          </cell>
        </row>
        <row r="401">
          <cell r="B401" t="str">
            <v>ST/EPU</v>
          </cell>
          <cell r="C401" t="str">
            <v>B1A</v>
          </cell>
          <cell r="D401" t="str">
            <v>B1AA</v>
          </cell>
          <cell r="E401" t="str">
            <v>EP/LELO</v>
          </cell>
          <cell r="F401">
            <v>29</v>
          </cell>
          <cell r="G401">
            <v>23</v>
          </cell>
          <cell r="H401" t="str">
            <v>EP manuels français, calc, sobs, hgéo, icm pour élèves prim pub et privé : environ</v>
          </cell>
          <cell r="I401" t="str">
            <v>DNEE</v>
          </cell>
          <cell r="J401">
            <v>42</v>
          </cell>
          <cell r="K401" t="str">
            <v>IDA</v>
          </cell>
          <cell r="L401" t="str">
            <v>AOI</v>
          </cell>
          <cell r="M401">
            <v>50965.808133133229</v>
          </cell>
          <cell r="N401">
            <v>7</v>
          </cell>
          <cell r="O401">
            <v>3</v>
          </cell>
          <cell r="P401">
            <v>3</v>
          </cell>
          <cell r="Q401">
            <v>50965.808133133229</v>
          </cell>
          <cell r="R401" t="str">
            <v>manuel</v>
          </cell>
          <cell r="S401">
            <v>33</v>
          </cell>
          <cell r="T401">
            <v>4.6735826839463295</v>
          </cell>
          <cell r="U401">
            <v>1</v>
          </cell>
          <cell r="V401">
            <v>238192.91836434248</v>
          </cell>
          <cell r="W401">
            <v>0</v>
          </cell>
          <cell r="X401">
            <v>0</v>
          </cell>
          <cell r="Y401">
            <v>0</v>
          </cell>
          <cell r="Z401">
            <v>238192.91836434248</v>
          </cell>
          <cell r="AA401">
            <v>238192.91836434248</v>
          </cell>
          <cell r="AB401">
            <v>0</v>
          </cell>
          <cell r="AC401">
            <v>0</v>
          </cell>
          <cell r="AD401">
            <v>0</v>
          </cell>
          <cell r="AE401">
            <v>238192.91836434248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L401">
            <v>0</v>
          </cell>
        </row>
        <row r="402">
          <cell r="B402" t="str">
            <v>ST/EPU</v>
          </cell>
          <cell r="C402" t="str">
            <v>B1A</v>
          </cell>
          <cell r="D402" t="str">
            <v>B1AA</v>
          </cell>
          <cell r="E402" t="str">
            <v>EP/LOLA</v>
          </cell>
          <cell r="F402">
            <v>10</v>
          </cell>
          <cell r="G402">
            <v>23</v>
          </cell>
          <cell r="H402" t="str">
            <v>EP manuels français, calc, sobs, hgéo, icm pour élèves prim pub et privé : environ</v>
          </cell>
          <cell r="I402" t="str">
            <v>DNEE</v>
          </cell>
          <cell r="J402">
            <v>43</v>
          </cell>
          <cell r="K402" t="str">
            <v>IDA</v>
          </cell>
          <cell r="L402" t="str">
            <v>AOI</v>
          </cell>
          <cell r="M402">
            <v>81050.430128050677</v>
          </cell>
          <cell r="N402">
            <v>7</v>
          </cell>
          <cell r="O402">
            <v>3</v>
          </cell>
          <cell r="P402">
            <v>3</v>
          </cell>
          <cell r="Q402">
            <v>81050.430128050677</v>
          </cell>
          <cell r="R402" t="str">
            <v>manuel</v>
          </cell>
          <cell r="S402">
            <v>33</v>
          </cell>
          <cell r="T402">
            <v>4.6735826839463295</v>
          </cell>
          <cell r="U402">
            <v>1</v>
          </cell>
          <cell r="V402">
            <v>378795.88677285955</v>
          </cell>
          <cell r="W402">
            <v>0</v>
          </cell>
          <cell r="X402">
            <v>0</v>
          </cell>
          <cell r="Y402">
            <v>0</v>
          </cell>
          <cell r="Z402">
            <v>378795.88677285955</v>
          </cell>
          <cell r="AA402">
            <v>378795.88677285955</v>
          </cell>
          <cell r="AB402">
            <v>0</v>
          </cell>
          <cell r="AC402">
            <v>0</v>
          </cell>
          <cell r="AD402">
            <v>0</v>
          </cell>
          <cell r="AE402">
            <v>378795.88677285955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L402">
            <v>0</v>
          </cell>
        </row>
        <row r="403">
          <cell r="B403" t="str">
            <v>ST/EPU</v>
          </cell>
          <cell r="C403" t="str">
            <v>B1A</v>
          </cell>
          <cell r="D403" t="str">
            <v>B1AA</v>
          </cell>
          <cell r="E403" t="str">
            <v>EP/MACE</v>
          </cell>
          <cell r="F403">
            <v>21</v>
          </cell>
          <cell r="G403">
            <v>23</v>
          </cell>
          <cell r="H403" t="str">
            <v>EP manuels français, calc, sobs, hgéo, icm pour élèves prim pub et privé : environ</v>
          </cell>
          <cell r="I403" t="str">
            <v>DNEE</v>
          </cell>
          <cell r="J403">
            <v>43</v>
          </cell>
          <cell r="K403" t="str">
            <v>IDA</v>
          </cell>
          <cell r="L403" t="str">
            <v>AOI</v>
          </cell>
          <cell r="M403">
            <v>117062.6350792116</v>
          </cell>
          <cell r="N403">
            <v>7</v>
          </cell>
          <cell r="O403">
            <v>3</v>
          </cell>
          <cell r="P403">
            <v>3</v>
          </cell>
          <cell r="Q403">
            <v>117062.6350792116</v>
          </cell>
          <cell r="R403" t="str">
            <v>manuel</v>
          </cell>
          <cell r="S403">
            <v>33</v>
          </cell>
          <cell r="T403">
            <v>4.6735826839463295</v>
          </cell>
          <cell r="U403">
            <v>1</v>
          </cell>
          <cell r="V403">
            <v>547101.90424333152</v>
          </cell>
          <cell r="W403">
            <v>0</v>
          </cell>
          <cell r="X403">
            <v>0</v>
          </cell>
          <cell r="Y403">
            <v>0</v>
          </cell>
          <cell r="Z403">
            <v>547101.90424333152</v>
          </cell>
          <cell r="AA403">
            <v>547101.90424333152</v>
          </cell>
          <cell r="AB403">
            <v>0</v>
          </cell>
          <cell r="AC403">
            <v>0</v>
          </cell>
          <cell r="AD403">
            <v>0</v>
          </cell>
          <cell r="AE403">
            <v>547101.90424333152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L403">
            <v>0</v>
          </cell>
        </row>
        <row r="404">
          <cell r="B404" t="str">
            <v>ST/EPU</v>
          </cell>
          <cell r="C404" t="str">
            <v>B1A</v>
          </cell>
          <cell r="D404" t="str">
            <v>B1AA</v>
          </cell>
          <cell r="E404" t="str">
            <v>EP/MALI</v>
          </cell>
          <cell r="F404">
            <v>29</v>
          </cell>
          <cell r="G404">
            <v>23</v>
          </cell>
          <cell r="H404" t="str">
            <v>EP manuels français, calc, sobs, hgéo, icm pour élèves prim pub et privé : environ</v>
          </cell>
          <cell r="I404" t="str">
            <v>DNEE</v>
          </cell>
          <cell r="J404">
            <v>43</v>
          </cell>
          <cell r="K404" t="str">
            <v>IDA</v>
          </cell>
          <cell r="L404" t="str">
            <v>AOI</v>
          </cell>
          <cell r="M404">
            <v>76142.98704989918</v>
          </cell>
          <cell r="N404">
            <v>7</v>
          </cell>
          <cell r="O404">
            <v>3</v>
          </cell>
          <cell r="P404">
            <v>3</v>
          </cell>
          <cell r="Q404">
            <v>76142.98704989918</v>
          </cell>
          <cell r="R404" t="str">
            <v>manuel</v>
          </cell>
          <cell r="S404">
            <v>33</v>
          </cell>
          <cell r="T404">
            <v>4.6735826839463295</v>
          </cell>
          <cell r="U404">
            <v>1</v>
          </cell>
          <cell r="V404">
            <v>355860.54578035843</v>
          </cell>
          <cell r="W404">
            <v>0</v>
          </cell>
          <cell r="X404">
            <v>0</v>
          </cell>
          <cell r="Y404">
            <v>0</v>
          </cell>
          <cell r="Z404">
            <v>355860.54578035843</v>
          </cell>
          <cell r="AA404">
            <v>355860.54578035843</v>
          </cell>
          <cell r="AB404">
            <v>0</v>
          </cell>
          <cell r="AC404">
            <v>0</v>
          </cell>
          <cell r="AD404">
            <v>0</v>
          </cell>
          <cell r="AE404">
            <v>355860.54578035843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L404">
            <v>0</v>
          </cell>
        </row>
        <row r="405">
          <cell r="B405" t="str">
            <v>ST/EPU</v>
          </cell>
          <cell r="C405" t="str">
            <v>B1A</v>
          </cell>
          <cell r="D405" t="str">
            <v>B1AA</v>
          </cell>
          <cell r="E405" t="str">
            <v>EP/MAMO</v>
          </cell>
          <cell r="F405">
            <v>10</v>
          </cell>
          <cell r="G405">
            <v>23</v>
          </cell>
          <cell r="H405" t="str">
            <v>EP manuels français, calc, sobs, hgéo, icm pour élèves prim pub et privé : environ</v>
          </cell>
          <cell r="I405" t="str">
            <v>DNEE</v>
          </cell>
          <cell r="J405">
            <v>44</v>
          </cell>
          <cell r="K405" t="str">
            <v>IDA</v>
          </cell>
          <cell r="L405" t="str">
            <v>AOI</v>
          </cell>
          <cell r="M405">
            <v>143526.07732052845</v>
          </cell>
          <cell r="N405">
            <v>7</v>
          </cell>
          <cell r="O405">
            <v>3</v>
          </cell>
          <cell r="P405">
            <v>3</v>
          </cell>
          <cell r="Q405">
            <v>143526.07732052845</v>
          </cell>
          <cell r="R405" t="str">
            <v>manuel</v>
          </cell>
          <cell r="S405">
            <v>36</v>
          </cell>
          <cell r="T405">
            <v>4.6735826839463295</v>
          </cell>
          <cell r="U405">
            <v>1</v>
          </cell>
          <cell r="V405">
            <v>670780.98965996376</v>
          </cell>
          <cell r="W405">
            <v>0</v>
          </cell>
          <cell r="X405">
            <v>0</v>
          </cell>
          <cell r="Y405">
            <v>0</v>
          </cell>
          <cell r="Z405">
            <v>670780.98965996376</v>
          </cell>
          <cell r="AA405">
            <v>670780.98965996376</v>
          </cell>
          <cell r="AB405">
            <v>0</v>
          </cell>
          <cell r="AC405">
            <v>0</v>
          </cell>
          <cell r="AD405">
            <v>0</v>
          </cell>
          <cell r="AE405">
            <v>670780.98965996376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L405">
            <v>0</v>
          </cell>
        </row>
        <row r="406">
          <cell r="B406" t="str">
            <v>ST/EPU</v>
          </cell>
          <cell r="C406" t="str">
            <v>B1A</v>
          </cell>
          <cell r="D406" t="str">
            <v>B1AA</v>
          </cell>
          <cell r="E406" t="str">
            <v>EP/MAND</v>
          </cell>
          <cell r="F406">
            <v>21</v>
          </cell>
          <cell r="G406">
            <v>23</v>
          </cell>
          <cell r="H406" t="str">
            <v>EP manuels français, calc, sobs, hgéo, icm pour élèves prim pub et privé : environ</v>
          </cell>
          <cell r="I406" t="str">
            <v>DNEE</v>
          </cell>
          <cell r="J406">
            <v>44</v>
          </cell>
          <cell r="K406" t="str">
            <v>IDA</v>
          </cell>
          <cell r="L406" t="str">
            <v>AOI</v>
          </cell>
          <cell r="M406">
            <v>50414.552422611523</v>
          </cell>
          <cell r="N406">
            <v>7</v>
          </cell>
          <cell r="O406">
            <v>3</v>
          </cell>
          <cell r="P406">
            <v>3</v>
          </cell>
          <cell r="Q406">
            <v>50414.552422611523</v>
          </cell>
          <cell r="R406" t="str">
            <v>manuel</v>
          </cell>
          <cell r="S406">
            <v>36</v>
          </cell>
          <cell r="T406">
            <v>4.6735826839463295</v>
          </cell>
          <cell r="U406">
            <v>1</v>
          </cell>
          <cell r="V406">
            <v>235616.57922122168</v>
          </cell>
          <cell r="W406">
            <v>0</v>
          </cell>
          <cell r="X406">
            <v>0</v>
          </cell>
          <cell r="Y406">
            <v>0</v>
          </cell>
          <cell r="Z406">
            <v>235616.57922122168</v>
          </cell>
          <cell r="AA406">
            <v>235616.57922122168</v>
          </cell>
          <cell r="AB406">
            <v>0</v>
          </cell>
          <cell r="AC406">
            <v>0</v>
          </cell>
          <cell r="AD406">
            <v>0</v>
          </cell>
          <cell r="AE406">
            <v>235616.57922122168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L406">
            <v>0</v>
          </cell>
        </row>
        <row r="407">
          <cell r="B407" t="str">
            <v>ST/EPU</v>
          </cell>
          <cell r="C407" t="str">
            <v>B1A</v>
          </cell>
          <cell r="D407" t="str">
            <v>B1AA</v>
          </cell>
          <cell r="E407" t="str">
            <v>EP/MATA</v>
          </cell>
          <cell r="F407">
            <v>25</v>
          </cell>
          <cell r="G407">
            <v>23</v>
          </cell>
          <cell r="H407" t="str">
            <v>EP manuels français, calc, sobs, hgéo, icm pour élèves prim pub et privé : environ</v>
          </cell>
          <cell r="I407" t="str">
            <v>DNEE</v>
          </cell>
          <cell r="J407">
            <v>44</v>
          </cell>
          <cell r="K407" t="str">
            <v>IDA</v>
          </cell>
          <cell r="L407" t="str">
            <v>AOI</v>
          </cell>
          <cell r="M407">
            <v>102270.606846875</v>
          </cell>
          <cell r="N407">
            <v>7</v>
          </cell>
          <cell r="O407">
            <v>3</v>
          </cell>
          <cell r="P407">
            <v>3</v>
          </cell>
          <cell r="Q407">
            <v>102270.606846875</v>
          </cell>
          <cell r="R407" t="str">
            <v>manuel</v>
          </cell>
          <cell r="S407">
            <v>36</v>
          </cell>
          <cell r="T407">
            <v>4.6735826839463295</v>
          </cell>
          <cell r="U407">
            <v>1</v>
          </cell>
          <cell r="V407">
            <v>477970.13723623793</v>
          </cell>
          <cell r="W407">
            <v>0</v>
          </cell>
          <cell r="X407">
            <v>0</v>
          </cell>
          <cell r="Y407">
            <v>0</v>
          </cell>
          <cell r="Z407">
            <v>477970.13723623793</v>
          </cell>
          <cell r="AA407">
            <v>477970.13723623793</v>
          </cell>
          <cell r="AB407">
            <v>0</v>
          </cell>
          <cell r="AC407">
            <v>0</v>
          </cell>
          <cell r="AD407">
            <v>0</v>
          </cell>
          <cell r="AE407">
            <v>477970.13723623793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L407">
            <v>0</v>
          </cell>
        </row>
        <row r="408">
          <cell r="B408" t="str">
            <v>ST/EPU</v>
          </cell>
          <cell r="C408" t="str">
            <v>B1A</v>
          </cell>
          <cell r="D408" t="str">
            <v>B1AA</v>
          </cell>
          <cell r="E408" t="str">
            <v>EP/MATO</v>
          </cell>
          <cell r="F408">
            <v>29</v>
          </cell>
          <cell r="G408">
            <v>23</v>
          </cell>
          <cell r="H408" t="str">
            <v>EP manuels français, calc, sobs, hgéo, icm pour élèves prim pub et privé : environ</v>
          </cell>
          <cell r="I408" t="str">
            <v>DNEE</v>
          </cell>
          <cell r="J408">
            <v>49</v>
          </cell>
          <cell r="K408" t="str">
            <v>IDA</v>
          </cell>
          <cell r="L408" t="str">
            <v>AOI</v>
          </cell>
          <cell r="M408">
            <v>339003.25315334147</v>
          </cell>
          <cell r="N408">
            <v>7</v>
          </cell>
          <cell r="O408">
            <v>3</v>
          </cell>
          <cell r="P408">
            <v>3</v>
          </cell>
          <cell r="Q408">
            <v>339003.25315334147</v>
          </cell>
          <cell r="R408" t="str">
            <v>manuel</v>
          </cell>
          <cell r="S408">
            <v>33</v>
          </cell>
          <cell r="T408">
            <v>4.6735826839463295</v>
          </cell>
          <cell r="U408">
            <v>1</v>
          </cell>
          <cell r="V408">
            <v>1584359.7337389307</v>
          </cell>
          <cell r="W408">
            <v>0</v>
          </cell>
          <cell r="X408">
            <v>0</v>
          </cell>
          <cell r="Y408">
            <v>0</v>
          </cell>
          <cell r="Z408">
            <v>1584359.7337389307</v>
          </cell>
          <cell r="AA408">
            <v>1584359.7337389307</v>
          </cell>
          <cell r="AB408">
            <v>0</v>
          </cell>
          <cell r="AC408">
            <v>0</v>
          </cell>
          <cell r="AD408">
            <v>0</v>
          </cell>
          <cell r="AE408">
            <v>1584359.7337389307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L408">
            <v>0</v>
          </cell>
        </row>
        <row r="409">
          <cell r="B409" t="str">
            <v>ST/EPU</v>
          </cell>
          <cell r="C409" t="str">
            <v>B1A</v>
          </cell>
          <cell r="D409" t="str">
            <v>B1AA</v>
          </cell>
          <cell r="E409" t="str">
            <v>EP/NZER</v>
          </cell>
          <cell r="F409">
            <v>35</v>
          </cell>
          <cell r="G409">
            <v>23</v>
          </cell>
          <cell r="H409" t="str">
            <v>EP manuels français, calc, sobs, hgéo, icm pour élèves prim pub et privé : environ</v>
          </cell>
          <cell r="I409" t="str">
            <v>DNEE</v>
          </cell>
          <cell r="J409">
            <v>46</v>
          </cell>
          <cell r="K409" t="str">
            <v>IDA</v>
          </cell>
          <cell r="L409" t="str">
            <v>AOI</v>
          </cell>
          <cell r="M409">
            <v>203517.90567939047</v>
          </cell>
          <cell r="N409">
            <v>6</v>
          </cell>
          <cell r="O409">
            <v>3</v>
          </cell>
          <cell r="P409">
            <v>3</v>
          </cell>
          <cell r="Q409">
            <v>203517.90567939047</v>
          </cell>
          <cell r="R409" t="str">
            <v>manuel</v>
          </cell>
          <cell r="S409">
            <v>22</v>
          </cell>
          <cell r="T409">
            <v>4.6735826839463295</v>
          </cell>
          <cell r="U409">
            <v>1</v>
          </cell>
          <cell r="V409">
            <v>951157.75985622162</v>
          </cell>
          <cell r="W409">
            <v>0</v>
          </cell>
          <cell r="X409">
            <v>0</v>
          </cell>
          <cell r="Y409">
            <v>0</v>
          </cell>
          <cell r="Z409">
            <v>951157.75985622162</v>
          </cell>
          <cell r="AA409">
            <v>951157.75985622162</v>
          </cell>
          <cell r="AB409">
            <v>0</v>
          </cell>
          <cell r="AC409">
            <v>0</v>
          </cell>
          <cell r="AD409">
            <v>0</v>
          </cell>
          <cell r="AE409">
            <v>951157.75985622162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L409">
            <v>0</v>
          </cell>
        </row>
        <row r="410">
          <cell r="B410" t="str">
            <v>ST/EPU</v>
          </cell>
          <cell r="C410" t="str">
            <v>B1A</v>
          </cell>
          <cell r="D410" t="str">
            <v>B1AA</v>
          </cell>
          <cell r="E410" t="str">
            <v>EP/PITA</v>
          </cell>
          <cell r="G410">
            <v>23</v>
          </cell>
          <cell r="H410" t="str">
            <v>EP manuels français, calc, sobs, hgéo, icm pour élèves prim pub et privé : environ</v>
          </cell>
          <cell r="I410" t="str">
            <v>DNEE</v>
          </cell>
          <cell r="K410" t="str">
            <v>IDA</v>
          </cell>
          <cell r="L410" t="str">
            <v>AOI</v>
          </cell>
          <cell r="M410">
            <v>92443.048145502748</v>
          </cell>
          <cell r="O410">
            <v>3</v>
          </cell>
          <cell r="P410">
            <v>3</v>
          </cell>
          <cell r="Q410">
            <v>92443.048145502748</v>
          </cell>
          <cell r="R410" t="str">
            <v>manuel</v>
          </cell>
          <cell r="T410">
            <v>4.6735826839463295</v>
          </cell>
          <cell r="U410">
            <v>1</v>
          </cell>
          <cell r="V410">
            <v>432040.22906403849</v>
          </cell>
          <cell r="W410">
            <v>0</v>
          </cell>
          <cell r="X410">
            <v>0</v>
          </cell>
          <cell r="Y410">
            <v>0</v>
          </cell>
          <cell r="Z410">
            <v>432040.22906403849</v>
          </cell>
          <cell r="AA410">
            <v>432040.22906403849</v>
          </cell>
          <cell r="AB410">
            <v>0</v>
          </cell>
          <cell r="AC410">
            <v>0</v>
          </cell>
          <cell r="AD410">
            <v>0</v>
          </cell>
          <cell r="AE410">
            <v>432040.22906403849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L410">
            <v>0</v>
          </cell>
        </row>
        <row r="411">
          <cell r="B411" t="str">
            <v>ST/EPU</v>
          </cell>
          <cell r="C411" t="str">
            <v>B1A</v>
          </cell>
          <cell r="D411" t="str">
            <v>B1AA</v>
          </cell>
          <cell r="E411" t="str">
            <v>EP/RATO</v>
          </cell>
          <cell r="F411">
            <v>31</v>
          </cell>
          <cell r="G411">
            <v>23</v>
          </cell>
          <cell r="H411" t="str">
            <v>EP manuels français, calc, sobs, hgéo, icm pour élèves prim pub et privé : environ</v>
          </cell>
          <cell r="I411" t="str">
            <v>DNEE</v>
          </cell>
          <cell r="J411">
            <v>44</v>
          </cell>
          <cell r="K411" t="str">
            <v>IDA</v>
          </cell>
          <cell r="L411" t="str">
            <v>AOI</v>
          </cell>
          <cell r="M411">
            <v>293011.41895997431</v>
          </cell>
          <cell r="N411">
            <v>6</v>
          </cell>
          <cell r="O411">
            <v>3</v>
          </cell>
          <cell r="P411">
            <v>3</v>
          </cell>
          <cell r="Q411">
            <v>293011.41895997431</v>
          </cell>
          <cell r="R411" t="str">
            <v>manuel</v>
          </cell>
          <cell r="S411">
            <v>20</v>
          </cell>
          <cell r="T411">
            <v>4.6735826839463295</v>
          </cell>
          <cell r="U411">
            <v>1</v>
          </cell>
          <cell r="V411">
            <v>1369413.0938498792</v>
          </cell>
          <cell r="W411">
            <v>0</v>
          </cell>
          <cell r="X411">
            <v>0</v>
          </cell>
          <cell r="Y411">
            <v>0</v>
          </cell>
          <cell r="Z411">
            <v>1369413.0938498792</v>
          </cell>
          <cell r="AA411">
            <v>1369413.0938498792</v>
          </cell>
          <cell r="AB411">
            <v>0</v>
          </cell>
          <cell r="AC411">
            <v>0</v>
          </cell>
          <cell r="AD411">
            <v>0</v>
          </cell>
          <cell r="AE411">
            <v>1369413.0938498792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L411">
            <v>0</v>
          </cell>
        </row>
        <row r="412">
          <cell r="B412" t="str">
            <v>ST/EPU</v>
          </cell>
          <cell r="C412" t="str">
            <v>B1A</v>
          </cell>
          <cell r="D412" t="str">
            <v>B1AA</v>
          </cell>
          <cell r="E412" t="str">
            <v>EP/SIGU</v>
          </cell>
          <cell r="F412">
            <v>35</v>
          </cell>
          <cell r="G412">
            <v>23</v>
          </cell>
          <cell r="H412" t="str">
            <v>EP manuels français, calc, sobs, hgéo, icm pour élèves prim pub et privé : environ</v>
          </cell>
          <cell r="I412" t="str">
            <v>DNEE</v>
          </cell>
          <cell r="J412">
            <v>44</v>
          </cell>
          <cell r="K412" t="str">
            <v>IDA</v>
          </cell>
          <cell r="L412" t="str">
            <v>AOI</v>
          </cell>
          <cell r="M412">
            <v>120414.52325008617</v>
          </cell>
          <cell r="N412">
            <v>6</v>
          </cell>
          <cell r="O412">
            <v>3</v>
          </cell>
          <cell r="P412">
            <v>3</v>
          </cell>
          <cell r="Q412">
            <v>120414.52325008617</v>
          </cell>
          <cell r="R412" t="str">
            <v>manuel</v>
          </cell>
          <cell r="S412">
            <v>20</v>
          </cell>
          <cell r="T412">
            <v>4.6735826839463295</v>
          </cell>
          <cell r="U412">
            <v>1</v>
          </cell>
          <cell r="V412">
            <v>562767.23075725546</v>
          </cell>
          <cell r="W412">
            <v>0</v>
          </cell>
          <cell r="X412">
            <v>0</v>
          </cell>
          <cell r="Y412">
            <v>0</v>
          </cell>
          <cell r="Z412">
            <v>562767.23075725546</v>
          </cell>
          <cell r="AA412">
            <v>562767.23075725546</v>
          </cell>
          <cell r="AB412">
            <v>0</v>
          </cell>
          <cell r="AC412">
            <v>0</v>
          </cell>
          <cell r="AD412">
            <v>0</v>
          </cell>
          <cell r="AE412">
            <v>562767.23075725546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L412">
            <v>0</v>
          </cell>
        </row>
        <row r="413">
          <cell r="B413" t="str">
            <v>ST/EPU</v>
          </cell>
          <cell r="C413" t="str">
            <v>B1A</v>
          </cell>
          <cell r="D413" t="str">
            <v>B1AA</v>
          </cell>
          <cell r="E413" t="str">
            <v>EP/TELE</v>
          </cell>
          <cell r="F413">
            <v>31</v>
          </cell>
          <cell r="G413">
            <v>23</v>
          </cell>
          <cell r="H413" t="str">
            <v>EP manuels français, calc, sobs, hgéo, icm pour élèves prim pub et privé : environ</v>
          </cell>
          <cell r="I413" t="str">
            <v>DNEE</v>
          </cell>
          <cell r="J413">
            <v>46</v>
          </cell>
          <cell r="K413" t="str">
            <v>IDA</v>
          </cell>
          <cell r="L413" t="str">
            <v>AOI</v>
          </cell>
          <cell r="M413">
            <v>66302.755803457272</v>
          </cell>
          <cell r="N413">
            <v>6</v>
          </cell>
          <cell r="O413">
            <v>3</v>
          </cell>
          <cell r="P413">
            <v>3</v>
          </cell>
          <cell r="Q413">
            <v>66302.755803457272</v>
          </cell>
          <cell r="R413" t="str">
            <v>manuel</v>
          </cell>
          <cell r="S413">
            <v>20</v>
          </cell>
          <cell r="T413">
            <v>4.6735826839463295</v>
          </cell>
          <cell r="U413">
            <v>1</v>
          </cell>
          <cell r="V413">
            <v>309871.41142095992</v>
          </cell>
          <cell r="W413">
            <v>0</v>
          </cell>
          <cell r="X413">
            <v>0</v>
          </cell>
          <cell r="Y413">
            <v>0</v>
          </cell>
          <cell r="Z413">
            <v>309871.41142095992</v>
          </cell>
          <cell r="AA413">
            <v>309871.41142095992</v>
          </cell>
          <cell r="AB413">
            <v>0</v>
          </cell>
          <cell r="AC413">
            <v>0</v>
          </cell>
          <cell r="AD413">
            <v>0</v>
          </cell>
          <cell r="AE413">
            <v>309871.41142095992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L413">
            <v>0</v>
          </cell>
        </row>
        <row r="414">
          <cell r="B414" t="str">
            <v>ST/EPU</v>
          </cell>
          <cell r="C414" t="str">
            <v>B1A</v>
          </cell>
          <cell r="D414" t="str">
            <v>B1AA</v>
          </cell>
          <cell r="E414" t="str">
            <v>EP/TOUG</v>
          </cell>
          <cell r="F414">
            <v>35</v>
          </cell>
          <cell r="G414">
            <v>23</v>
          </cell>
          <cell r="H414" t="str">
            <v>EP manuels français, calc, sobs, hgéo, icm pour élèves prim pub et privé : environ</v>
          </cell>
          <cell r="I414" t="str">
            <v>DNEE</v>
          </cell>
          <cell r="J414">
            <v>46</v>
          </cell>
          <cell r="K414" t="str">
            <v>IDA</v>
          </cell>
          <cell r="L414" t="str">
            <v>AOI</v>
          </cell>
          <cell r="M414">
            <v>56259.763835903599</v>
          </cell>
          <cell r="N414">
            <v>6</v>
          </cell>
          <cell r="O414">
            <v>3</v>
          </cell>
          <cell r="P414">
            <v>3</v>
          </cell>
          <cell r="Q414">
            <v>56259.763835903599</v>
          </cell>
          <cell r="R414" t="str">
            <v>manuel</v>
          </cell>
          <cell r="S414">
            <v>20</v>
          </cell>
          <cell r="T414">
            <v>4.6735826839463295</v>
          </cell>
          <cell r="U414">
            <v>1</v>
          </cell>
          <cell r="V414">
            <v>262934.65806638898</v>
          </cell>
          <cell r="W414">
            <v>0</v>
          </cell>
          <cell r="X414">
            <v>0</v>
          </cell>
          <cell r="Y414">
            <v>0</v>
          </cell>
          <cell r="Z414">
            <v>262934.65806638898</v>
          </cell>
          <cell r="AA414">
            <v>262934.65806638898</v>
          </cell>
          <cell r="AB414">
            <v>0</v>
          </cell>
          <cell r="AC414">
            <v>0</v>
          </cell>
          <cell r="AD414">
            <v>0</v>
          </cell>
          <cell r="AE414">
            <v>262934.65806638898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L414">
            <v>0</v>
          </cell>
        </row>
        <row r="415">
          <cell r="B415" t="str">
            <v>ST/EPU</v>
          </cell>
          <cell r="C415" t="str">
            <v>B1A</v>
          </cell>
          <cell r="D415" t="str">
            <v>B1AA</v>
          </cell>
          <cell r="E415" t="str">
            <v>EP/YOMO</v>
          </cell>
          <cell r="F415">
            <v>10</v>
          </cell>
          <cell r="G415">
            <v>23</v>
          </cell>
          <cell r="H415" t="str">
            <v>EP manuels français, calc, sobs, hgéo, icm pour élèves prim pub et privé : environ</v>
          </cell>
          <cell r="I415" t="str">
            <v>DNEE</v>
          </cell>
          <cell r="J415">
            <v>49</v>
          </cell>
          <cell r="K415" t="str">
            <v>IDA</v>
          </cell>
          <cell r="L415" t="str">
            <v>AOI</v>
          </cell>
          <cell r="M415">
            <v>74346.653786301904</v>
          </cell>
          <cell r="N415">
            <v>7</v>
          </cell>
          <cell r="O415">
            <v>3</v>
          </cell>
          <cell r="P415">
            <v>3</v>
          </cell>
          <cell r="Q415">
            <v>74346.653786301904</v>
          </cell>
          <cell r="R415" t="str">
            <v>manuel</v>
          </cell>
          <cell r="S415">
            <v>93</v>
          </cell>
          <cell r="T415">
            <v>4.6735826839463295</v>
          </cell>
          <cell r="U415">
            <v>1</v>
          </cell>
          <cell r="V415">
            <v>347465.23374501336</v>
          </cell>
          <cell r="W415">
            <v>0</v>
          </cell>
          <cell r="X415">
            <v>0</v>
          </cell>
          <cell r="Y415">
            <v>0</v>
          </cell>
          <cell r="Z415">
            <v>347465.23374501336</v>
          </cell>
          <cell r="AA415">
            <v>347465.23374501336</v>
          </cell>
          <cell r="AB415">
            <v>0</v>
          </cell>
          <cell r="AC415">
            <v>0</v>
          </cell>
          <cell r="AD415">
            <v>0</v>
          </cell>
          <cell r="AE415">
            <v>347465.23374501336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L415">
            <v>0</v>
          </cell>
        </row>
        <row r="416">
          <cell r="B416" t="str">
            <v>ST/EPU</v>
          </cell>
          <cell r="C416" t="str">
            <v>B1A</v>
          </cell>
          <cell r="D416" t="str">
            <v>B1AA</v>
          </cell>
          <cell r="E416" t="str">
            <v>EP/BEYL</v>
          </cell>
          <cell r="F416">
            <v>21</v>
          </cell>
          <cell r="G416">
            <v>23</v>
          </cell>
          <cell r="H416" t="str">
            <v>EP guides français, calc, sobs, hgéo, icm pour maîtres prim pub et privé : environ</v>
          </cell>
          <cell r="I416" t="str">
            <v>DNEE</v>
          </cell>
          <cell r="J416">
            <v>49</v>
          </cell>
          <cell r="K416" t="str">
            <v>IDA</v>
          </cell>
          <cell r="L416" t="str">
            <v>AOI</v>
          </cell>
          <cell r="M416">
            <v>1882.0304744536152</v>
          </cell>
          <cell r="N416">
            <v>7</v>
          </cell>
          <cell r="O416">
            <v>3</v>
          </cell>
          <cell r="P416">
            <v>3</v>
          </cell>
          <cell r="Q416">
            <v>1882.0304744536152</v>
          </cell>
          <cell r="R416" t="str">
            <v>guide</v>
          </cell>
          <cell r="S416">
            <v>93</v>
          </cell>
          <cell r="T416">
            <v>7.504706744615385</v>
          </cell>
          <cell r="U416">
            <v>1</v>
          </cell>
          <cell r="V416">
            <v>14124.086795203739</v>
          </cell>
          <cell r="W416">
            <v>0</v>
          </cell>
          <cell r="X416">
            <v>0</v>
          </cell>
          <cell r="Y416">
            <v>0</v>
          </cell>
          <cell r="Z416">
            <v>14124.086795203739</v>
          </cell>
          <cell r="AA416">
            <v>14124.086795203739</v>
          </cell>
          <cell r="AB416">
            <v>0</v>
          </cell>
          <cell r="AC416">
            <v>0</v>
          </cell>
          <cell r="AD416">
            <v>0</v>
          </cell>
          <cell r="AE416">
            <v>14124.086795203739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L416">
            <v>0</v>
          </cell>
        </row>
        <row r="417">
          <cell r="B417" t="str">
            <v>ST/EPU</v>
          </cell>
          <cell r="C417" t="str">
            <v>B1A</v>
          </cell>
          <cell r="D417" t="str">
            <v>B1AA</v>
          </cell>
          <cell r="E417" t="str">
            <v>EP/BOFF</v>
          </cell>
          <cell r="F417">
            <v>25</v>
          </cell>
          <cell r="G417">
            <v>23</v>
          </cell>
          <cell r="H417" t="str">
            <v>EP guides français, calc, sobs, hgéo, icm pour maîtres prim pub et privé : environ</v>
          </cell>
          <cell r="I417" t="str">
            <v>DNEE</v>
          </cell>
          <cell r="J417">
            <v>49</v>
          </cell>
          <cell r="K417" t="str">
            <v>IDA</v>
          </cell>
          <cell r="L417" t="str">
            <v>AOI</v>
          </cell>
          <cell r="M417">
            <v>2386.98688653305</v>
          </cell>
          <cell r="N417">
            <v>7</v>
          </cell>
          <cell r="O417">
            <v>3</v>
          </cell>
          <cell r="P417">
            <v>3</v>
          </cell>
          <cell r="Q417">
            <v>2386.98688653305</v>
          </cell>
          <cell r="R417" t="str">
            <v>guide</v>
          </cell>
          <cell r="S417">
            <v>93</v>
          </cell>
          <cell r="T417">
            <v>7.504706744615385</v>
          </cell>
          <cell r="U417">
            <v>1</v>
          </cell>
          <cell r="V417">
            <v>17913.636586673059</v>
          </cell>
          <cell r="W417">
            <v>0</v>
          </cell>
          <cell r="X417">
            <v>0</v>
          </cell>
          <cell r="Y417">
            <v>0</v>
          </cell>
          <cell r="Z417">
            <v>17913.636586673059</v>
          </cell>
          <cell r="AA417">
            <v>17913.636586673059</v>
          </cell>
          <cell r="AB417">
            <v>0</v>
          </cell>
          <cell r="AC417">
            <v>0</v>
          </cell>
          <cell r="AD417">
            <v>0</v>
          </cell>
          <cell r="AE417">
            <v>17913.636586673059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L417">
            <v>0</v>
          </cell>
        </row>
        <row r="418">
          <cell r="B418" t="str">
            <v>ST/EPU</v>
          </cell>
          <cell r="C418" t="str">
            <v>B1A</v>
          </cell>
          <cell r="D418" t="str">
            <v>B1AA</v>
          </cell>
          <cell r="E418" t="str">
            <v>EP/BOKE</v>
          </cell>
          <cell r="F418">
            <v>31</v>
          </cell>
          <cell r="G418">
            <v>23</v>
          </cell>
          <cell r="H418" t="str">
            <v>EP guides français, calc, sobs, hgéo, icm pour maîtres prim pub et privé : environ</v>
          </cell>
          <cell r="I418" t="str">
            <v>DNEE</v>
          </cell>
          <cell r="J418">
            <v>49</v>
          </cell>
          <cell r="K418" t="str">
            <v>IDA</v>
          </cell>
          <cell r="L418" t="str">
            <v>AOI</v>
          </cell>
          <cell r="M418">
            <v>5235.4364501537402</v>
          </cell>
          <cell r="N418">
            <v>6</v>
          </cell>
          <cell r="O418">
            <v>3</v>
          </cell>
          <cell r="P418">
            <v>3</v>
          </cell>
          <cell r="Q418">
            <v>5235.4364501537402</v>
          </cell>
          <cell r="R418" t="str">
            <v>guide</v>
          </cell>
          <cell r="S418">
            <v>20</v>
          </cell>
          <cell r="T418">
            <v>7.504706744615385</v>
          </cell>
          <cell r="U418">
            <v>1</v>
          </cell>
          <cell r="V418">
            <v>39290.415238474001</v>
          </cell>
          <cell r="W418">
            <v>0</v>
          </cell>
          <cell r="X418">
            <v>0</v>
          </cell>
          <cell r="Y418">
            <v>0</v>
          </cell>
          <cell r="Z418">
            <v>39290.415238474001</v>
          </cell>
          <cell r="AA418">
            <v>39290.415238474001</v>
          </cell>
          <cell r="AB418">
            <v>0</v>
          </cell>
          <cell r="AC418">
            <v>0</v>
          </cell>
          <cell r="AD418">
            <v>0</v>
          </cell>
          <cell r="AE418">
            <v>39290.415238474001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L418">
            <v>0</v>
          </cell>
        </row>
        <row r="419">
          <cell r="B419" t="str">
            <v>ST/EPU</v>
          </cell>
          <cell r="C419" t="str">
            <v>B1A</v>
          </cell>
          <cell r="D419" t="str">
            <v>B1AA</v>
          </cell>
          <cell r="E419" t="str">
            <v>EP/COYA</v>
          </cell>
          <cell r="F419">
            <v>35</v>
          </cell>
          <cell r="G419">
            <v>23</v>
          </cell>
          <cell r="H419" t="str">
            <v>EP guides français, calc, sobs, hgéo, icm pour maîtres prim pub et privé : environ</v>
          </cell>
          <cell r="I419" t="str">
            <v>DNEE</v>
          </cell>
          <cell r="J419">
            <v>49</v>
          </cell>
          <cell r="K419" t="str">
            <v>IDA</v>
          </cell>
          <cell r="L419" t="str">
            <v>AOI</v>
          </cell>
          <cell r="M419">
            <v>2949.0897755299147</v>
          </cell>
          <cell r="N419">
            <v>6</v>
          </cell>
          <cell r="O419">
            <v>3</v>
          </cell>
          <cell r="P419">
            <v>3</v>
          </cell>
          <cell r="Q419">
            <v>2949.0897755299147</v>
          </cell>
          <cell r="R419" t="str">
            <v>guide</v>
          </cell>
          <cell r="S419">
            <v>20</v>
          </cell>
          <cell r="T419">
            <v>7.504706744615385</v>
          </cell>
          <cell r="U419">
            <v>1</v>
          </cell>
          <cell r="V419">
            <v>22132.053928895624</v>
          </cell>
          <cell r="W419">
            <v>0</v>
          </cell>
          <cell r="X419">
            <v>0</v>
          </cell>
          <cell r="Y419">
            <v>0</v>
          </cell>
          <cell r="Z419">
            <v>22132.053928895624</v>
          </cell>
          <cell r="AA419">
            <v>22132.053928895624</v>
          </cell>
          <cell r="AB419">
            <v>0</v>
          </cell>
          <cell r="AC419">
            <v>0</v>
          </cell>
          <cell r="AD419">
            <v>0</v>
          </cell>
          <cell r="AE419">
            <v>22132.053928895624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L419">
            <v>0</v>
          </cell>
        </row>
        <row r="420">
          <cell r="B420" t="str">
            <v>ST/EPU</v>
          </cell>
          <cell r="C420" t="str">
            <v>B1A</v>
          </cell>
          <cell r="D420" t="str">
            <v>B1AA</v>
          </cell>
          <cell r="E420" t="str">
            <v>EP/DABO</v>
          </cell>
          <cell r="G420">
            <v>23</v>
          </cell>
          <cell r="H420" t="str">
            <v>EP guides français, calc, sobs, hgéo, icm pour maîtres prim pub et privé : environ</v>
          </cell>
          <cell r="I420" t="str">
            <v>DNEE</v>
          </cell>
          <cell r="K420" t="str">
            <v>IDA</v>
          </cell>
          <cell r="L420" t="str">
            <v>AOI</v>
          </cell>
          <cell r="M420">
            <v>1690.5020091535016</v>
          </cell>
          <cell r="O420">
            <v>3</v>
          </cell>
          <cell r="P420">
            <v>3</v>
          </cell>
          <cell r="Q420">
            <v>1690.5020091535016</v>
          </cell>
          <cell r="R420" t="str">
            <v>guide</v>
          </cell>
          <cell r="T420">
            <v>7.504706744615385</v>
          </cell>
          <cell r="U420">
            <v>1</v>
          </cell>
          <cell r="V420">
            <v>12686.721829880144</v>
          </cell>
          <cell r="W420">
            <v>0</v>
          </cell>
          <cell r="X420">
            <v>0</v>
          </cell>
          <cell r="Y420">
            <v>0</v>
          </cell>
          <cell r="Z420">
            <v>12686.721829880144</v>
          </cell>
          <cell r="AA420">
            <v>12686.721829880144</v>
          </cell>
          <cell r="AB420">
            <v>0</v>
          </cell>
          <cell r="AC420">
            <v>0</v>
          </cell>
          <cell r="AD420">
            <v>0</v>
          </cell>
          <cell r="AE420">
            <v>12686.721829880144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L420">
            <v>0</v>
          </cell>
        </row>
        <row r="421">
          <cell r="B421" t="str">
            <v>ST/EPU</v>
          </cell>
          <cell r="C421" t="str">
            <v>B1A</v>
          </cell>
          <cell r="D421" t="str">
            <v>B1AA</v>
          </cell>
          <cell r="E421" t="str">
            <v>EP/DALA</v>
          </cell>
          <cell r="G421">
            <v>23</v>
          </cell>
          <cell r="H421" t="str">
            <v>EP guides français, calc, sobs, hgéo, icm pour maîtres prim pub et privé : environ</v>
          </cell>
          <cell r="I421" t="str">
            <v>DNEE</v>
          </cell>
          <cell r="K421" t="str">
            <v>IDA</v>
          </cell>
          <cell r="L421" t="str">
            <v>AOI</v>
          </cell>
          <cell r="M421">
            <v>1889.344443342377</v>
          </cell>
          <cell r="O421">
            <v>3</v>
          </cell>
          <cell r="P421">
            <v>3</v>
          </cell>
          <cell r="Q421">
            <v>1889.344443342377</v>
          </cell>
          <cell r="R421" t="str">
            <v>guide</v>
          </cell>
          <cell r="T421">
            <v>7.504706744615385</v>
          </cell>
          <cell r="U421">
            <v>1</v>
          </cell>
          <cell r="V421">
            <v>14178.975986853136</v>
          </cell>
          <cell r="W421">
            <v>0</v>
          </cell>
          <cell r="X421">
            <v>0</v>
          </cell>
          <cell r="Y421">
            <v>0</v>
          </cell>
          <cell r="Z421">
            <v>14178.975986853136</v>
          </cell>
          <cell r="AA421">
            <v>14178.975986853136</v>
          </cell>
          <cell r="AB421">
            <v>0</v>
          </cell>
          <cell r="AC421">
            <v>0</v>
          </cell>
          <cell r="AD421">
            <v>0</v>
          </cell>
          <cell r="AE421">
            <v>14178.975986853136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L421">
            <v>0</v>
          </cell>
        </row>
        <row r="422">
          <cell r="B422" t="str">
            <v>ST/EPU</v>
          </cell>
          <cell r="C422" t="str">
            <v>B1A</v>
          </cell>
          <cell r="D422" t="str">
            <v>B1AA</v>
          </cell>
          <cell r="E422" t="str">
            <v>EP/DING</v>
          </cell>
          <cell r="F422">
            <v>11</v>
          </cell>
          <cell r="G422">
            <v>23</v>
          </cell>
          <cell r="H422" t="str">
            <v>EP guides français, calc, sobs, hgéo, icm pour maîtres prim pub et privé : environ</v>
          </cell>
          <cell r="I422" t="str">
            <v>DNEE</v>
          </cell>
          <cell r="J422">
            <v>44</v>
          </cell>
          <cell r="K422" t="str">
            <v>IDA</v>
          </cell>
          <cell r="L422" t="str">
            <v>AOI</v>
          </cell>
          <cell r="M422">
            <v>1278.9693596797299</v>
          </cell>
          <cell r="N422">
            <v>7</v>
          </cell>
          <cell r="O422">
            <v>3</v>
          </cell>
          <cell r="P422">
            <v>3</v>
          </cell>
          <cell r="Q422">
            <v>1278.9693596797299</v>
          </cell>
          <cell r="R422" t="str">
            <v>guide</v>
          </cell>
          <cell r="S422">
            <v>96</v>
          </cell>
          <cell r="T422">
            <v>7.504706744615385</v>
          </cell>
          <cell r="U422">
            <v>1</v>
          </cell>
          <cell r="V422">
            <v>9598.2899797448899</v>
          </cell>
          <cell r="W422">
            <v>0</v>
          </cell>
          <cell r="X422">
            <v>0</v>
          </cell>
          <cell r="Y422">
            <v>0</v>
          </cell>
          <cell r="Z422">
            <v>9598.2899797448899</v>
          </cell>
          <cell r="AA422">
            <v>9598.2899797448899</v>
          </cell>
          <cell r="AB422">
            <v>0</v>
          </cell>
          <cell r="AC422">
            <v>0</v>
          </cell>
          <cell r="AD422">
            <v>0</v>
          </cell>
          <cell r="AE422">
            <v>9598.2899797448899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L422">
            <v>0</v>
          </cell>
        </row>
        <row r="423">
          <cell r="B423" t="str">
            <v>ST/EPU</v>
          </cell>
          <cell r="C423" t="str">
            <v>B1A</v>
          </cell>
          <cell r="D423" t="str">
            <v>B1AA</v>
          </cell>
          <cell r="E423" t="str">
            <v>EP/DIXI</v>
          </cell>
          <cell r="F423">
            <v>90</v>
          </cell>
          <cell r="G423">
            <v>23</v>
          </cell>
          <cell r="H423" t="str">
            <v>EP guides français, calc, sobs, hgéo, icm pour maîtres prim pub et privé : environ</v>
          </cell>
          <cell r="I423" t="str">
            <v>DNEE</v>
          </cell>
          <cell r="J423">
            <v>49</v>
          </cell>
          <cell r="K423" t="str">
            <v>IDA</v>
          </cell>
          <cell r="L423" t="str">
            <v>AOI</v>
          </cell>
          <cell r="M423">
            <v>2606.308433610418</v>
          </cell>
          <cell r="N423">
            <v>7</v>
          </cell>
          <cell r="O423">
            <v>3</v>
          </cell>
          <cell r="P423">
            <v>3</v>
          </cell>
          <cell r="Q423">
            <v>2606.308433610418</v>
          </cell>
          <cell r="R423" t="str">
            <v>guide</v>
          </cell>
          <cell r="S423">
            <v>33</v>
          </cell>
          <cell r="T423">
            <v>7.504706744615385</v>
          </cell>
          <cell r="U423">
            <v>1</v>
          </cell>
          <cell r="V423">
            <v>19559.580480264063</v>
          </cell>
          <cell r="W423">
            <v>0</v>
          </cell>
          <cell r="X423">
            <v>0</v>
          </cell>
          <cell r="Y423">
            <v>0</v>
          </cell>
          <cell r="Z423">
            <v>19559.580480264063</v>
          </cell>
          <cell r="AA423">
            <v>19559.580480264063</v>
          </cell>
          <cell r="AB423">
            <v>0</v>
          </cell>
          <cell r="AC423">
            <v>0</v>
          </cell>
          <cell r="AD423">
            <v>0</v>
          </cell>
          <cell r="AE423">
            <v>19559.580480264063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L423">
            <v>0</v>
          </cell>
        </row>
        <row r="424">
          <cell r="B424" t="str">
            <v>ST/EPU</v>
          </cell>
          <cell r="C424" t="str">
            <v>B1A</v>
          </cell>
          <cell r="D424" t="str">
            <v>B1AA</v>
          </cell>
          <cell r="E424" t="str">
            <v>EP/DUBR</v>
          </cell>
          <cell r="F424">
            <v>21</v>
          </cell>
          <cell r="G424">
            <v>23</v>
          </cell>
          <cell r="H424" t="str">
            <v>EP guides français, calc, sobs, hgéo, icm pour maîtres prim pub et privé : environ</v>
          </cell>
          <cell r="I424" t="str">
            <v>DNEE</v>
          </cell>
          <cell r="J424">
            <v>49</v>
          </cell>
          <cell r="K424" t="str">
            <v>IDA</v>
          </cell>
          <cell r="L424" t="str">
            <v>AOI</v>
          </cell>
          <cell r="M424">
            <v>2431.5533369618402</v>
          </cell>
          <cell r="N424">
            <v>7</v>
          </cell>
          <cell r="O424">
            <v>3</v>
          </cell>
          <cell r="P424">
            <v>3</v>
          </cell>
          <cell r="Q424">
            <v>2431.5533369618402</v>
          </cell>
          <cell r="R424" t="str">
            <v>guide</v>
          </cell>
          <cell r="S424">
            <v>93</v>
          </cell>
          <cell r="T424">
            <v>7.504706744615385</v>
          </cell>
          <cell r="U424">
            <v>1</v>
          </cell>
          <cell r="V424">
            <v>18248.094727789568</v>
          </cell>
          <cell r="W424">
            <v>0</v>
          </cell>
          <cell r="X424">
            <v>0</v>
          </cell>
          <cell r="Y424">
            <v>0</v>
          </cell>
          <cell r="Z424">
            <v>18248.094727789568</v>
          </cell>
          <cell r="AA424">
            <v>18248.094727789568</v>
          </cell>
          <cell r="AB424">
            <v>0</v>
          </cell>
          <cell r="AC424">
            <v>0</v>
          </cell>
          <cell r="AD424">
            <v>0</v>
          </cell>
          <cell r="AE424">
            <v>18248.094727789568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L424">
            <v>0</v>
          </cell>
        </row>
        <row r="425">
          <cell r="B425" t="str">
            <v>ST/EPU</v>
          </cell>
          <cell r="C425" t="str">
            <v>B1A</v>
          </cell>
          <cell r="D425" t="str">
            <v>B1AA</v>
          </cell>
          <cell r="E425" t="str">
            <v>EP/FARA</v>
          </cell>
          <cell r="F425">
            <v>90</v>
          </cell>
          <cell r="G425">
            <v>23</v>
          </cell>
          <cell r="H425" t="str">
            <v>EP guides français, calc, sobs, hgéo, icm pour maîtres prim pub et privé : environ</v>
          </cell>
          <cell r="I425" t="str">
            <v>DNEE</v>
          </cell>
          <cell r="J425">
            <v>49</v>
          </cell>
          <cell r="K425" t="str">
            <v>IDA</v>
          </cell>
          <cell r="L425" t="str">
            <v>AOI</v>
          </cell>
          <cell r="M425">
            <v>2591.875535003282</v>
          </cell>
          <cell r="N425">
            <v>7</v>
          </cell>
          <cell r="O425">
            <v>3</v>
          </cell>
          <cell r="P425">
            <v>3</v>
          </cell>
          <cell r="Q425">
            <v>2591.875535003282</v>
          </cell>
          <cell r="R425" t="str">
            <v>guide</v>
          </cell>
          <cell r="S425">
            <v>93</v>
          </cell>
          <cell r="T425">
            <v>7.504706744615385</v>
          </cell>
          <cell r="U425">
            <v>1</v>
          </cell>
          <cell r="V425">
            <v>19451.265808742741</v>
          </cell>
          <cell r="W425">
            <v>0</v>
          </cell>
          <cell r="X425">
            <v>0</v>
          </cell>
          <cell r="Y425">
            <v>0</v>
          </cell>
          <cell r="Z425">
            <v>19451.265808742741</v>
          </cell>
          <cell r="AA425">
            <v>19451.265808742741</v>
          </cell>
          <cell r="AB425">
            <v>0</v>
          </cell>
          <cell r="AC425">
            <v>0</v>
          </cell>
          <cell r="AD425">
            <v>0</v>
          </cell>
          <cell r="AE425">
            <v>19451.265808742741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L425">
            <v>0</v>
          </cell>
        </row>
        <row r="426">
          <cell r="B426" t="str">
            <v>ST/EPU</v>
          </cell>
          <cell r="C426" t="str">
            <v>B1A</v>
          </cell>
          <cell r="D426" t="str">
            <v>B1AA</v>
          </cell>
          <cell r="E426" t="str">
            <v>EP/FORE</v>
          </cell>
          <cell r="G426">
            <v>23</v>
          </cell>
          <cell r="H426" t="str">
            <v>EP guides français, calc, sobs, hgéo, icm pour maîtres prim pub et privé : environ</v>
          </cell>
          <cell r="I426" t="str">
            <v>DNEE</v>
          </cell>
          <cell r="K426" t="str">
            <v>IDA</v>
          </cell>
          <cell r="L426" t="str">
            <v>AOI</v>
          </cell>
          <cell r="M426">
            <v>2302.43740617907</v>
          </cell>
          <cell r="O426">
            <v>3</v>
          </cell>
          <cell r="P426">
            <v>3</v>
          </cell>
          <cell r="Q426">
            <v>2302.43740617907</v>
          </cell>
          <cell r="R426" t="str">
            <v>guide</v>
          </cell>
          <cell r="T426">
            <v>7.504706744615385</v>
          </cell>
          <cell r="U426">
            <v>1</v>
          </cell>
          <cell r="V426">
            <v>17279.117531206819</v>
          </cell>
          <cell r="W426">
            <v>0</v>
          </cell>
          <cell r="X426">
            <v>0</v>
          </cell>
          <cell r="Y426">
            <v>0</v>
          </cell>
          <cell r="Z426">
            <v>17279.117531206819</v>
          </cell>
          <cell r="AA426">
            <v>17279.117531206819</v>
          </cell>
          <cell r="AB426">
            <v>0</v>
          </cell>
          <cell r="AC426">
            <v>0</v>
          </cell>
          <cell r="AD426">
            <v>0</v>
          </cell>
          <cell r="AE426">
            <v>17279.117531206819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L426">
            <v>0</v>
          </cell>
        </row>
        <row r="427">
          <cell r="B427" t="str">
            <v>ST/EPU</v>
          </cell>
          <cell r="C427" t="str">
            <v>B1A</v>
          </cell>
          <cell r="D427" t="str">
            <v>B1AA</v>
          </cell>
          <cell r="E427" t="str">
            <v>EP/FRIA</v>
          </cell>
          <cell r="F427">
            <v>21</v>
          </cell>
          <cell r="G427">
            <v>23</v>
          </cell>
          <cell r="H427" t="str">
            <v>EP guides français, calc, sobs, hgéo, icm pour maîtres prim pub et privé : environ</v>
          </cell>
          <cell r="I427" t="str">
            <v>DNEE</v>
          </cell>
          <cell r="J427">
            <v>42</v>
          </cell>
          <cell r="K427" t="str">
            <v>IDA</v>
          </cell>
          <cell r="L427" t="str">
            <v>AOI</v>
          </cell>
          <cell r="M427">
            <v>1709.0307303383456</v>
          </cell>
          <cell r="N427">
            <v>7</v>
          </cell>
          <cell r="O427">
            <v>3</v>
          </cell>
          <cell r="P427">
            <v>3</v>
          </cell>
          <cell r="Q427">
            <v>1709.0307303383456</v>
          </cell>
          <cell r="R427" t="str">
            <v>guide</v>
          </cell>
          <cell r="S427">
            <v>33</v>
          </cell>
          <cell r="T427">
            <v>7.504706744615385</v>
          </cell>
          <cell r="U427">
            <v>1</v>
          </cell>
          <cell r="V427">
            <v>12825.77444872514</v>
          </cell>
          <cell r="W427">
            <v>0</v>
          </cell>
          <cell r="X427">
            <v>0</v>
          </cell>
          <cell r="Y427">
            <v>0</v>
          </cell>
          <cell r="Z427">
            <v>12825.77444872514</v>
          </cell>
          <cell r="AA427">
            <v>12825.77444872514</v>
          </cell>
          <cell r="AB427">
            <v>0</v>
          </cell>
          <cell r="AC427">
            <v>0</v>
          </cell>
          <cell r="AD427">
            <v>0</v>
          </cell>
          <cell r="AE427">
            <v>12825.77444872514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L427">
            <v>0</v>
          </cell>
        </row>
        <row r="428">
          <cell r="B428" t="str">
            <v>ST/EPU</v>
          </cell>
          <cell r="C428" t="str">
            <v>B1A</v>
          </cell>
          <cell r="D428" t="str">
            <v>B1AA</v>
          </cell>
          <cell r="E428" t="str">
            <v>EP/GAOU</v>
          </cell>
          <cell r="F428">
            <v>31</v>
          </cell>
          <cell r="G428">
            <v>23</v>
          </cell>
          <cell r="H428" t="str">
            <v>EP guides français, calc, sobs, hgéo, icm pour maîtres prim pub et privé : environ</v>
          </cell>
          <cell r="I428" t="str">
            <v>DNEE</v>
          </cell>
          <cell r="J428">
            <v>42</v>
          </cell>
          <cell r="K428" t="str">
            <v>IDA</v>
          </cell>
          <cell r="L428" t="str">
            <v>AOI</v>
          </cell>
          <cell r="M428">
            <v>1208.1701408366187</v>
          </cell>
          <cell r="N428">
            <v>7</v>
          </cell>
          <cell r="O428">
            <v>3</v>
          </cell>
          <cell r="P428">
            <v>3</v>
          </cell>
          <cell r="Q428">
            <v>1208.1701408366187</v>
          </cell>
          <cell r="R428" t="str">
            <v>guide</v>
          </cell>
          <cell r="S428">
            <v>33</v>
          </cell>
          <cell r="T428">
            <v>7.504706744615385</v>
          </cell>
          <cell r="U428">
            <v>1</v>
          </cell>
          <cell r="V428">
            <v>9066.9626045794921</v>
          </cell>
          <cell r="W428">
            <v>0</v>
          </cell>
          <cell r="X428">
            <v>0</v>
          </cell>
          <cell r="Y428">
            <v>0</v>
          </cell>
          <cell r="Z428">
            <v>9066.9626045794921</v>
          </cell>
          <cell r="AA428">
            <v>9066.9626045794921</v>
          </cell>
          <cell r="AB428">
            <v>0</v>
          </cell>
          <cell r="AC428">
            <v>0</v>
          </cell>
          <cell r="AD428">
            <v>0</v>
          </cell>
          <cell r="AE428">
            <v>9066.9626045794921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L428">
            <v>0</v>
          </cell>
        </row>
        <row r="429">
          <cell r="B429" t="str">
            <v>ST/EPU</v>
          </cell>
          <cell r="C429" t="str">
            <v>B1A</v>
          </cell>
          <cell r="D429" t="str">
            <v>B1AA</v>
          </cell>
          <cell r="E429" t="str">
            <v>EP/GUEC</v>
          </cell>
          <cell r="F429">
            <v>90</v>
          </cell>
          <cell r="G429">
            <v>23</v>
          </cell>
          <cell r="H429" t="str">
            <v>EP guides français, calc, sobs, hgéo, icm pour maîtres prim pub et privé : environ</v>
          </cell>
          <cell r="I429" t="str">
            <v>DNEE</v>
          </cell>
          <cell r="J429">
            <v>42</v>
          </cell>
          <cell r="K429" t="str">
            <v>IDA</v>
          </cell>
          <cell r="L429" t="str">
            <v>AOI</v>
          </cell>
          <cell r="M429">
            <v>4064.811349612713</v>
          </cell>
          <cell r="N429">
            <v>7</v>
          </cell>
          <cell r="O429">
            <v>3</v>
          </cell>
          <cell r="P429">
            <v>3</v>
          </cell>
          <cell r="Q429">
            <v>4064.811349612713</v>
          </cell>
          <cell r="R429" t="str">
            <v>guide</v>
          </cell>
          <cell r="S429">
            <v>33</v>
          </cell>
          <cell r="T429">
            <v>7.504706744615385</v>
          </cell>
          <cell r="U429">
            <v>1</v>
          </cell>
          <cell r="V429">
            <v>30505.217151027693</v>
          </cell>
          <cell r="W429">
            <v>0</v>
          </cell>
          <cell r="X429">
            <v>0</v>
          </cell>
          <cell r="Y429">
            <v>0</v>
          </cell>
          <cell r="Z429">
            <v>30505.217151027693</v>
          </cell>
          <cell r="AA429">
            <v>30505.217151027693</v>
          </cell>
          <cell r="AB429">
            <v>0</v>
          </cell>
          <cell r="AC429">
            <v>0</v>
          </cell>
          <cell r="AD429">
            <v>0</v>
          </cell>
          <cell r="AE429">
            <v>30505.217151027693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L429">
            <v>0</v>
          </cell>
        </row>
        <row r="430">
          <cell r="B430" t="str">
            <v>ST/EPU</v>
          </cell>
          <cell r="C430" t="str">
            <v>B1A</v>
          </cell>
          <cell r="D430" t="str">
            <v>B1AA</v>
          </cell>
          <cell r="E430" t="str">
            <v>EP/KALO</v>
          </cell>
          <cell r="F430">
            <v>21</v>
          </cell>
          <cell r="G430">
            <v>23</v>
          </cell>
          <cell r="H430" t="str">
            <v>EP guides français, calc, sobs, hgéo, icm pour maîtres prim pub et privé : environ</v>
          </cell>
          <cell r="I430" t="str">
            <v>DNEE</v>
          </cell>
          <cell r="J430">
            <v>43</v>
          </cell>
          <cell r="K430" t="str">
            <v>IDA</v>
          </cell>
          <cell r="L430" t="str">
            <v>AOI</v>
          </cell>
          <cell r="M430">
            <v>1447.2881637062119</v>
          </cell>
          <cell r="N430">
            <v>7</v>
          </cell>
          <cell r="O430">
            <v>3</v>
          </cell>
          <cell r="P430">
            <v>3</v>
          </cell>
          <cell r="Q430">
            <v>1447.2881637062119</v>
          </cell>
          <cell r="R430" t="str">
            <v>guide</v>
          </cell>
          <cell r="S430">
            <v>33</v>
          </cell>
          <cell r="T430">
            <v>7.504706744615385</v>
          </cell>
          <cell r="U430">
            <v>1</v>
          </cell>
          <cell r="V430">
            <v>10861.473243568023</v>
          </cell>
          <cell r="W430">
            <v>0</v>
          </cell>
          <cell r="X430">
            <v>0</v>
          </cell>
          <cell r="Y430">
            <v>0</v>
          </cell>
          <cell r="Z430">
            <v>10861.473243568023</v>
          </cell>
          <cell r="AA430">
            <v>10861.473243568023</v>
          </cell>
          <cell r="AB430">
            <v>0</v>
          </cell>
          <cell r="AC430">
            <v>0</v>
          </cell>
          <cell r="AD430">
            <v>0</v>
          </cell>
          <cell r="AE430">
            <v>10861.473243568023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L430">
            <v>0</v>
          </cell>
        </row>
        <row r="431">
          <cell r="B431" t="str">
            <v>ST/EPU</v>
          </cell>
          <cell r="C431" t="str">
            <v>B1A</v>
          </cell>
          <cell r="D431" t="str">
            <v>B1AA</v>
          </cell>
          <cell r="E431" t="str">
            <v>EP/KANK</v>
          </cell>
          <cell r="F431">
            <v>31</v>
          </cell>
          <cell r="G431">
            <v>23</v>
          </cell>
          <cell r="H431" t="str">
            <v>EP guides français, calc, sobs, hgéo, icm pour maîtres prim pub et privé : environ</v>
          </cell>
          <cell r="I431" t="str">
            <v>DNEE</v>
          </cell>
          <cell r="J431">
            <v>43</v>
          </cell>
          <cell r="K431" t="str">
            <v>IDA</v>
          </cell>
          <cell r="L431" t="str">
            <v>AOI</v>
          </cell>
          <cell r="M431">
            <v>4345.8627941111563</v>
          </cell>
          <cell r="N431">
            <v>7</v>
          </cell>
          <cell r="O431">
            <v>3</v>
          </cell>
          <cell r="P431">
            <v>3</v>
          </cell>
          <cell r="Q431">
            <v>4345.8627941111563</v>
          </cell>
          <cell r="R431" t="str">
            <v>guide</v>
          </cell>
          <cell r="S431">
            <v>33</v>
          </cell>
          <cell r="T431">
            <v>7.504706744615385</v>
          </cell>
          <cell r="U431">
            <v>1</v>
          </cell>
          <cell r="V431">
            <v>32614.425822139056</v>
          </cell>
          <cell r="W431">
            <v>0</v>
          </cell>
          <cell r="X431">
            <v>0</v>
          </cell>
          <cell r="Y431">
            <v>0</v>
          </cell>
          <cell r="Z431">
            <v>32614.425822139056</v>
          </cell>
          <cell r="AA431">
            <v>32614.425822139056</v>
          </cell>
          <cell r="AB431">
            <v>0</v>
          </cell>
          <cell r="AC431">
            <v>0</v>
          </cell>
          <cell r="AD431">
            <v>0</v>
          </cell>
          <cell r="AE431">
            <v>32614.425822139056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L431">
            <v>0</v>
          </cell>
        </row>
        <row r="432">
          <cell r="B432" t="str">
            <v>ST/EPU</v>
          </cell>
          <cell r="C432" t="str">
            <v>B1A</v>
          </cell>
          <cell r="D432" t="str">
            <v>B1AA</v>
          </cell>
          <cell r="E432" t="str">
            <v>EP/KERO</v>
          </cell>
          <cell r="F432">
            <v>90</v>
          </cell>
          <cell r="G432">
            <v>23</v>
          </cell>
          <cell r="H432" t="str">
            <v>EP guides français, calc, sobs, hgéo, icm pour maîtres prim pub et privé : environ</v>
          </cell>
          <cell r="I432" t="str">
            <v>DNEE</v>
          </cell>
          <cell r="J432">
            <v>43</v>
          </cell>
          <cell r="K432" t="str">
            <v>IDA</v>
          </cell>
          <cell r="L432" t="str">
            <v>AOI</v>
          </cell>
          <cell r="M432">
            <v>2018.7529328806866</v>
          </cell>
          <cell r="N432">
            <v>7</v>
          </cell>
          <cell r="O432">
            <v>3</v>
          </cell>
          <cell r="P432">
            <v>3</v>
          </cell>
          <cell r="Q432">
            <v>2018.7529328806866</v>
          </cell>
          <cell r="R432" t="str">
            <v>guide</v>
          </cell>
          <cell r="S432">
            <v>33</v>
          </cell>
          <cell r="T432">
            <v>7.504706744615385</v>
          </cell>
          <cell r="U432">
            <v>1</v>
          </cell>
          <cell r="V432">
            <v>15150.148751101779</v>
          </cell>
          <cell r="W432">
            <v>0</v>
          </cell>
          <cell r="X432">
            <v>0</v>
          </cell>
          <cell r="Y432">
            <v>0</v>
          </cell>
          <cell r="Z432">
            <v>15150.148751101779</v>
          </cell>
          <cell r="AA432">
            <v>15150.148751101779</v>
          </cell>
          <cell r="AB432">
            <v>0</v>
          </cell>
          <cell r="AC432">
            <v>0</v>
          </cell>
          <cell r="AD432">
            <v>0</v>
          </cell>
          <cell r="AE432">
            <v>15150.148751101779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L432">
            <v>0</v>
          </cell>
        </row>
        <row r="433">
          <cell r="B433" t="str">
            <v>ST/EPU</v>
          </cell>
          <cell r="C433" t="str">
            <v>B1A</v>
          </cell>
          <cell r="D433" t="str">
            <v>B1AA</v>
          </cell>
          <cell r="E433" t="str">
            <v>EP/KIND</v>
          </cell>
          <cell r="F433">
            <v>90</v>
          </cell>
          <cell r="G433">
            <v>23</v>
          </cell>
          <cell r="H433" t="str">
            <v>EP guides français, calc, sobs, hgéo, icm pour maîtres prim pub et privé : environ</v>
          </cell>
          <cell r="I433" t="str">
            <v>DNEE</v>
          </cell>
          <cell r="J433">
            <v>49</v>
          </cell>
          <cell r="K433" t="str">
            <v>IDA</v>
          </cell>
          <cell r="L433" t="str">
            <v>AOI</v>
          </cell>
          <cell r="M433">
            <v>5421.3087795132242</v>
          </cell>
          <cell r="N433">
            <v>7</v>
          </cell>
          <cell r="O433">
            <v>3</v>
          </cell>
          <cell r="P433">
            <v>3</v>
          </cell>
          <cell r="Q433">
            <v>5421.3087795132242</v>
          </cell>
          <cell r="R433" t="str">
            <v>guide</v>
          </cell>
          <cell r="S433">
            <v>33</v>
          </cell>
          <cell r="T433">
            <v>7.504706744615385</v>
          </cell>
          <cell r="U433">
            <v>1</v>
          </cell>
          <cell r="V433">
            <v>40685.332562255491</v>
          </cell>
          <cell r="W433">
            <v>0</v>
          </cell>
          <cell r="X433">
            <v>0</v>
          </cell>
          <cell r="Y433">
            <v>0</v>
          </cell>
          <cell r="Z433">
            <v>40685.332562255491</v>
          </cell>
          <cell r="AA433">
            <v>40685.332562255491</v>
          </cell>
          <cell r="AB433">
            <v>0</v>
          </cell>
          <cell r="AC433">
            <v>0</v>
          </cell>
          <cell r="AD433">
            <v>0</v>
          </cell>
          <cell r="AE433">
            <v>40685.332562255491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L433">
            <v>0</v>
          </cell>
        </row>
        <row r="434">
          <cell r="B434" t="str">
            <v>ST/EPU</v>
          </cell>
          <cell r="C434" t="str">
            <v>B1A</v>
          </cell>
          <cell r="D434" t="str">
            <v>B1AA</v>
          </cell>
          <cell r="E434" t="str">
            <v>EP/KISS</v>
          </cell>
          <cell r="G434">
            <v>23</v>
          </cell>
          <cell r="H434" t="str">
            <v>EP guides français, calc, sobs, hgéo, icm pour maîtres prim pub et privé : environ</v>
          </cell>
          <cell r="I434" t="str">
            <v>DNEE</v>
          </cell>
          <cell r="K434" t="str">
            <v>IDA</v>
          </cell>
          <cell r="L434" t="str">
            <v>AOI</v>
          </cell>
          <cell r="M434">
            <v>4118.6421606339245</v>
          </cell>
          <cell r="O434">
            <v>3</v>
          </cell>
          <cell r="P434">
            <v>3</v>
          </cell>
          <cell r="Q434">
            <v>4118.6421606339245</v>
          </cell>
          <cell r="R434" t="str">
            <v>guide</v>
          </cell>
          <cell r="T434">
            <v>7.504706744615385</v>
          </cell>
          <cell r="U434">
            <v>1</v>
          </cell>
          <cell r="V434">
            <v>30909.201601566696</v>
          </cell>
          <cell r="W434">
            <v>0</v>
          </cell>
          <cell r="X434">
            <v>0</v>
          </cell>
          <cell r="Y434">
            <v>0</v>
          </cell>
          <cell r="Z434">
            <v>30909.201601566696</v>
          </cell>
          <cell r="AA434">
            <v>30909.201601566696</v>
          </cell>
          <cell r="AB434">
            <v>0</v>
          </cell>
          <cell r="AC434">
            <v>0</v>
          </cell>
          <cell r="AD434">
            <v>0</v>
          </cell>
          <cell r="AE434">
            <v>30909.201601566696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L434">
            <v>0</v>
          </cell>
        </row>
        <row r="435">
          <cell r="B435" t="str">
            <v>ST/EPU</v>
          </cell>
          <cell r="C435" t="str">
            <v>B1A</v>
          </cell>
          <cell r="D435" t="str">
            <v>B1AA</v>
          </cell>
          <cell r="E435" t="str">
            <v>EP/KOUB</v>
          </cell>
          <cell r="F435">
            <v>21</v>
          </cell>
          <cell r="G435">
            <v>23</v>
          </cell>
          <cell r="H435" t="str">
            <v>EP guides français, calc, sobs, hgéo, icm pour maîtres prim pub et privé : environ</v>
          </cell>
          <cell r="I435" t="str">
            <v>DNEE</v>
          </cell>
          <cell r="J435">
            <v>42</v>
          </cell>
          <cell r="K435" t="str">
            <v>IDA</v>
          </cell>
          <cell r="L435" t="str">
            <v>AOI</v>
          </cell>
          <cell r="M435">
            <v>743.19675868236823</v>
          </cell>
          <cell r="N435">
            <v>7</v>
          </cell>
          <cell r="O435">
            <v>3</v>
          </cell>
          <cell r="P435">
            <v>3</v>
          </cell>
          <cell r="Q435">
            <v>743.19675868236823</v>
          </cell>
          <cell r="R435" t="str">
            <v>guide</v>
          </cell>
          <cell r="S435">
            <v>33</v>
          </cell>
          <cell r="T435">
            <v>7.504706744615385</v>
          </cell>
          <cell r="U435">
            <v>1</v>
          </cell>
          <cell r="V435">
            <v>5577.4737274598619</v>
          </cell>
          <cell r="W435">
            <v>0</v>
          </cell>
          <cell r="X435">
            <v>0</v>
          </cell>
          <cell r="Y435">
            <v>0</v>
          </cell>
          <cell r="Z435">
            <v>5577.4737274598619</v>
          </cell>
          <cell r="AA435">
            <v>5577.4737274598619</v>
          </cell>
          <cell r="AB435">
            <v>0</v>
          </cell>
          <cell r="AC435">
            <v>0</v>
          </cell>
          <cell r="AD435">
            <v>0</v>
          </cell>
          <cell r="AE435">
            <v>5577.4737274598619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L435">
            <v>0</v>
          </cell>
        </row>
        <row r="436">
          <cell r="B436" t="str">
            <v>ST/EPU</v>
          </cell>
          <cell r="C436" t="str">
            <v>B1A</v>
          </cell>
          <cell r="D436" t="str">
            <v>B1AA</v>
          </cell>
          <cell r="E436" t="str">
            <v>EP/KOUN</v>
          </cell>
          <cell r="F436">
            <v>31</v>
          </cell>
          <cell r="G436">
            <v>23</v>
          </cell>
          <cell r="H436" t="str">
            <v>EP guides français, calc, sobs, hgéo, icm pour maîtres prim pub et privé : environ</v>
          </cell>
          <cell r="I436" t="str">
            <v>DNEE</v>
          </cell>
          <cell r="J436">
            <v>42</v>
          </cell>
          <cell r="K436" t="str">
            <v>IDA</v>
          </cell>
          <cell r="L436" t="str">
            <v>AOI</v>
          </cell>
          <cell r="M436">
            <v>1157.8500348820048</v>
          </cell>
          <cell r="N436">
            <v>7</v>
          </cell>
          <cell r="O436">
            <v>3</v>
          </cell>
          <cell r="P436">
            <v>3</v>
          </cell>
          <cell r="Q436">
            <v>1157.8500348820048</v>
          </cell>
          <cell r="R436" t="str">
            <v>guide</v>
          </cell>
          <cell r="S436">
            <v>33</v>
          </cell>
          <cell r="T436">
            <v>7.504706744615385</v>
          </cell>
          <cell r="U436">
            <v>1</v>
          </cell>
          <cell r="V436">
            <v>8689.3249660321399</v>
          </cell>
          <cell r="W436">
            <v>0</v>
          </cell>
          <cell r="X436">
            <v>0</v>
          </cell>
          <cell r="Y436">
            <v>0</v>
          </cell>
          <cell r="Z436">
            <v>8689.3249660321399</v>
          </cell>
          <cell r="AA436">
            <v>8689.3249660321399</v>
          </cell>
          <cell r="AB436">
            <v>0</v>
          </cell>
          <cell r="AC436">
            <v>0</v>
          </cell>
          <cell r="AD436">
            <v>0</v>
          </cell>
          <cell r="AE436">
            <v>8689.3249660321399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L436">
            <v>0</v>
          </cell>
        </row>
        <row r="437">
          <cell r="B437" t="str">
            <v>ST/EPU</v>
          </cell>
          <cell r="C437" t="str">
            <v>B1A</v>
          </cell>
          <cell r="D437" t="str">
            <v>B1AA</v>
          </cell>
          <cell r="E437" t="str">
            <v>EP/KOUR</v>
          </cell>
          <cell r="F437">
            <v>90</v>
          </cell>
          <cell r="G437">
            <v>23</v>
          </cell>
          <cell r="H437" t="str">
            <v>EP guides français, calc, sobs, hgéo, icm pour maîtres prim pub et privé : environ</v>
          </cell>
          <cell r="I437" t="str">
            <v>DNEE</v>
          </cell>
          <cell r="J437">
            <v>42</v>
          </cell>
          <cell r="K437" t="str">
            <v>IDA</v>
          </cell>
          <cell r="L437" t="str">
            <v>AOI</v>
          </cell>
          <cell r="M437">
            <v>2079.9952323758362</v>
          </cell>
          <cell r="N437">
            <v>7</v>
          </cell>
          <cell r="O437">
            <v>3</v>
          </cell>
          <cell r="P437">
            <v>3</v>
          </cell>
          <cell r="Q437">
            <v>2079.9952323758362</v>
          </cell>
          <cell r="R437" t="str">
            <v>guide</v>
          </cell>
          <cell r="S437">
            <v>33</v>
          </cell>
          <cell r="T437">
            <v>7.504706744615385</v>
          </cell>
          <cell r="U437">
            <v>1</v>
          </cell>
          <cell r="V437">
            <v>15609.754249178783</v>
          </cell>
          <cell r="W437">
            <v>0</v>
          </cell>
          <cell r="X437">
            <v>0</v>
          </cell>
          <cell r="Y437">
            <v>0</v>
          </cell>
          <cell r="Z437">
            <v>15609.754249178783</v>
          </cell>
          <cell r="AA437">
            <v>15609.754249178783</v>
          </cell>
          <cell r="AB437">
            <v>0</v>
          </cell>
          <cell r="AC437">
            <v>0</v>
          </cell>
          <cell r="AD437">
            <v>0</v>
          </cell>
          <cell r="AE437">
            <v>15609.754249178783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L437">
            <v>0</v>
          </cell>
        </row>
        <row r="438">
          <cell r="B438" t="str">
            <v>ST/EPU</v>
          </cell>
          <cell r="C438" t="str">
            <v>B1A</v>
          </cell>
          <cell r="D438" t="str">
            <v>B1AA</v>
          </cell>
          <cell r="E438" t="str">
            <v>EP/LABE</v>
          </cell>
          <cell r="F438">
            <v>21</v>
          </cell>
          <cell r="G438">
            <v>23</v>
          </cell>
          <cell r="H438" t="str">
            <v>EP guides français, calc, sobs, hgéo, icm pour maîtres prim pub et privé : environ</v>
          </cell>
          <cell r="I438" t="str">
            <v>DNEE</v>
          </cell>
          <cell r="J438">
            <v>43</v>
          </cell>
          <cell r="K438" t="str">
            <v>IDA</v>
          </cell>
          <cell r="L438" t="str">
            <v>AOI</v>
          </cell>
          <cell r="M438">
            <v>3979.969310503192</v>
          </cell>
          <cell r="N438">
            <v>7</v>
          </cell>
          <cell r="O438">
            <v>3</v>
          </cell>
          <cell r="P438">
            <v>3</v>
          </cell>
          <cell r="Q438">
            <v>3979.969310503192</v>
          </cell>
          <cell r="R438" t="str">
            <v>guide</v>
          </cell>
          <cell r="S438">
            <v>33</v>
          </cell>
          <cell r="T438">
            <v>7.504706744615385</v>
          </cell>
          <cell r="U438">
            <v>1</v>
          </cell>
          <cell r="V438">
            <v>29868.502527895547</v>
          </cell>
          <cell r="W438">
            <v>0</v>
          </cell>
          <cell r="X438">
            <v>0</v>
          </cell>
          <cell r="Y438">
            <v>0</v>
          </cell>
          <cell r="Z438">
            <v>29868.502527895547</v>
          </cell>
          <cell r="AA438">
            <v>29868.502527895547</v>
          </cell>
          <cell r="AB438">
            <v>0</v>
          </cell>
          <cell r="AC438">
            <v>0</v>
          </cell>
          <cell r="AD438">
            <v>0</v>
          </cell>
          <cell r="AE438">
            <v>29868.502527895547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L438">
            <v>0</v>
          </cell>
        </row>
        <row r="439">
          <cell r="B439" t="str">
            <v>ST/EPU</v>
          </cell>
          <cell r="C439" t="str">
            <v>B1A</v>
          </cell>
          <cell r="D439" t="str">
            <v>B1AA</v>
          </cell>
          <cell r="E439" t="str">
            <v>EP/LELO</v>
          </cell>
          <cell r="F439">
            <v>31</v>
          </cell>
          <cell r="G439">
            <v>23</v>
          </cell>
          <cell r="H439" t="str">
            <v>EP guides français, calc, sobs, hgéo, icm pour maîtres prim pub et privé : environ</v>
          </cell>
          <cell r="I439" t="str">
            <v>DNEE</v>
          </cell>
          <cell r="J439">
            <v>43</v>
          </cell>
          <cell r="K439" t="str">
            <v>IDA</v>
          </cell>
          <cell r="L439" t="str">
            <v>AOI</v>
          </cell>
          <cell r="M439">
            <v>1568.7975668446693</v>
          </cell>
          <cell r="N439">
            <v>7</v>
          </cell>
          <cell r="O439">
            <v>3</v>
          </cell>
          <cell r="P439">
            <v>3</v>
          </cell>
          <cell r="Q439">
            <v>1568.7975668446693</v>
          </cell>
          <cell r="R439" t="str">
            <v>guide</v>
          </cell>
          <cell r="S439">
            <v>33</v>
          </cell>
          <cell r="T439">
            <v>7.504706744615385</v>
          </cell>
          <cell r="U439">
            <v>1</v>
          </cell>
          <cell r="V439">
            <v>11773.365680835395</v>
          </cell>
          <cell r="W439">
            <v>0</v>
          </cell>
          <cell r="X439">
            <v>0</v>
          </cell>
          <cell r="Y439">
            <v>0</v>
          </cell>
          <cell r="Z439">
            <v>11773.365680835395</v>
          </cell>
          <cell r="AA439">
            <v>11773.365680835395</v>
          </cell>
          <cell r="AB439">
            <v>0</v>
          </cell>
          <cell r="AC439">
            <v>0</v>
          </cell>
          <cell r="AD439">
            <v>0</v>
          </cell>
          <cell r="AE439">
            <v>11773.365680835395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L439">
            <v>0</v>
          </cell>
        </row>
        <row r="440">
          <cell r="B440" t="str">
            <v>ST/EPU</v>
          </cell>
          <cell r="C440" t="str">
            <v>B1A</v>
          </cell>
          <cell r="D440" t="str">
            <v>B1AA</v>
          </cell>
          <cell r="E440" t="str">
            <v>EP/LOLA</v>
          </cell>
          <cell r="F440">
            <v>90</v>
          </cell>
          <cell r="G440">
            <v>23</v>
          </cell>
          <cell r="H440" t="str">
            <v>EP guides français, calc, sobs, hgéo, icm pour maîtres prim pub et privé : environ</v>
          </cell>
          <cell r="I440" t="str">
            <v>DNEE</v>
          </cell>
          <cell r="J440">
            <v>43</v>
          </cell>
          <cell r="K440" t="str">
            <v>IDA</v>
          </cell>
          <cell r="L440" t="str">
            <v>AOI</v>
          </cell>
          <cell r="M440">
            <v>2494.8435477458374</v>
          </cell>
          <cell r="N440">
            <v>7</v>
          </cell>
          <cell r="O440">
            <v>3</v>
          </cell>
          <cell r="P440">
            <v>3</v>
          </cell>
          <cell r="Q440">
            <v>2494.8435477458374</v>
          </cell>
          <cell r="R440" t="str">
            <v>guide</v>
          </cell>
          <cell r="S440">
            <v>33</v>
          </cell>
          <cell r="T440">
            <v>7.504706744615385</v>
          </cell>
          <cell r="U440">
            <v>1</v>
          </cell>
          <cell r="V440">
            <v>18723.069199528363</v>
          </cell>
          <cell r="W440">
            <v>0</v>
          </cell>
          <cell r="X440">
            <v>0</v>
          </cell>
          <cell r="Y440">
            <v>0</v>
          </cell>
          <cell r="Z440">
            <v>18723.069199528363</v>
          </cell>
          <cell r="AA440">
            <v>18723.069199528363</v>
          </cell>
          <cell r="AB440">
            <v>0</v>
          </cell>
          <cell r="AC440">
            <v>0</v>
          </cell>
          <cell r="AD440">
            <v>0</v>
          </cell>
          <cell r="AE440">
            <v>18723.069199528363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L440">
            <v>0</v>
          </cell>
        </row>
        <row r="441">
          <cell r="B441" t="str">
            <v>ST/EPU</v>
          </cell>
          <cell r="C441" t="str">
            <v>B1A</v>
          </cell>
          <cell r="D441" t="str">
            <v>B1AA</v>
          </cell>
          <cell r="E441" t="str">
            <v>EP/MACE</v>
          </cell>
          <cell r="G441">
            <v>23</v>
          </cell>
          <cell r="H441" t="str">
            <v>EP guides français, calc, sobs, hgéo, icm pour maîtres prim pub et privé : environ</v>
          </cell>
          <cell r="I441" t="str">
            <v>DNEE</v>
          </cell>
          <cell r="K441" t="str">
            <v>IDA</v>
          </cell>
          <cell r="L441" t="str">
            <v>AOI</v>
          </cell>
          <cell r="M441">
            <v>3603.3486725250609</v>
          </cell>
          <cell r="O441">
            <v>3</v>
          </cell>
          <cell r="P441">
            <v>3</v>
          </cell>
          <cell r="Q441">
            <v>3603.3486725250609</v>
          </cell>
          <cell r="R441" t="str">
            <v>guide</v>
          </cell>
          <cell r="T441">
            <v>7.504706744615385</v>
          </cell>
          <cell r="U441">
            <v>1</v>
          </cell>
          <cell r="V441">
            <v>27042.07508589972</v>
          </cell>
          <cell r="W441">
            <v>0</v>
          </cell>
          <cell r="X441">
            <v>0</v>
          </cell>
          <cell r="Y441">
            <v>0</v>
          </cell>
          <cell r="Z441">
            <v>27042.07508589972</v>
          </cell>
          <cell r="AA441">
            <v>27042.07508589972</v>
          </cell>
          <cell r="AB441">
            <v>0</v>
          </cell>
          <cell r="AC441">
            <v>0</v>
          </cell>
          <cell r="AD441">
            <v>0</v>
          </cell>
          <cell r="AE441">
            <v>27042.07508589972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L441">
            <v>0</v>
          </cell>
        </row>
        <row r="442">
          <cell r="B442" t="str">
            <v>ST/EPU</v>
          </cell>
          <cell r="C442" t="str">
            <v>B1A</v>
          </cell>
          <cell r="D442" t="str">
            <v>B1AA</v>
          </cell>
          <cell r="E442" t="str">
            <v>EP/MALI</v>
          </cell>
          <cell r="F442">
            <v>90</v>
          </cell>
          <cell r="G442">
            <v>23</v>
          </cell>
          <cell r="H442" t="str">
            <v>EP guides français, calc, sobs, hgéo, icm pour maîtres prim pub et privé : environ</v>
          </cell>
          <cell r="I442" t="str">
            <v>DNEE</v>
          </cell>
          <cell r="J442">
            <v>49</v>
          </cell>
          <cell r="K442" t="str">
            <v>IDA</v>
          </cell>
          <cell r="L442" t="str">
            <v>AOI</v>
          </cell>
          <cell r="M442">
            <v>2343.7857102968178</v>
          </cell>
          <cell r="N442">
            <v>6</v>
          </cell>
          <cell r="O442">
            <v>3</v>
          </cell>
          <cell r="P442">
            <v>3</v>
          </cell>
          <cell r="Q442">
            <v>2343.7857102968178</v>
          </cell>
          <cell r="R442" t="str">
            <v>guide</v>
          </cell>
          <cell r="S442">
            <v>93</v>
          </cell>
          <cell r="T442">
            <v>7.504706744615385</v>
          </cell>
          <cell r="U442">
            <v>1</v>
          </cell>
          <cell r="V442">
            <v>17589.424427997688</v>
          </cell>
          <cell r="W442">
            <v>0</v>
          </cell>
          <cell r="X442">
            <v>0</v>
          </cell>
          <cell r="Y442">
            <v>0</v>
          </cell>
          <cell r="Z442">
            <v>17589.424427997688</v>
          </cell>
          <cell r="AA442">
            <v>17589.424427997688</v>
          </cell>
          <cell r="AB442">
            <v>0</v>
          </cell>
          <cell r="AC442">
            <v>0</v>
          </cell>
          <cell r="AD442">
            <v>0</v>
          </cell>
          <cell r="AE442">
            <v>17589.424427997688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0</v>
          </cell>
        </row>
        <row r="443">
          <cell r="B443" t="str">
            <v>ST/EPU</v>
          </cell>
          <cell r="C443" t="str">
            <v>B1A</v>
          </cell>
          <cell r="D443" t="str">
            <v>B1AA</v>
          </cell>
          <cell r="E443" t="str">
            <v>EP/MAMO</v>
          </cell>
          <cell r="G443">
            <v>23</v>
          </cell>
          <cell r="H443" t="str">
            <v>EP guides français, calc, sobs, hgéo, icm pour maîtres prim pub et privé : environ</v>
          </cell>
          <cell r="I443" t="str">
            <v>DNEE</v>
          </cell>
          <cell r="K443" t="str">
            <v>IDA</v>
          </cell>
          <cell r="L443" t="str">
            <v>AOI</v>
          </cell>
          <cell r="M443">
            <v>4417.929767561649</v>
          </cell>
          <cell r="O443">
            <v>3</v>
          </cell>
          <cell r="P443">
            <v>3</v>
          </cell>
          <cell r="Q443">
            <v>4417.929767561649</v>
          </cell>
          <cell r="R443" t="str">
            <v>guide</v>
          </cell>
          <cell r="T443">
            <v>7.504706744615385</v>
          </cell>
          <cell r="U443">
            <v>1</v>
          </cell>
          <cell r="V443">
            <v>33155.267323856984</v>
          </cell>
          <cell r="W443">
            <v>0</v>
          </cell>
          <cell r="X443">
            <v>0</v>
          </cell>
          <cell r="Y443">
            <v>0</v>
          </cell>
          <cell r="Z443">
            <v>33155.267323856984</v>
          </cell>
          <cell r="AA443">
            <v>33155.267323856984</v>
          </cell>
          <cell r="AB443">
            <v>0</v>
          </cell>
          <cell r="AC443">
            <v>0</v>
          </cell>
          <cell r="AD443">
            <v>0</v>
          </cell>
          <cell r="AE443">
            <v>33155.267323856984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0</v>
          </cell>
        </row>
        <row r="444">
          <cell r="B444" t="str">
            <v>ST/EPU</v>
          </cell>
          <cell r="C444" t="str">
            <v>B1A</v>
          </cell>
          <cell r="D444" t="str">
            <v>B1AA</v>
          </cell>
          <cell r="E444" t="str">
            <v>EP/MAND</v>
          </cell>
          <cell r="G444">
            <v>23</v>
          </cell>
          <cell r="H444" t="str">
            <v>EP guides français, calc, sobs, hgéo, icm pour maîtres prim pub et privé : environ</v>
          </cell>
          <cell r="I444" t="str">
            <v>DNEE</v>
          </cell>
          <cell r="K444" t="str">
            <v>IDA</v>
          </cell>
          <cell r="L444" t="str">
            <v>AOI</v>
          </cell>
          <cell r="M444">
            <v>1551.82915902277</v>
          </cell>
          <cell r="O444">
            <v>3</v>
          </cell>
          <cell r="P444">
            <v>3</v>
          </cell>
          <cell r="Q444">
            <v>1551.82915902277</v>
          </cell>
          <cell r="R444" t="str">
            <v>guide</v>
          </cell>
          <cell r="T444">
            <v>7.504706744615385</v>
          </cell>
          <cell r="U444">
            <v>1</v>
          </cell>
          <cell r="V444">
            <v>11646.022756209002</v>
          </cell>
          <cell r="W444">
            <v>0</v>
          </cell>
          <cell r="X444">
            <v>0</v>
          </cell>
          <cell r="Y444">
            <v>0</v>
          </cell>
          <cell r="Z444">
            <v>11646.022756209002</v>
          </cell>
          <cell r="AA444">
            <v>11646.022756209002</v>
          </cell>
          <cell r="AB444">
            <v>0</v>
          </cell>
          <cell r="AC444">
            <v>0</v>
          </cell>
          <cell r="AD444">
            <v>0</v>
          </cell>
          <cell r="AE444">
            <v>11646.022756209002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5">
          <cell r="B445" t="str">
            <v>ST/EPU</v>
          </cell>
          <cell r="C445" t="str">
            <v>B1A</v>
          </cell>
          <cell r="D445" t="str">
            <v>B1AA</v>
          </cell>
          <cell r="E445" t="str">
            <v>EP/MATA</v>
          </cell>
          <cell r="F445">
            <v>11</v>
          </cell>
          <cell r="G445">
            <v>23</v>
          </cell>
          <cell r="H445" t="str">
            <v>EP guides français, calc, sobs, hgéo, icm pour maîtres prim pub et privé : environ</v>
          </cell>
          <cell r="I445" t="str">
            <v>DNEE</v>
          </cell>
          <cell r="J445">
            <v>49</v>
          </cell>
          <cell r="K445" t="str">
            <v>IDA</v>
          </cell>
          <cell r="L445" t="str">
            <v>AOI</v>
          </cell>
          <cell r="M445">
            <v>3148.0297293039662</v>
          </cell>
          <cell r="N445">
            <v>7</v>
          </cell>
          <cell r="O445">
            <v>3</v>
          </cell>
          <cell r="P445">
            <v>3</v>
          </cell>
          <cell r="Q445">
            <v>3148.0297293039662</v>
          </cell>
          <cell r="R445" t="str">
            <v>guide</v>
          </cell>
          <cell r="S445">
            <v>93</v>
          </cell>
          <cell r="T445">
            <v>7.504706744615385</v>
          </cell>
          <cell r="U445">
            <v>1</v>
          </cell>
          <cell r="V445">
            <v>23625.039941757219</v>
          </cell>
          <cell r="W445">
            <v>0</v>
          </cell>
          <cell r="X445">
            <v>0</v>
          </cell>
          <cell r="Y445">
            <v>0</v>
          </cell>
          <cell r="Z445">
            <v>23625.039941757219</v>
          </cell>
          <cell r="AA445">
            <v>23625.039941757219</v>
          </cell>
          <cell r="AB445">
            <v>0</v>
          </cell>
          <cell r="AC445">
            <v>0</v>
          </cell>
          <cell r="AD445">
            <v>0</v>
          </cell>
          <cell r="AE445">
            <v>23625.039941757219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L445">
            <v>0</v>
          </cell>
        </row>
        <row r="446">
          <cell r="B446" t="str">
            <v>ST/EPU</v>
          </cell>
          <cell r="C446" t="str">
            <v>B1A</v>
          </cell>
          <cell r="D446" t="str">
            <v>B1AA</v>
          </cell>
          <cell r="E446" t="str">
            <v>EP/MATO</v>
          </cell>
          <cell r="F446">
            <v>12</v>
          </cell>
          <cell r="G446">
            <v>23</v>
          </cell>
          <cell r="H446" t="str">
            <v>EP guides français, calc, sobs, hgéo, icm pour maîtres prim pub et privé : environ</v>
          </cell>
          <cell r="I446" t="str">
            <v>DNEE</v>
          </cell>
          <cell r="J446">
            <v>49</v>
          </cell>
          <cell r="K446" t="str">
            <v>IDA</v>
          </cell>
          <cell r="L446" t="str">
            <v>AOI</v>
          </cell>
          <cell r="M446">
            <v>10434.985692959997</v>
          </cell>
          <cell r="N446">
            <v>7</v>
          </cell>
          <cell r="O446">
            <v>3</v>
          </cell>
          <cell r="P446">
            <v>3</v>
          </cell>
          <cell r="Q446">
            <v>10434.985692959997</v>
          </cell>
          <cell r="R446" t="str">
            <v>guide</v>
          </cell>
          <cell r="S446">
            <v>93</v>
          </cell>
          <cell r="T446">
            <v>7.504706744615385</v>
          </cell>
          <cell r="U446">
            <v>1</v>
          </cell>
          <cell r="V446">
            <v>78311.507509921939</v>
          </cell>
          <cell r="W446">
            <v>0</v>
          </cell>
          <cell r="X446">
            <v>0</v>
          </cell>
          <cell r="Y446">
            <v>0</v>
          </cell>
          <cell r="Z446">
            <v>78311.507509921939</v>
          </cell>
          <cell r="AA446">
            <v>78311.507509921939</v>
          </cell>
          <cell r="AB446">
            <v>0</v>
          </cell>
          <cell r="AC446">
            <v>0</v>
          </cell>
          <cell r="AD446">
            <v>0</v>
          </cell>
          <cell r="AE446">
            <v>78311.507509921939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L446">
            <v>0</v>
          </cell>
        </row>
        <row r="447">
          <cell r="B447" t="str">
            <v>ST/EPU</v>
          </cell>
          <cell r="C447" t="str">
            <v>B1A</v>
          </cell>
          <cell r="D447" t="str">
            <v>B1AA</v>
          </cell>
          <cell r="E447" t="str">
            <v>EP/NZER</v>
          </cell>
          <cell r="F447">
            <v>13</v>
          </cell>
          <cell r="G447">
            <v>23</v>
          </cell>
          <cell r="H447" t="str">
            <v>EP guides français, calc, sobs, hgéo, icm pour maîtres prim pub et privé : environ</v>
          </cell>
          <cell r="I447" t="str">
            <v>DNEE</v>
          </cell>
          <cell r="J447">
            <v>49</v>
          </cell>
          <cell r="K447" t="str">
            <v>IDA</v>
          </cell>
          <cell r="L447" t="str">
            <v>AOI</v>
          </cell>
          <cell r="M447">
            <v>6264.5606325937088</v>
          </cell>
          <cell r="N447">
            <v>7</v>
          </cell>
          <cell r="O447">
            <v>3</v>
          </cell>
          <cell r="P447">
            <v>3</v>
          </cell>
          <cell r="Q447">
            <v>6264.5606325937088</v>
          </cell>
          <cell r="R447" t="str">
            <v>guide</v>
          </cell>
          <cell r="S447">
            <v>93</v>
          </cell>
          <cell r="T447">
            <v>7.504706744615385</v>
          </cell>
          <cell r="U447">
            <v>1</v>
          </cell>
          <cell r="V447">
            <v>47013.690431478026</v>
          </cell>
          <cell r="W447">
            <v>0</v>
          </cell>
          <cell r="X447">
            <v>0</v>
          </cell>
          <cell r="Y447">
            <v>0</v>
          </cell>
          <cell r="Z447">
            <v>47013.690431478026</v>
          </cell>
          <cell r="AA447">
            <v>47013.690431478026</v>
          </cell>
          <cell r="AB447">
            <v>0</v>
          </cell>
          <cell r="AC447">
            <v>0</v>
          </cell>
          <cell r="AD447">
            <v>0</v>
          </cell>
          <cell r="AE447">
            <v>47013.690431478026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L447">
            <v>0</v>
          </cell>
        </row>
        <row r="448">
          <cell r="B448" t="str">
            <v>ST/EPU</v>
          </cell>
          <cell r="C448" t="str">
            <v>B1A</v>
          </cell>
          <cell r="D448" t="str">
            <v>B1AA</v>
          </cell>
          <cell r="E448" t="str">
            <v>EP/PITA</v>
          </cell>
          <cell r="F448">
            <v>20</v>
          </cell>
          <cell r="G448">
            <v>23</v>
          </cell>
          <cell r="H448" t="str">
            <v>EP guides français, calc, sobs, hgéo, icm pour maîtres prim pub et privé : environ</v>
          </cell>
          <cell r="I448" t="str">
            <v>DNEE</v>
          </cell>
          <cell r="J448">
            <v>49</v>
          </cell>
          <cell r="K448" t="str">
            <v>IDA</v>
          </cell>
          <cell r="L448" t="str">
            <v>AOI</v>
          </cell>
          <cell r="M448">
            <v>2845.5239760651989</v>
          </cell>
          <cell r="N448">
            <v>7</v>
          </cell>
          <cell r="O448">
            <v>3</v>
          </cell>
          <cell r="P448">
            <v>3</v>
          </cell>
          <cell r="Q448">
            <v>2845.5239760651989</v>
          </cell>
          <cell r="R448" t="str">
            <v>guide</v>
          </cell>
          <cell r="S448">
            <v>93</v>
          </cell>
          <cell r="T448">
            <v>7.504706744615385</v>
          </cell>
          <cell r="U448">
            <v>1</v>
          </cell>
          <cell r="V448">
            <v>21354.822975141287</v>
          </cell>
          <cell r="W448">
            <v>0</v>
          </cell>
          <cell r="X448">
            <v>0</v>
          </cell>
          <cell r="Y448">
            <v>0</v>
          </cell>
          <cell r="Z448">
            <v>21354.822975141287</v>
          </cell>
          <cell r="AA448">
            <v>21354.822975141287</v>
          </cell>
          <cell r="AB448">
            <v>0</v>
          </cell>
          <cell r="AC448">
            <v>0</v>
          </cell>
          <cell r="AD448">
            <v>0</v>
          </cell>
          <cell r="AE448">
            <v>21354.822975141287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49">
          <cell r="B449" t="str">
            <v>ST/EPU</v>
          </cell>
          <cell r="C449" t="str">
            <v>B1A</v>
          </cell>
          <cell r="D449" t="str">
            <v>B1AA</v>
          </cell>
          <cell r="E449" t="str">
            <v>EP/RATO</v>
          </cell>
          <cell r="F449">
            <v>51</v>
          </cell>
          <cell r="G449">
            <v>23</v>
          </cell>
          <cell r="H449" t="str">
            <v>EP guides français, calc, sobs, hgéo, icm pour maîtres prim pub et privé : environ</v>
          </cell>
          <cell r="I449" t="str">
            <v>DNEE</v>
          </cell>
          <cell r="J449">
            <v>49</v>
          </cell>
          <cell r="K449" t="str">
            <v>IDA</v>
          </cell>
          <cell r="L449" t="str">
            <v>AOI</v>
          </cell>
          <cell r="M449">
            <v>9019.293874853196</v>
          </cell>
          <cell r="N449">
            <v>7</v>
          </cell>
          <cell r="O449">
            <v>3</v>
          </cell>
          <cell r="P449">
            <v>3</v>
          </cell>
          <cell r="Q449">
            <v>9019.293874853196</v>
          </cell>
          <cell r="R449" t="str">
            <v>guide</v>
          </cell>
          <cell r="S449">
            <v>93</v>
          </cell>
          <cell r="T449">
            <v>7.504706744615385</v>
          </cell>
          <cell r="U449">
            <v>1</v>
          </cell>
          <cell r="V449">
            <v>67687.155574279008</v>
          </cell>
          <cell r="W449">
            <v>0</v>
          </cell>
          <cell r="X449">
            <v>0</v>
          </cell>
          <cell r="Y449">
            <v>0</v>
          </cell>
          <cell r="Z449">
            <v>67687.155574279008</v>
          </cell>
          <cell r="AA449">
            <v>67687.155574279008</v>
          </cell>
          <cell r="AB449">
            <v>0</v>
          </cell>
          <cell r="AC449">
            <v>0</v>
          </cell>
          <cell r="AD449">
            <v>0</v>
          </cell>
          <cell r="AE449">
            <v>67687.155574279008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L449">
            <v>0</v>
          </cell>
        </row>
        <row r="450">
          <cell r="B450" t="str">
            <v>ST/EPU</v>
          </cell>
          <cell r="C450" t="str">
            <v>B1A</v>
          </cell>
          <cell r="D450" t="str">
            <v>B1AA</v>
          </cell>
          <cell r="E450" t="str">
            <v>EP/SIGU</v>
          </cell>
          <cell r="F450">
            <v>52</v>
          </cell>
          <cell r="G450">
            <v>23</v>
          </cell>
          <cell r="H450" t="str">
            <v>EP guides français, calc, sobs, hgéo, icm pour maîtres prim pub et privé : environ</v>
          </cell>
          <cell r="I450" t="str">
            <v>DNEE</v>
          </cell>
          <cell r="J450">
            <v>49</v>
          </cell>
          <cell r="K450" t="str">
            <v>IDA</v>
          </cell>
          <cell r="L450" t="str">
            <v>AOI</v>
          </cell>
          <cell r="M450">
            <v>3706.5243936490615</v>
          </cell>
          <cell r="N450">
            <v>7</v>
          </cell>
          <cell r="O450">
            <v>3</v>
          </cell>
          <cell r="P450">
            <v>3</v>
          </cell>
          <cell r="Q450">
            <v>3706.5243936490615</v>
          </cell>
          <cell r="R450" t="str">
            <v>guide</v>
          </cell>
          <cell r="S450">
            <v>93</v>
          </cell>
          <cell r="T450">
            <v>7.504706744615385</v>
          </cell>
          <cell r="U450">
            <v>1</v>
          </cell>
          <cell r="V450">
            <v>27816.378616099562</v>
          </cell>
          <cell r="W450">
            <v>0</v>
          </cell>
          <cell r="X450">
            <v>0</v>
          </cell>
          <cell r="Y450">
            <v>0</v>
          </cell>
          <cell r="Z450">
            <v>27816.378616099562</v>
          </cell>
          <cell r="AA450">
            <v>27816.378616099562</v>
          </cell>
          <cell r="AB450">
            <v>0</v>
          </cell>
          <cell r="AC450">
            <v>0</v>
          </cell>
          <cell r="AD450">
            <v>0</v>
          </cell>
          <cell r="AE450">
            <v>27816.378616099562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L450">
            <v>0</v>
          </cell>
        </row>
        <row r="451">
          <cell r="B451" t="str">
            <v>ST/EPU</v>
          </cell>
          <cell r="C451" t="str">
            <v>B1A</v>
          </cell>
          <cell r="D451" t="str">
            <v>B1AA</v>
          </cell>
          <cell r="E451" t="str">
            <v>EP/TELE</v>
          </cell>
          <cell r="G451">
            <v>23</v>
          </cell>
          <cell r="H451" t="str">
            <v>EP guides français, calc, sobs, hgéo, icm pour maîtres prim pub et privé : environ</v>
          </cell>
          <cell r="I451" t="str">
            <v>DNEE</v>
          </cell>
          <cell r="K451" t="str">
            <v>IDA</v>
          </cell>
          <cell r="L451" t="str">
            <v>AOI</v>
          </cell>
          <cell r="M451">
            <v>2040.8898787173116</v>
          </cell>
          <cell r="O451">
            <v>3</v>
          </cell>
          <cell r="P451">
            <v>3</v>
          </cell>
          <cell r="Q451">
            <v>2040.8898787173116</v>
          </cell>
          <cell r="R451" t="str">
            <v>guide</v>
          </cell>
          <cell r="T451">
            <v>7.504706744615385</v>
          </cell>
          <cell r="U451">
            <v>1</v>
          </cell>
          <cell r="V451">
            <v>15316.280037827084</v>
          </cell>
          <cell r="W451">
            <v>0</v>
          </cell>
          <cell r="X451">
            <v>0</v>
          </cell>
          <cell r="Y451">
            <v>0</v>
          </cell>
          <cell r="Z451">
            <v>15316.280037827084</v>
          </cell>
          <cell r="AA451">
            <v>15316.280037827084</v>
          </cell>
          <cell r="AB451">
            <v>0</v>
          </cell>
          <cell r="AC451">
            <v>0</v>
          </cell>
          <cell r="AD451">
            <v>0</v>
          </cell>
          <cell r="AE451">
            <v>15316.280037827084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L451">
            <v>0</v>
          </cell>
        </row>
        <row r="452">
          <cell r="B452" t="str">
            <v>ST/EPU</v>
          </cell>
          <cell r="C452" t="str">
            <v>B1A</v>
          </cell>
          <cell r="D452" t="str">
            <v>B1AA</v>
          </cell>
          <cell r="E452" t="str">
            <v>EP/TOUG</v>
          </cell>
          <cell r="F452">
            <v>11</v>
          </cell>
          <cell r="G452">
            <v>23</v>
          </cell>
          <cell r="H452" t="str">
            <v>EP guides français, calc, sobs, hgéo, icm pour maîtres prim pub et privé : environ</v>
          </cell>
          <cell r="I452" t="str">
            <v>DNEE</v>
          </cell>
          <cell r="J452">
            <v>42</v>
          </cell>
          <cell r="K452" t="str">
            <v>IDA</v>
          </cell>
          <cell r="L452" t="str">
            <v>AOI</v>
          </cell>
          <cell r="M452">
            <v>1731.7527936860618</v>
          </cell>
          <cell r="N452">
            <v>7</v>
          </cell>
          <cell r="O452">
            <v>3</v>
          </cell>
          <cell r="P452">
            <v>3</v>
          </cell>
          <cell r="Q452">
            <v>1731.7527936860618</v>
          </cell>
          <cell r="R452" t="str">
            <v>guide</v>
          </cell>
          <cell r="S452">
            <v>33</v>
          </cell>
          <cell r="T452">
            <v>7.504706744615385</v>
          </cell>
          <cell r="U452">
            <v>1</v>
          </cell>
          <cell r="V452">
            <v>12996.296870782324</v>
          </cell>
          <cell r="W452">
            <v>0</v>
          </cell>
          <cell r="X452">
            <v>0</v>
          </cell>
          <cell r="Y452">
            <v>0</v>
          </cell>
          <cell r="Z452">
            <v>12996.296870782324</v>
          </cell>
          <cell r="AA452">
            <v>12996.296870782324</v>
          </cell>
          <cell r="AB452">
            <v>0</v>
          </cell>
          <cell r="AC452">
            <v>0</v>
          </cell>
          <cell r="AD452">
            <v>0</v>
          </cell>
          <cell r="AE452">
            <v>12996.296870782324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3">
          <cell r="B453" t="str">
            <v>ST/EPU</v>
          </cell>
          <cell r="C453" t="str">
            <v>B1A</v>
          </cell>
          <cell r="D453" t="str">
            <v>B1AA</v>
          </cell>
          <cell r="E453" t="str">
            <v>EP/YOMO</v>
          </cell>
          <cell r="F453">
            <v>51</v>
          </cell>
          <cell r="G453">
            <v>23</v>
          </cell>
          <cell r="H453" t="str">
            <v>EP guides français, calc, sobs, hgéo, icm pour maîtres prim pub et privé : environ</v>
          </cell>
          <cell r="I453" t="str">
            <v>DNEE</v>
          </cell>
          <cell r="J453">
            <v>42</v>
          </cell>
          <cell r="K453" t="str">
            <v>IDA</v>
          </cell>
          <cell r="L453" t="str">
            <v>AOI</v>
          </cell>
          <cell r="M453">
            <v>2288.492105497849</v>
          </cell>
          <cell r="N453">
            <v>7</v>
          </cell>
          <cell r="O453">
            <v>3</v>
          </cell>
          <cell r="P453">
            <v>3</v>
          </cell>
          <cell r="Q453">
            <v>2288.492105497849</v>
          </cell>
          <cell r="R453" t="str">
            <v>guide</v>
          </cell>
          <cell r="S453">
            <v>33</v>
          </cell>
          <cell r="T453">
            <v>7.504706744615385</v>
          </cell>
          <cell r="U453">
            <v>1</v>
          </cell>
          <cell r="V453">
            <v>17174.462139128769</v>
          </cell>
          <cell r="W453">
            <v>0</v>
          </cell>
          <cell r="X453">
            <v>0</v>
          </cell>
          <cell r="Y453">
            <v>0</v>
          </cell>
          <cell r="Z453">
            <v>17174.462139128769</v>
          </cell>
          <cell r="AA453">
            <v>17174.462139128769</v>
          </cell>
          <cell r="AB453">
            <v>0</v>
          </cell>
          <cell r="AC453">
            <v>0</v>
          </cell>
          <cell r="AD453">
            <v>0</v>
          </cell>
          <cell r="AE453">
            <v>17174.462139128769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L453">
            <v>0</v>
          </cell>
        </row>
        <row r="454">
          <cell r="B454" t="str">
            <v>ST/EPU</v>
          </cell>
          <cell r="C454" t="str">
            <v>B1A</v>
          </cell>
          <cell r="D454" t="str">
            <v>B1AA</v>
          </cell>
          <cell r="E454" t="str">
            <v>EP/BEYL</v>
          </cell>
          <cell r="F454">
            <v>90</v>
          </cell>
          <cell r="G454">
            <v>23</v>
          </cell>
          <cell r="H454" t="str">
            <v>EP cahiers multimédia 5è et 6èA pour élèves prim pub et privé : environ</v>
          </cell>
          <cell r="I454" t="str">
            <v>DNEE</v>
          </cell>
          <cell r="J454">
            <v>42</v>
          </cell>
          <cell r="K454" t="str">
            <v>IDA</v>
          </cell>
          <cell r="L454" t="str">
            <v>AOI</v>
          </cell>
          <cell r="M454">
            <v>2815.0028464049801</v>
          </cell>
          <cell r="N454">
            <v>7</v>
          </cell>
          <cell r="O454">
            <v>3</v>
          </cell>
          <cell r="P454">
            <v>3</v>
          </cell>
          <cell r="Q454">
            <v>2815.0028464049801</v>
          </cell>
          <cell r="R454" t="str">
            <v>cahier</v>
          </cell>
          <cell r="S454">
            <v>33</v>
          </cell>
          <cell r="T454">
            <v>4.5582240000000001</v>
          </cell>
          <cell r="U454">
            <v>1</v>
          </cell>
          <cell r="V454">
            <v>12831.413534551495</v>
          </cell>
          <cell r="W454">
            <v>0</v>
          </cell>
          <cell r="X454">
            <v>0</v>
          </cell>
          <cell r="Y454">
            <v>0</v>
          </cell>
          <cell r="Z454">
            <v>12831.413534551495</v>
          </cell>
          <cell r="AA454">
            <v>12831.413534551495</v>
          </cell>
          <cell r="AB454">
            <v>0</v>
          </cell>
          <cell r="AC454">
            <v>0</v>
          </cell>
          <cell r="AD454">
            <v>0</v>
          </cell>
          <cell r="AE454">
            <v>12831.413534551495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L454">
            <v>0</v>
          </cell>
        </row>
        <row r="455">
          <cell r="B455" t="str">
            <v>ST/EPU</v>
          </cell>
          <cell r="C455" t="str">
            <v>B1A</v>
          </cell>
          <cell r="D455" t="str">
            <v>B1AA</v>
          </cell>
          <cell r="E455" t="str">
            <v>EP/BOFF</v>
          </cell>
          <cell r="F455">
            <v>11</v>
          </cell>
          <cell r="G455">
            <v>23</v>
          </cell>
          <cell r="H455" t="str">
            <v>EP cahiers multimédia 5è et 6èA pour élèves prim pub et privé : environ</v>
          </cell>
          <cell r="I455" t="str">
            <v>DNEE</v>
          </cell>
          <cell r="J455">
            <v>43</v>
          </cell>
          <cell r="K455" t="str">
            <v>IDA</v>
          </cell>
          <cell r="L455" t="str">
            <v>AOI</v>
          </cell>
          <cell r="M455">
            <v>3570.2795311391774</v>
          </cell>
          <cell r="N455">
            <v>7</v>
          </cell>
          <cell r="O455">
            <v>3</v>
          </cell>
          <cell r="P455">
            <v>3</v>
          </cell>
          <cell r="Q455">
            <v>3570.2795311391774</v>
          </cell>
          <cell r="R455" t="str">
            <v>cahier</v>
          </cell>
          <cell r="S455">
            <v>33</v>
          </cell>
          <cell r="T455">
            <v>4.5582240000000001</v>
          </cell>
          <cell r="U455">
            <v>1</v>
          </cell>
          <cell r="V455">
            <v>16274.133845547345</v>
          </cell>
          <cell r="W455">
            <v>0</v>
          </cell>
          <cell r="X455">
            <v>0</v>
          </cell>
          <cell r="Y455">
            <v>0</v>
          </cell>
          <cell r="Z455">
            <v>16274.133845547345</v>
          </cell>
          <cell r="AA455">
            <v>16274.133845547345</v>
          </cell>
          <cell r="AB455">
            <v>0</v>
          </cell>
          <cell r="AC455">
            <v>0</v>
          </cell>
          <cell r="AD455">
            <v>0</v>
          </cell>
          <cell r="AE455">
            <v>16274.133845547345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0</v>
          </cell>
        </row>
        <row r="456">
          <cell r="B456" t="str">
            <v>ST/EPU</v>
          </cell>
          <cell r="C456" t="str">
            <v>B1A</v>
          </cell>
          <cell r="D456" t="str">
            <v>B1AA</v>
          </cell>
          <cell r="E456" t="str">
            <v>EP/BOKE</v>
          </cell>
          <cell r="F456">
            <v>12</v>
          </cell>
          <cell r="G456">
            <v>23</v>
          </cell>
          <cell r="H456" t="str">
            <v>EP cahiers multimédia 5è et 6èA pour élèves prim pub et privé : environ</v>
          </cell>
          <cell r="I456" t="str">
            <v>DNEE</v>
          </cell>
          <cell r="J456">
            <v>43</v>
          </cell>
          <cell r="K456" t="str">
            <v>IDA</v>
          </cell>
          <cell r="L456" t="str">
            <v>AOI</v>
          </cell>
          <cell r="M456">
            <v>7830.7810151872172</v>
          </cell>
          <cell r="N456">
            <v>7</v>
          </cell>
          <cell r="O456">
            <v>3</v>
          </cell>
          <cell r="P456">
            <v>3</v>
          </cell>
          <cell r="Q456">
            <v>7830.7810151872172</v>
          </cell>
          <cell r="R456" t="str">
            <v>cahier</v>
          </cell>
          <cell r="S456">
            <v>33</v>
          </cell>
          <cell r="T456">
            <v>4.5582240000000001</v>
          </cell>
          <cell r="U456">
            <v>1</v>
          </cell>
          <cell r="V456">
            <v>35694.453962170737</v>
          </cell>
          <cell r="W456">
            <v>0</v>
          </cell>
          <cell r="X456">
            <v>0</v>
          </cell>
          <cell r="Y456">
            <v>0</v>
          </cell>
          <cell r="Z456">
            <v>35694.453962170737</v>
          </cell>
          <cell r="AA456">
            <v>35694.453962170737</v>
          </cell>
          <cell r="AB456">
            <v>0</v>
          </cell>
          <cell r="AC456">
            <v>0</v>
          </cell>
          <cell r="AD456">
            <v>0</v>
          </cell>
          <cell r="AE456">
            <v>35694.453962170737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0</v>
          </cell>
        </row>
        <row r="457">
          <cell r="B457" t="str">
            <v>ST/EPU</v>
          </cell>
          <cell r="C457" t="str">
            <v>B1A</v>
          </cell>
          <cell r="D457" t="str">
            <v>B1AA</v>
          </cell>
          <cell r="E457" t="str">
            <v>EP/COYA</v>
          </cell>
          <cell r="F457">
            <v>13</v>
          </cell>
          <cell r="G457">
            <v>23</v>
          </cell>
          <cell r="H457" t="str">
            <v>EP cahiers multimédia 5è et 6èA pour élèves prim pub et privé : environ</v>
          </cell>
          <cell r="I457" t="str">
            <v>DNEE</v>
          </cell>
          <cell r="J457">
            <v>43</v>
          </cell>
          <cell r="K457" t="str">
            <v>IDA</v>
          </cell>
          <cell r="L457" t="str">
            <v>AOI</v>
          </cell>
          <cell r="M457">
            <v>4411.0317155361972</v>
          </cell>
          <cell r="N457">
            <v>7</v>
          </cell>
          <cell r="O457">
            <v>3</v>
          </cell>
          <cell r="P457">
            <v>3</v>
          </cell>
          <cell r="Q457">
            <v>4411.0317155361972</v>
          </cell>
          <cell r="R457" t="str">
            <v>cahier</v>
          </cell>
          <cell r="S457">
            <v>33</v>
          </cell>
          <cell r="T457">
            <v>4.5582240000000001</v>
          </cell>
          <cell r="U457">
            <v>1</v>
          </cell>
          <cell r="V457">
            <v>20106.470630518266</v>
          </cell>
          <cell r="W457">
            <v>0</v>
          </cell>
          <cell r="X457">
            <v>0</v>
          </cell>
          <cell r="Y457">
            <v>0</v>
          </cell>
          <cell r="Z457">
            <v>20106.470630518266</v>
          </cell>
          <cell r="AA457">
            <v>20106.470630518266</v>
          </cell>
          <cell r="AB457">
            <v>0</v>
          </cell>
          <cell r="AC457">
            <v>0</v>
          </cell>
          <cell r="AD457">
            <v>0</v>
          </cell>
          <cell r="AE457">
            <v>20106.470630518266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8">
          <cell r="B458" t="str">
            <v>ST/EPU</v>
          </cell>
          <cell r="C458" t="str">
            <v>B1A</v>
          </cell>
          <cell r="D458" t="str">
            <v>B1AA</v>
          </cell>
          <cell r="E458" t="str">
            <v>EP/DABO</v>
          </cell>
          <cell r="F458">
            <v>51</v>
          </cell>
          <cell r="G458">
            <v>23</v>
          </cell>
          <cell r="H458" t="str">
            <v>EP cahiers multimédia 5è et 6èA pour élèves prim pub et privé : environ</v>
          </cell>
          <cell r="I458" t="str">
            <v>DNEE</v>
          </cell>
          <cell r="J458">
            <v>43</v>
          </cell>
          <cell r="K458" t="str">
            <v>IDA</v>
          </cell>
          <cell r="L458" t="str">
            <v>AOI</v>
          </cell>
          <cell r="M458">
            <v>2528.5286461697674</v>
          </cell>
          <cell r="N458">
            <v>7</v>
          </cell>
          <cell r="O458">
            <v>3</v>
          </cell>
          <cell r="P458">
            <v>3</v>
          </cell>
          <cell r="Q458">
            <v>2528.5286461697674</v>
          </cell>
          <cell r="R458" t="str">
            <v>cahier</v>
          </cell>
          <cell r="S458">
            <v>33</v>
          </cell>
          <cell r="T458">
            <v>4.5582240000000001</v>
          </cell>
          <cell r="U458">
            <v>1</v>
          </cell>
          <cell r="V458">
            <v>11525.599959658543</v>
          </cell>
          <cell r="W458">
            <v>0</v>
          </cell>
          <cell r="X458">
            <v>0</v>
          </cell>
          <cell r="Y458">
            <v>0</v>
          </cell>
          <cell r="Z458">
            <v>11525.599959658543</v>
          </cell>
          <cell r="AA458">
            <v>11525.599959658543</v>
          </cell>
          <cell r="AB458">
            <v>0</v>
          </cell>
          <cell r="AC458">
            <v>0</v>
          </cell>
          <cell r="AD458">
            <v>0</v>
          </cell>
          <cell r="AE458">
            <v>11525.599959658543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L458">
            <v>0</v>
          </cell>
        </row>
        <row r="459">
          <cell r="B459" t="str">
            <v>ST/EPU</v>
          </cell>
          <cell r="C459" t="str">
            <v>B1A</v>
          </cell>
          <cell r="D459" t="str">
            <v>B1AA</v>
          </cell>
          <cell r="E459" t="str">
            <v>EP/DALA</v>
          </cell>
          <cell r="F459">
            <v>90</v>
          </cell>
          <cell r="G459">
            <v>23</v>
          </cell>
          <cell r="H459" t="str">
            <v>EP cahiers multimédia 5è et 6èA pour élèves prim pub et privé : environ</v>
          </cell>
          <cell r="I459" t="str">
            <v>DNEE</v>
          </cell>
          <cell r="J459">
            <v>43</v>
          </cell>
          <cell r="K459" t="str">
            <v>IDA</v>
          </cell>
          <cell r="L459" t="str">
            <v>AOI</v>
          </cell>
          <cell r="M459">
            <v>2825.9425434608202</v>
          </cell>
          <cell r="N459">
            <v>7</v>
          </cell>
          <cell r="O459">
            <v>3</v>
          </cell>
          <cell r="P459">
            <v>3</v>
          </cell>
          <cell r="Q459">
            <v>2825.9425434608202</v>
          </cell>
          <cell r="R459" t="str">
            <v>cahier</v>
          </cell>
          <cell r="S459">
            <v>33</v>
          </cell>
          <cell r="T459">
            <v>4.5582240000000001</v>
          </cell>
          <cell r="U459">
            <v>1</v>
          </cell>
          <cell r="V459">
            <v>12881.279124224153</v>
          </cell>
          <cell r="W459">
            <v>0</v>
          </cell>
          <cell r="X459">
            <v>0</v>
          </cell>
          <cell r="Y459">
            <v>0</v>
          </cell>
          <cell r="Z459">
            <v>12881.279124224153</v>
          </cell>
          <cell r="AA459">
            <v>12881.279124224153</v>
          </cell>
          <cell r="AB459">
            <v>0</v>
          </cell>
          <cell r="AC459">
            <v>0</v>
          </cell>
          <cell r="AD459">
            <v>0</v>
          </cell>
          <cell r="AE459">
            <v>12881.279124224153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B460" t="str">
            <v>ST/EPU</v>
          </cell>
          <cell r="C460" t="str">
            <v>B1A</v>
          </cell>
          <cell r="D460" t="str">
            <v>B1AA</v>
          </cell>
          <cell r="E460" t="str">
            <v>EP/DING</v>
          </cell>
          <cell r="F460">
            <v>90</v>
          </cell>
          <cell r="G460">
            <v>23</v>
          </cell>
          <cell r="H460" t="str">
            <v>EP cahiers multimédia 5è et 6èA pour élèves prim pub et privé : environ</v>
          </cell>
          <cell r="I460" t="str">
            <v>DNEE</v>
          </cell>
          <cell r="J460">
            <v>44</v>
          </cell>
          <cell r="K460" t="str">
            <v>IDA</v>
          </cell>
          <cell r="L460" t="str">
            <v>AOI</v>
          </cell>
          <cell r="M460">
            <v>1912.9883584953225</v>
          </cell>
          <cell r="N460">
            <v>7</v>
          </cell>
          <cell r="O460">
            <v>3</v>
          </cell>
          <cell r="P460">
            <v>3</v>
          </cell>
          <cell r="Q460">
            <v>1912.9883584953225</v>
          </cell>
          <cell r="R460" t="str">
            <v>cahier</v>
          </cell>
          <cell r="S460">
            <v>36</v>
          </cell>
          <cell r="T460">
            <v>4.5582240000000001</v>
          </cell>
          <cell r="U460">
            <v>1</v>
          </cell>
          <cell r="V460">
            <v>8719.8294474139821</v>
          </cell>
          <cell r="W460">
            <v>0</v>
          </cell>
          <cell r="X460">
            <v>0</v>
          </cell>
          <cell r="Y460">
            <v>0</v>
          </cell>
          <cell r="Z460">
            <v>8719.8294474139821</v>
          </cell>
          <cell r="AA460">
            <v>8719.8294474139821</v>
          </cell>
          <cell r="AB460">
            <v>0</v>
          </cell>
          <cell r="AC460">
            <v>0</v>
          </cell>
          <cell r="AD460">
            <v>0</v>
          </cell>
          <cell r="AE460">
            <v>8719.8294474139821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B461" t="str">
            <v>ST/EPU</v>
          </cell>
          <cell r="C461" t="str">
            <v>B1A</v>
          </cell>
          <cell r="D461" t="str">
            <v>B1AA</v>
          </cell>
          <cell r="E461" t="str">
            <v>EP/DIXI</v>
          </cell>
          <cell r="F461">
            <v>11</v>
          </cell>
          <cell r="G461">
            <v>23</v>
          </cell>
          <cell r="H461" t="str">
            <v>EP cahiers multimédia 5è et 6èA pour élèves prim pub et privé : environ</v>
          </cell>
          <cell r="I461" t="str">
            <v>DNEE</v>
          </cell>
          <cell r="J461">
            <v>49</v>
          </cell>
          <cell r="K461" t="str">
            <v>IDA</v>
          </cell>
          <cell r="L461" t="str">
            <v>AOI</v>
          </cell>
          <cell r="M461">
            <v>3898.3245801865223</v>
          </cell>
          <cell r="N461">
            <v>7</v>
          </cell>
          <cell r="O461">
            <v>3</v>
          </cell>
          <cell r="P461">
            <v>3</v>
          </cell>
          <cell r="Q461">
            <v>3898.3245801865223</v>
          </cell>
          <cell r="R461" t="str">
            <v>cahier</v>
          </cell>
          <cell r="S461">
            <v>33</v>
          </cell>
          <cell r="T461">
            <v>4.5582240000000001</v>
          </cell>
          <cell r="U461">
            <v>1</v>
          </cell>
          <cell r="V461">
            <v>17769.43666119613</v>
          </cell>
          <cell r="W461">
            <v>0</v>
          </cell>
          <cell r="X461">
            <v>0</v>
          </cell>
          <cell r="Y461">
            <v>0</v>
          </cell>
          <cell r="Z461">
            <v>17769.43666119613</v>
          </cell>
          <cell r="AA461">
            <v>17769.43666119613</v>
          </cell>
          <cell r="AB461">
            <v>0</v>
          </cell>
          <cell r="AC461">
            <v>0</v>
          </cell>
          <cell r="AD461">
            <v>0</v>
          </cell>
          <cell r="AE461">
            <v>17769.43666119613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2">
          <cell r="B462" t="str">
            <v>ST/EPU</v>
          </cell>
          <cell r="C462" t="str">
            <v>B1A</v>
          </cell>
          <cell r="D462" t="str">
            <v>B1AA</v>
          </cell>
          <cell r="E462" t="str">
            <v>EP/DUBR</v>
          </cell>
          <cell r="F462">
            <v>12</v>
          </cell>
          <cell r="G462">
            <v>23</v>
          </cell>
          <cell r="H462" t="str">
            <v>EP cahiers multimédia 5è et 6èA pour élèves prim pub et privé : environ</v>
          </cell>
          <cell r="I462" t="str">
            <v>DNEE</v>
          </cell>
          <cell r="J462">
            <v>49</v>
          </cell>
          <cell r="K462" t="str">
            <v>IDA</v>
          </cell>
          <cell r="L462" t="str">
            <v>AOI</v>
          </cell>
          <cell r="M462">
            <v>3636.9387518660001</v>
          </cell>
          <cell r="N462">
            <v>7</v>
          </cell>
          <cell r="O462">
            <v>3</v>
          </cell>
          <cell r="P462">
            <v>3</v>
          </cell>
          <cell r="Q462">
            <v>3636.9387518660001</v>
          </cell>
          <cell r="R462" t="str">
            <v>cahier</v>
          </cell>
          <cell r="S462">
            <v>33</v>
          </cell>
          <cell r="T462">
            <v>4.5582240000000001</v>
          </cell>
          <cell r="U462">
            <v>1</v>
          </cell>
          <cell r="V462">
            <v>16577.981505285647</v>
          </cell>
          <cell r="W462">
            <v>0</v>
          </cell>
          <cell r="X462">
            <v>0</v>
          </cell>
          <cell r="Y462">
            <v>0</v>
          </cell>
          <cell r="Z462">
            <v>16577.981505285647</v>
          </cell>
          <cell r="AA462">
            <v>16577.981505285647</v>
          </cell>
          <cell r="AB462">
            <v>0</v>
          </cell>
          <cell r="AC462">
            <v>0</v>
          </cell>
          <cell r="AD462">
            <v>0</v>
          </cell>
          <cell r="AE462">
            <v>16577.981505285647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L462">
            <v>0</v>
          </cell>
        </row>
        <row r="463">
          <cell r="B463" t="str">
            <v>ST/EPU</v>
          </cell>
          <cell r="C463" t="str">
            <v>B1A</v>
          </cell>
          <cell r="D463" t="str">
            <v>B1AA</v>
          </cell>
          <cell r="E463" t="str">
            <v>EP/FARA</v>
          </cell>
          <cell r="F463">
            <v>13</v>
          </cell>
          <cell r="G463">
            <v>23</v>
          </cell>
          <cell r="H463" t="str">
            <v>EP cahiers multimédia 5è et 6èA pour élèves prim pub et privé : environ</v>
          </cell>
          <cell r="I463" t="str">
            <v>DNEE</v>
          </cell>
          <cell r="J463">
            <v>49</v>
          </cell>
          <cell r="K463" t="str">
            <v>IDA</v>
          </cell>
          <cell r="L463" t="str">
            <v>AOI</v>
          </cell>
          <cell r="M463">
            <v>3876.736911329695</v>
          </cell>
          <cell r="N463">
            <v>7</v>
          </cell>
          <cell r="O463">
            <v>3</v>
          </cell>
          <cell r="P463">
            <v>3</v>
          </cell>
          <cell r="Q463">
            <v>3876.736911329695</v>
          </cell>
          <cell r="R463" t="str">
            <v>cahier</v>
          </cell>
          <cell r="S463">
            <v>33</v>
          </cell>
          <cell r="T463">
            <v>4.5582240000000001</v>
          </cell>
          <cell r="U463">
            <v>1</v>
          </cell>
          <cell r="V463">
            <v>17671.035230908888</v>
          </cell>
          <cell r="W463">
            <v>0</v>
          </cell>
          <cell r="X463">
            <v>0</v>
          </cell>
          <cell r="Y463">
            <v>0</v>
          </cell>
          <cell r="Z463">
            <v>17671.035230908888</v>
          </cell>
          <cell r="AA463">
            <v>17671.035230908888</v>
          </cell>
          <cell r="AB463">
            <v>0</v>
          </cell>
          <cell r="AC463">
            <v>0</v>
          </cell>
          <cell r="AD463">
            <v>0</v>
          </cell>
          <cell r="AE463">
            <v>17671.035230908888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L463">
            <v>0</v>
          </cell>
        </row>
        <row r="464">
          <cell r="B464" t="str">
            <v>ST/EPU</v>
          </cell>
          <cell r="C464" t="str">
            <v>B1A</v>
          </cell>
          <cell r="D464" t="str">
            <v>B1AA</v>
          </cell>
          <cell r="E464" t="str">
            <v>EP/FORE</v>
          </cell>
          <cell r="F464">
            <v>20</v>
          </cell>
          <cell r="G464">
            <v>23</v>
          </cell>
          <cell r="H464" t="str">
            <v>EP cahiers multimédia 5è et 6èA pour élèves prim pub et privé : environ</v>
          </cell>
          <cell r="I464" t="str">
            <v>DNEE</v>
          </cell>
          <cell r="J464">
            <v>49</v>
          </cell>
          <cell r="K464" t="str">
            <v>IDA</v>
          </cell>
          <cell r="L464" t="str">
            <v>AOI</v>
          </cell>
          <cell r="M464">
            <v>3443.8166331738225</v>
          </cell>
          <cell r="N464">
            <v>7</v>
          </cell>
          <cell r="O464">
            <v>3</v>
          </cell>
          <cell r="P464">
            <v>3</v>
          </cell>
          <cell r="Q464">
            <v>3443.8166331738225</v>
          </cell>
          <cell r="R464" t="str">
            <v>cahier</v>
          </cell>
          <cell r="S464">
            <v>33</v>
          </cell>
          <cell r="T464">
            <v>4.5582240000000001</v>
          </cell>
          <cell r="U464">
            <v>1</v>
          </cell>
          <cell r="V464">
            <v>15697.687628932114</v>
          </cell>
          <cell r="W464">
            <v>0</v>
          </cell>
          <cell r="X464">
            <v>0</v>
          </cell>
          <cell r="Y464">
            <v>0</v>
          </cell>
          <cell r="Z464">
            <v>15697.687628932114</v>
          </cell>
          <cell r="AA464">
            <v>15697.687628932114</v>
          </cell>
          <cell r="AB464">
            <v>0</v>
          </cell>
          <cell r="AC464">
            <v>0</v>
          </cell>
          <cell r="AD464">
            <v>0</v>
          </cell>
          <cell r="AE464">
            <v>15697.687628932114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B465" t="str">
            <v>ST/EPU</v>
          </cell>
          <cell r="C465" t="str">
            <v>B1A</v>
          </cell>
          <cell r="D465" t="str">
            <v>B1AA</v>
          </cell>
          <cell r="E465" t="str">
            <v>EP/FRIA</v>
          </cell>
          <cell r="F465">
            <v>51</v>
          </cell>
          <cell r="G465">
            <v>23</v>
          </cell>
          <cell r="H465" t="str">
            <v>EP cahiers multimédia 5è et 6èA pour élèves prim pub et privé : environ</v>
          </cell>
          <cell r="I465" t="str">
            <v>DNEE</v>
          </cell>
          <cell r="J465">
            <v>49</v>
          </cell>
          <cell r="K465" t="str">
            <v>IDA</v>
          </cell>
          <cell r="L465" t="str">
            <v>AOI</v>
          </cell>
          <cell r="M465">
            <v>2556.2425453778674</v>
          </cell>
          <cell r="N465">
            <v>7</v>
          </cell>
          <cell r="O465">
            <v>3</v>
          </cell>
          <cell r="P465">
            <v>3</v>
          </cell>
          <cell r="Q465">
            <v>2556.2425453778674</v>
          </cell>
          <cell r="R465" t="str">
            <v>cahier</v>
          </cell>
          <cell r="S465">
            <v>33</v>
          </cell>
          <cell r="T465">
            <v>4.5582240000000001</v>
          </cell>
          <cell r="U465">
            <v>1</v>
          </cell>
          <cell r="V465">
            <v>11651.926120162485</v>
          </cell>
          <cell r="W465">
            <v>0</v>
          </cell>
          <cell r="X465">
            <v>0</v>
          </cell>
          <cell r="Y465">
            <v>0</v>
          </cell>
          <cell r="Z465">
            <v>11651.926120162485</v>
          </cell>
          <cell r="AA465">
            <v>11651.926120162485</v>
          </cell>
          <cell r="AB465">
            <v>0</v>
          </cell>
          <cell r="AC465">
            <v>0</v>
          </cell>
          <cell r="AD465">
            <v>0</v>
          </cell>
          <cell r="AE465">
            <v>11651.926120162485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B466" t="str">
            <v>ST/EPU</v>
          </cell>
          <cell r="C466" t="str">
            <v>B1A</v>
          </cell>
          <cell r="D466" t="str">
            <v>B1AA</v>
          </cell>
          <cell r="E466" t="str">
            <v>EP/GAOU</v>
          </cell>
          <cell r="F466">
            <v>52</v>
          </cell>
          <cell r="G466">
            <v>23</v>
          </cell>
          <cell r="H466" t="str">
            <v>EP cahiers multimédia 5è et 6èA pour élèves prim pub et privé : environ</v>
          </cell>
          <cell r="I466" t="str">
            <v>DNEE</v>
          </cell>
          <cell r="J466">
            <v>49</v>
          </cell>
          <cell r="K466" t="str">
            <v>IDA</v>
          </cell>
          <cell r="L466" t="str">
            <v>AOI</v>
          </cell>
          <cell r="M466">
            <v>1807.0920909949425</v>
          </cell>
          <cell r="N466">
            <v>7</v>
          </cell>
          <cell r="O466">
            <v>3</v>
          </cell>
          <cell r="P466">
            <v>3</v>
          </cell>
          <cell r="Q466">
            <v>1807.0920909949425</v>
          </cell>
          <cell r="R466" t="str">
            <v>cahier</v>
          </cell>
          <cell r="S466">
            <v>33</v>
          </cell>
          <cell r="T466">
            <v>4.5582240000000001</v>
          </cell>
          <cell r="U466">
            <v>1</v>
          </cell>
          <cell r="V466">
            <v>8237.1305393833318</v>
          </cell>
          <cell r="W466">
            <v>0</v>
          </cell>
          <cell r="X466">
            <v>0</v>
          </cell>
          <cell r="Y466">
            <v>0</v>
          </cell>
          <cell r="Z466">
            <v>8237.1305393833318</v>
          </cell>
          <cell r="AA466">
            <v>8237.1305393833318</v>
          </cell>
          <cell r="AB466">
            <v>0</v>
          </cell>
          <cell r="AC466">
            <v>0</v>
          </cell>
          <cell r="AD466">
            <v>0</v>
          </cell>
          <cell r="AE466">
            <v>8237.1305393833318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7">
          <cell r="B467" t="str">
            <v>ST/EPU</v>
          </cell>
          <cell r="C467" t="str">
            <v>B1A</v>
          </cell>
          <cell r="D467" t="str">
            <v>B1AA</v>
          </cell>
          <cell r="E467" t="str">
            <v>EP/GUEC</v>
          </cell>
          <cell r="F467">
            <v>90</v>
          </cell>
          <cell r="G467">
            <v>23</v>
          </cell>
          <cell r="H467" t="str">
            <v>EP cahiers multimédia 5è et 6èA pour élèves prim pub et privé : environ</v>
          </cell>
          <cell r="I467" t="str">
            <v>DNEE</v>
          </cell>
          <cell r="J467">
            <v>49</v>
          </cell>
          <cell r="K467" t="str">
            <v>IDA</v>
          </cell>
          <cell r="L467" t="str">
            <v>AOI</v>
          </cell>
          <cell r="M467">
            <v>6079.8460357455106</v>
          </cell>
          <cell r="N467">
            <v>7</v>
          </cell>
          <cell r="O467">
            <v>3</v>
          </cell>
          <cell r="P467">
            <v>3</v>
          </cell>
          <cell r="Q467">
            <v>6079.8460357455106</v>
          </cell>
          <cell r="R467" t="str">
            <v>cahier</v>
          </cell>
          <cell r="S467">
            <v>33</v>
          </cell>
          <cell r="T467">
            <v>4.5582240000000001</v>
          </cell>
          <cell r="U467">
            <v>1</v>
          </cell>
          <cell r="V467">
            <v>27713.300116440045</v>
          </cell>
          <cell r="W467">
            <v>0</v>
          </cell>
          <cell r="X467">
            <v>0</v>
          </cell>
          <cell r="Y467">
            <v>0</v>
          </cell>
          <cell r="Z467">
            <v>27713.300116440045</v>
          </cell>
          <cell r="AA467">
            <v>27713.300116440045</v>
          </cell>
          <cell r="AB467">
            <v>0</v>
          </cell>
          <cell r="AC467">
            <v>0</v>
          </cell>
          <cell r="AD467">
            <v>0</v>
          </cell>
          <cell r="AE467">
            <v>27713.300116440045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L467">
            <v>0</v>
          </cell>
        </row>
        <row r="468">
          <cell r="B468" t="str">
            <v>ST/EPU</v>
          </cell>
          <cell r="C468" t="str">
            <v>B1A</v>
          </cell>
          <cell r="D468" t="str">
            <v>B1AA</v>
          </cell>
          <cell r="E468" t="str">
            <v>EP/KALO</v>
          </cell>
          <cell r="G468">
            <v>23</v>
          </cell>
          <cell r="H468" t="str">
            <v>EP cahiers multimédia 5è et 6èA pour élèves prim pub et privé : environ</v>
          </cell>
          <cell r="I468" t="str">
            <v>DNEE</v>
          </cell>
          <cell r="K468" t="str">
            <v>IDA</v>
          </cell>
          <cell r="L468" t="str">
            <v>AOI</v>
          </cell>
          <cell r="M468">
            <v>2164.7472534067274</v>
          </cell>
          <cell r="O468">
            <v>3</v>
          </cell>
          <cell r="P468">
            <v>3</v>
          </cell>
          <cell r="Q468">
            <v>2164.7472534067274</v>
          </cell>
          <cell r="R468" t="str">
            <v>cahier</v>
          </cell>
          <cell r="T468">
            <v>4.5582240000000001</v>
          </cell>
          <cell r="U468">
            <v>1</v>
          </cell>
          <cell r="V468">
            <v>9867.402884412626</v>
          </cell>
          <cell r="W468">
            <v>0</v>
          </cell>
          <cell r="X468">
            <v>0</v>
          </cell>
          <cell r="Y468">
            <v>0</v>
          </cell>
          <cell r="Z468">
            <v>9867.402884412626</v>
          </cell>
          <cell r="AA468">
            <v>9867.402884412626</v>
          </cell>
          <cell r="AB468">
            <v>0</v>
          </cell>
          <cell r="AC468">
            <v>0</v>
          </cell>
          <cell r="AD468">
            <v>0</v>
          </cell>
          <cell r="AE468">
            <v>9867.402884412626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L468">
            <v>0</v>
          </cell>
        </row>
        <row r="469">
          <cell r="B469" t="str">
            <v>ST/EPU</v>
          </cell>
          <cell r="C469" t="str">
            <v>B1A</v>
          </cell>
          <cell r="D469" t="str">
            <v>B1AA</v>
          </cell>
          <cell r="E469" t="str">
            <v>EP/KANK</v>
          </cell>
          <cell r="F469">
            <v>11</v>
          </cell>
          <cell r="G469">
            <v>23</v>
          </cell>
          <cell r="H469" t="str">
            <v>EP cahiers multimédia 5è et 6èA pour élèves prim pub et privé : environ</v>
          </cell>
          <cell r="I469" t="str">
            <v>DNEE</v>
          </cell>
          <cell r="J469">
            <v>42</v>
          </cell>
          <cell r="K469" t="str">
            <v>IDA</v>
          </cell>
          <cell r="L469" t="str">
            <v>AOI</v>
          </cell>
          <cell r="M469">
            <v>6500.2221279440373</v>
          </cell>
          <cell r="N469">
            <v>7</v>
          </cell>
          <cell r="O469">
            <v>3</v>
          </cell>
          <cell r="P469">
            <v>3</v>
          </cell>
          <cell r="Q469">
            <v>6500.2221279440373</v>
          </cell>
          <cell r="R469" t="str">
            <v>cahier</v>
          </cell>
          <cell r="S469">
            <v>33</v>
          </cell>
          <cell r="T469">
            <v>4.5582240000000001</v>
          </cell>
          <cell r="U469">
            <v>1</v>
          </cell>
          <cell r="V469">
            <v>29629.468508925584</v>
          </cell>
          <cell r="W469">
            <v>0</v>
          </cell>
          <cell r="X469">
            <v>0</v>
          </cell>
          <cell r="Y469">
            <v>0</v>
          </cell>
          <cell r="Z469">
            <v>29629.468508925584</v>
          </cell>
          <cell r="AA469">
            <v>29629.468508925584</v>
          </cell>
          <cell r="AB469">
            <v>0</v>
          </cell>
          <cell r="AC469">
            <v>0</v>
          </cell>
          <cell r="AD469">
            <v>0</v>
          </cell>
          <cell r="AE469">
            <v>29629.468508925584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B470" t="str">
            <v>ST/EPU</v>
          </cell>
          <cell r="C470" t="str">
            <v>B1A</v>
          </cell>
          <cell r="D470" t="str">
            <v>B1AA</v>
          </cell>
          <cell r="E470" t="str">
            <v>EP/KERO</v>
          </cell>
          <cell r="F470">
            <v>12</v>
          </cell>
          <cell r="G470">
            <v>23</v>
          </cell>
          <cell r="H470" t="str">
            <v>EP cahiers multimédia 5è et 6èA pour élèves prim pub et privé : environ</v>
          </cell>
          <cell r="I470" t="str">
            <v>DNEE</v>
          </cell>
          <cell r="J470">
            <v>42</v>
          </cell>
          <cell r="K470" t="str">
            <v>IDA</v>
          </cell>
          <cell r="L470" t="str">
            <v>AOI</v>
          </cell>
          <cell r="M470">
            <v>3019.5022500352152</v>
          </cell>
          <cell r="N470">
            <v>7</v>
          </cell>
          <cell r="O470">
            <v>3</v>
          </cell>
          <cell r="P470">
            <v>3</v>
          </cell>
          <cell r="Q470">
            <v>3019.5022500352152</v>
          </cell>
          <cell r="R470" t="str">
            <v>cahier</v>
          </cell>
          <cell r="S470">
            <v>33</v>
          </cell>
          <cell r="T470">
            <v>4.5582240000000001</v>
          </cell>
          <cell r="U470">
            <v>1</v>
          </cell>
          <cell r="V470">
            <v>13763.56762416452</v>
          </cell>
          <cell r="W470">
            <v>0</v>
          </cell>
          <cell r="X470">
            <v>0</v>
          </cell>
          <cell r="Y470">
            <v>0</v>
          </cell>
          <cell r="Z470">
            <v>13763.56762416452</v>
          </cell>
          <cell r="AA470">
            <v>13763.56762416452</v>
          </cell>
          <cell r="AB470">
            <v>0</v>
          </cell>
          <cell r="AC470">
            <v>0</v>
          </cell>
          <cell r="AD470">
            <v>0</v>
          </cell>
          <cell r="AE470">
            <v>13763.56762416452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B471" t="str">
            <v>ST/EPU</v>
          </cell>
          <cell r="C471" t="str">
            <v>B1A</v>
          </cell>
          <cell r="D471" t="str">
            <v>B1AA</v>
          </cell>
          <cell r="E471" t="str">
            <v>EP/KIND</v>
          </cell>
          <cell r="F471">
            <v>51</v>
          </cell>
          <cell r="G471">
            <v>23</v>
          </cell>
          <cell r="H471" t="str">
            <v>EP cahiers multimédia 5è et 6èA pour élèves prim pub et privé : environ</v>
          </cell>
          <cell r="I471" t="str">
            <v>DNEE</v>
          </cell>
          <cell r="J471">
            <v>42</v>
          </cell>
          <cell r="K471" t="str">
            <v>IDA</v>
          </cell>
          <cell r="L471" t="str">
            <v>AOI</v>
          </cell>
          <cell r="M471">
            <v>8108.7951830326001</v>
          </cell>
          <cell r="N471">
            <v>7</v>
          </cell>
          <cell r="O471">
            <v>3</v>
          </cell>
          <cell r="P471">
            <v>3</v>
          </cell>
          <cell r="Q471">
            <v>8108.7951830326001</v>
          </cell>
          <cell r="R471" t="str">
            <v>cahier</v>
          </cell>
          <cell r="S471">
            <v>33</v>
          </cell>
          <cell r="T471">
            <v>4.5582240000000001</v>
          </cell>
          <cell r="U471">
            <v>1</v>
          </cell>
          <cell r="V471">
            <v>36961.704814383593</v>
          </cell>
          <cell r="W471">
            <v>0</v>
          </cell>
          <cell r="X471">
            <v>0</v>
          </cell>
          <cell r="Y471">
            <v>0</v>
          </cell>
          <cell r="Z471">
            <v>36961.704814383593</v>
          </cell>
          <cell r="AA471">
            <v>36961.704814383593</v>
          </cell>
          <cell r="AB471">
            <v>0</v>
          </cell>
          <cell r="AC471">
            <v>0</v>
          </cell>
          <cell r="AD471">
            <v>0</v>
          </cell>
          <cell r="AE471">
            <v>36961.704814383593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2">
          <cell r="B472" t="str">
            <v>ST/EPU</v>
          </cell>
          <cell r="C472" t="str">
            <v>B1A</v>
          </cell>
          <cell r="D472" t="str">
            <v>B1AA</v>
          </cell>
          <cell r="E472" t="str">
            <v>EP/KISS</v>
          </cell>
          <cell r="F472">
            <v>90</v>
          </cell>
          <cell r="G472">
            <v>23</v>
          </cell>
          <cell r="H472" t="str">
            <v>EP cahiers multimédia 5è et 6èA pour élèves prim pub et privé : environ</v>
          </cell>
          <cell r="I472" t="str">
            <v>DNEE</v>
          </cell>
          <cell r="J472">
            <v>42</v>
          </cell>
          <cell r="K472" t="str">
            <v>IDA</v>
          </cell>
          <cell r="L472" t="str">
            <v>AOI</v>
          </cell>
          <cell r="M472">
            <v>6160.3622060763828</v>
          </cell>
          <cell r="N472">
            <v>7</v>
          </cell>
          <cell r="O472">
            <v>3</v>
          </cell>
          <cell r="P472">
            <v>3</v>
          </cell>
          <cell r="Q472">
            <v>6160.3622060763828</v>
          </cell>
          <cell r="R472" t="str">
            <v>cahier</v>
          </cell>
          <cell r="S472">
            <v>33</v>
          </cell>
          <cell r="T472">
            <v>4.5582240000000001</v>
          </cell>
          <cell r="U472">
            <v>1</v>
          </cell>
          <cell r="V472">
            <v>28080.310856430315</v>
          </cell>
          <cell r="W472">
            <v>0</v>
          </cell>
          <cell r="X472">
            <v>0</v>
          </cell>
          <cell r="Y472">
            <v>0</v>
          </cell>
          <cell r="Z472">
            <v>28080.310856430315</v>
          </cell>
          <cell r="AA472">
            <v>28080.310856430315</v>
          </cell>
          <cell r="AB472">
            <v>0</v>
          </cell>
          <cell r="AC472">
            <v>0</v>
          </cell>
          <cell r="AD472">
            <v>0</v>
          </cell>
          <cell r="AE472">
            <v>28080.310856430315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L472">
            <v>0</v>
          </cell>
        </row>
        <row r="473">
          <cell r="B473" t="str">
            <v>ST/EPU</v>
          </cell>
          <cell r="C473" t="str">
            <v>B1A</v>
          </cell>
          <cell r="D473" t="str">
            <v>B1AA</v>
          </cell>
          <cell r="E473" t="str">
            <v>EP/KOUB</v>
          </cell>
          <cell r="F473">
            <v>11</v>
          </cell>
          <cell r="G473">
            <v>23</v>
          </cell>
          <cell r="H473" t="str">
            <v>EP cahiers multimédia 5è et 6èA pour élèves prim pub et privé : environ</v>
          </cell>
          <cell r="I473" t="str">
            <v>DNEE</v>
          </cell>
          <cell r="J473">
            <v>43</v>
          </cell>
          <cell r="K473" t="str">
            <v>IDA</v>
          </cell>
          <cell r="L473" t="str">
            <v>AOI</v>
          </cell>
          <cell r="M473">
            <v>1111.6190834992688</v>
          </cell>
          <cell r="N473">
            <v>7</v>
          </cell>
          <cell r="O473">
            <v>3</v>
          </cell>
          <cell r="P473">
            <v>3</v>
          </cell>
          <cell r="Q473">
            <v>1111.6190834992688</v>
          </cell>
          <cell r="R473" t="str">
            <v>cahier</v>
          </cell>
          <cell r="S473">
            <v>33</v>
          </cell>
          <cell r="T473">
            <v>4.5582240000000001</v>
          </cell>
          <cell r="U473">
            <v>1</v>
          </cell>
          <cell r="V473">
            <v>5067.008785264371</v>
          </cell>
          <cell r="W473">
            <v>0</v>
          </cell>
          <cell r="X473">
            <v>0</v>
          </cell>
          <cell r="Y473">
            <v>0</v>
          </cell>
          <cell r="Z473">
            <v>5067.008785264371</v>
          </cell>
          <cell r="AA473">
            <v>5067.008785264371</v>
          </cell>
          <cell r="AB473">
            <v>0</v>
          </cell>
          <cell r="AC473">
            <v>0</v>
          </cell>
          <cell r="AD473">
            <v>0</v>
          </cell>
          <cell r="AE473">
            <v>5067.008785264371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0</v>
          </cell>
        </row>
        <row r="474">
          <cell r="B474" t="str">
            <v>ST/EPU</v>
          </cell>
          <cell r="C474" t="str">
            <v>B1A</v>
          </cell>
          <cell r="D474" t="str">
            <v>B1AA</v>
          </cell>
          <cell r="E474" t="str">
            <v>EP/KOUN</v>
          </cell>
          <cell r="F474">
            <v>12</v>
          </cell>
          <cell r="G474">
            <v>23</v>
          </cell>
          <cell r="H474" t="str">
            <v>EP cahiers multimédia 5è et 6èA pour élèves prim pub et privé : environ</v>
          </cell>
          <cell r="I474" t="str">
            <v>DNEE</v>
          </cell>
          <cell r="J474">
            <v>43</v>
          </cell>
          <cell r="K474" t="str">
            <v>IDA</v>
          </cell>
          <cell r="L474" t="str">
            <v>AOI</v>
          </cell>
          <cell r="M474">
            <v>1731.8269752508618</v>
          </cell>
          <cell r="N474">
            <v>7</v>
          </cell>
          <cell r="O474">
            <v>3</v>
          </cell>
          <cell r="P474">
            <v>3</v>
          </cell>
          <cell r="Q474">
            <v>1731.8269752508618</v>
          </cell>
          <cell r="R474" t="str">
            <v>cahier</v>
          </cell>
          <cell r="S474">
            <v>33</v>
          </cell>
          <cell r="T474">
            <v>4.5582240000000001</v>
          </cell>
          <cell r="U474">
            <v>1</v>
          </cell>
          <cell r="V474">
            <v>7894.0552824358847</v>
          </cell>
          <cell r="W474">
            <v>0</v>
          </cell>
          <cell r="X474">
            <v>0</v>
          </cell>
          <cell r="Y474">
            <v>0</v>
          </cell>
          <cell r="Z474">
            <v>7894.0552824358847</v>
          </cell>
          <cell r="AA474">
            <v>7894.0552824358847</v>
          </cell>
          <cell r="AB474">
            <v>0</v>
          </cell>
          <cell r="AC474">
            <v>0</v>
          </cell>
          <cell r="AD474">
            <v>0</v>
          </cell>
          <cell r="AE474">
            <v>7894.0552824358847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0</v>
          </cell>
        </row>
        <row r="475">
          <cell r="B475" t="str">
            <v>ST/EPU</v>
          </cell>
          <cell r="C475" t="str">
            <v>B1A</v>
          </cell>
          <cell r="D475" t="str">
            <v>B1AA</v>
          </cell>
          <cell r="E475" t="str">
            <v>EP/KOUR</v>
          </cell>
          <cell r="F475">
            <v>13</v>
          </cell>
          <cell r="G475">
            <v>23</v>
          </cell>
          <cell r="H475" t="str">
            <v>EP cahiers multimédia 5è et 6èA pour élèves prim pub et privé : environ</v>
          </cell>
          <cell r="I475" t="str">
            <v>DNEE</v>
          </cell>
          <cell r="J475">
            <v>43</v>
          </cell>
          <cell r="K475" t="str">
            <v>IDA</v>
          </cell>
          <cell r="L475" t="str">
            <v>AOI</v>
          </cell>
          <cell r="M475">
            <v>3111.1039800493277</v>
          </cell>
          <cell r="N475">
            <v>7</v>
          </cell>
          <cell r="O475">
            <v>3</v>
          </cell>
          <cell r="P475">
            <v>3</v>
          </cell>
          <cell r="Q475">
            <v>3111.1039800493277</v>
          </cell>
          <cell r="R475" t="str">
            <v>cahier</v>
          </cell>
          <cell r="S475">
            <v>33</v>
          </cell>
          <cell r="T475">
            <v>4.5582240000000001</v>
          </cell>
          <cell r="U475">
            <v>1</v>
          </cell>
          <cell r="V475">
            <v>14181.108828356366</v>
          </cell>
          <cell r="W475">
            <v>0</v>
          </cell>
          <cell r="X475">
            <v>0</v>
          </cell>
          <cell r="Y475">
            <v>0</v>
          </cell>
          <cell r="Z475">
            <v>14181.108828356366</v>
          </cell>
          <cell r="AA475">
            <v>14181.108828356366</v>
          </cell>
          <cell r="AB475">
            <v>0</v>
          </cell>
          <cell r="AC475">
            <v>0</v>
          </cell>
          <cell r="AD475">
            <v>0</v>
          </cell>
          <cell r="AE475">
            <v>14181.108828356366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6">
          <cell r="B476" t="str">
            <v>ST/EPU</v>
          </cell>
          <cell r="C476" t="str">
            <v>B1A</v>
          </cell>
          <cell r="D476" t="str">
            <v>B1AA</v>
          </cell>
          <cell r="E476" t="str">
            <v>EP/LABE</v>
          </cell>
          <cell r="F476">
            <v>51</v>
          </cell>
          <cell r="G476">
            <v>23</v>
          </cell>
          <cell r="H476" t="str">
            <v>EP cahiers multimédia 5è et 6èA pour élèves prim pub et privé : environ</v>
          </cell>
          <cell r="I476" t="str">
            <v>DNEE</v>
          </cell>
          <cell r="J476">
            <v>43</v>
          </cell>
          <cell r="K476" t="str">
            <v>IDA</v>
          </cell>
          <cell r="L476" t="str">
            <v>AOI</v>
          </cell>
          <cell r="M476">
            <v>5952.9455498979369</v>
          </cell>
          <cell r="N476">
            <v>7</v>
          </cell>
          <cell r="O476">
            <v>3</v>
          </cell>
          <cell r="P476">
            <v>3</v>
          </cell>
          <cell r="Q476">
            <v>5952.9455498979369</v>
          </cell>
          <cell r="R476" t="str">
            <v>cahier</v>
          </cell>
          <cell r="S476">
            <v>33</v>
          </cell>
          <cell r="T476">
            <v>4.5582240000000001</v>
          </cell>
          <cell r="U476">
            <v>1</v>
          </cell>
          <cell r="V476">
            <v>27134.859276237974</v>
          </cell>
          <cell r="W476">
            <v>0</v>
          </cell>
          <cell r="X476">
            <v>0</v>
          </cell>
          <cell r="Y476">
            <v>0</v>
          </cell>
          <cell r="Z476">
            <v>27134.859276237974</v>
          </cell>
          <cell r="AA476">
            <v>27134.859276237974</v>
          </cell>
          <cell r="AB476">
            <v>0</v>
          </cell>
          <cell r="AC476">
            <v>0</v>
          </cell>
          <cell r="AD476">
            <v>0</v>
          </cell>
          <cell r="AE476">
            <v>27134.859276237974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L476">
            <v>0</v>
          </cell>
        </row>
        <row r="477">
          <cell r="B477" t="str">
            <v>ST/EPU</v>
          </cell>
          <cell r="C477" t="str">
            <v>B1A</v>
          </cell>
          <cell r="D477" t="str">
            <v>B1AA</v>
          </cell>
          <cell r="E477" t="str">
            <v>EP/LELO</v>
          </cell>
          <cell r="F477">
            <v>90</v>
          </cell>
          <cell r="G477">
            <v>23</v>
          </cell>
          <cell r="H477" t="str">
            <v>EP cahiers multimédia 5è et 6èA pour élèves prim pub et privé : environ</v>
          </cell>
          <cell r="I477" t="str">
            <v>DNEE</v>
          </cell>
          <cell r="J477">
            <v>43</v>
          </cell>
          <cell r="K477" t="str">
            <v>IDA</v>
          </cell>
          <cell r="L477" t="str">
            <v>AOI</v>
          </cell>
          <cell r="M477">
            <v>2346.4920871608301</v>
          </cell>
          <cell r="N477">
            <v>7</v>
          </cell>
          <cell r="O477">
            <v>3</v>
          </cell>
          <cell r="P477">
            <v>3</v>
          </cell>
          <cell r="Q477">
            <v>2346.4920871608301</v>
          </cell>
          <cell r="R477" t="str">
            <v>cahier</v>
          </cell>
          <cell r="S477">
            <v>33</v>
          </cell>
          <cell r="T477">
            <v>4.5582240000000001</v>
          </cell>
          <cell r="U477">
            <v>1</v>
          </cell>
          <cell r="V477">
            <v>10695.836547506588</v>
          </cell>
          <cell r="W477">
            <v>0</v>
          </cell>
          <cell r="X477">
            <v>0</v>
          </cell>
          <cell r="Y477">
            <v>0</v>
          </cell>
          <cell r="Z477">
            <v>10695.836547506588</v>
          </cell>
          <cell r="AA477">
            <v>10695.836547506588</v>
          </cell>
          <cell r="AB477">
            <v>0</v>
          </cell>
          <cell r="AC477">
            <v>0</v>
          </cell>
          <cell r="AD477">
            <v>0</v>
          </cell>
          <cell r="AE477">
            <v>10695.836547506588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L477">
            <v>0</v>
          </cell>
        </row>
        <row r="478">
          <cell r="B478" t="str">
            <v>ST/EPU</v>
          </cell>
          <cell r="C478" t="str">
            <v>B1A</v>
          </cell>
          <cell r="D478" t="str">
            <v>B1AA</v>
          </cell>
          <cell r="E478" t="str">
            <v>EP/LOLA</v>
          </cell>
          <cell r="F478">
            <v>90</v>
          </cell>
          <cell r="G478">
            <v>23</v>
          </cell>
          <cell r="H478" t="str">
            <v>EP cahiers multimédia 5è et 6èA pour élèves prim pub et privé : environ</v>
          </cell>
          <cell r="I478" t="str">
            <v>DNEE</v>
          </cell>
          <cell r="J478">
            <v>44</v>
          </cell>
          <cell r="K478" t="str">
            <v>IDA</v>
          </cell>
          <cell r="L478" t="str">
            <v>AOI</v>
          </cell>
          <cell r="M478">
            <v>3731.60359705574</v>
          </cell>
          <cell r="N478">
            <v>7</v>
          </cell>
          <cell r="O478">
            <v>3</v>
          </cell>
          <cell r="P478">
            <v>3</v>
          </cell>
          <cell r="Q478">
            <v>3731.60359705574</v>
          </cell>
          <cell r="R478" t="str">
            <v>cahier</v>
          </cell>
          <cell r="S478">
            <v>36</v>
          </cell>
          <cell r="T478">
            <v>4.5582240000000001</v>
          </cell>
          <cell r="U478">
            <v>1</v>
          </cell>
          <cell r="V478">
            <v>17009.485074585802</v>
          </cell>
          <cell r="W478">
            <v>0</v>
          </cell>
          <cell r="X478">
            <v>0</v>
          </cell>
          <cell r="Y478">
            <v>0</v>
          </cell>
          <cell r="Z478">
            <v>17009.485074585802</v>
          </cell>
          <cell r="AA478">
            <v>17009.485074585802</v>
          </cell>
          <cell r="AB478">
            <v>0</v>
          </cell>
          <cell r="AC478">
            <v>0</v>
          </cell>
          <cell r="AD478">
            <v>0</v>
          </cell>
          <cell r="AE478">
            <v>17009.485074585802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L478">
            <v>0</v>
          </cell>
        </row>
        <row r="479">
          <cell r="B479" t="str">
            <v>ST/EPU</v>
          </cell>
          <cell r="C479" t="str">
            <v>B1A</v>
          </cell>
          <cell r="D479" t="str">
            <v>B1AA</v>
          </cell>
          <cell r="E479" t="str">
            <v>EP/MACE</v>
          </cell>
          <cell r="F479">
            <v>20</v>
          </cell>
          <cell r="G479">
            <v>23</v>
          </cell>
          <cell r="H479" t="str">
            <v>EP cahiers multimédia 5è et 6èA pour élèves prim pub et privé : environ</v>
          </cell>
          <cell r="I479" t="str">
            <v>DNEE</v>
          </cell>
          <cell r="J479">
            <v>44</v>
          </cell>
          <cell r="K479" t="str">
            <v>IDA</v>
          </cell>
          <cell r="L479" t="str">
            <v>AOI</v>
          </cell>
          <cell r="M479">
            <v>5389.6240828366299</v>
          </cell>
          <cell r="N479">
            <v>7</v>
          </cell>
          <cell r="O479">
            <v>3</v>
          </cell>
          <cell r="P479">
            <v>3</v>
          </cell>
          <cell r="Q479">
            <v>5389.6240828366299</v>
          </cell>
          <cell r="R479" t="str">
            <v>cahier</v>
          </cell>
          <cell r="S479">
            <v>36</v>
          </cell>
          <cell r="T479">
            <v>4.5582240000000001</v>
          </cell>
          <cell r="U479">
            <v>1</v>
          </cell>
          <cell r="V479">
            <v>24567.113845363914</v>
          </cell>
          <cell r="W479">
            <v>0</v>
          </cell>
          <cell r="X479">
            <v>0</v>
          </cell>
          <cell r="Y479">
            <v>0</v>
          </cell>
          <cell r="Z479">
            <v>24567.113845363914</v>
          </cell>
          <cell r="AA479">
            <v>24567.113845363914</v>
          </cell>
          <cell r="AB479">
            <v>0</v>
          </cell>
          <cell r="AC479">
            <v>0</v>
          </cell>
          <cell r="AD479">
            <v>0</v>
          </cell>
          <cell r="AE479">
            <v>24567.113845363914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L479">
            <v>0</v>
          </cell>
        </row>
        <row r="480">
          <cell r="B480" t="str">
            <v>ST/EPU</v>
          </cell>
          <cell r="C480" t="str">
            <v>B1A</v>
          </cell>
          <cell r="D480" t="str">
            <v>B1AA</v>
          </cell>
          <cell r="E480" t="str">
            <v>EP/MALI</v>
          </cell>
          <cell r="F480">
            <v>51</v>
          </cell>
          <cell r="G480">
            <v>23</v>
          </cell>
          <cell r="H480" t="str">
            <v>EP cahiers multimédia 5è et 6èA pour élèves prim pub et privé : environ</v>
          </cell>
          <cell r="I480" t="str">
            <v>DNEE</v>
          </cell>
          <cell r="J480">
            <v>44</v>
          </cell>
          <cell r="K480" t="str">
            <v>IDA</v>
          </cell>
          <cell r="L480" t="str">
            <v>AOI</v>
          </cell>
          <cell r="M480">
            <v>3505.6623871960951</v>
          </cell>
          <cell r="N480">
            <v>7</v>
          </cell>
          <cell r="O480">
            <v>3</v>
          </cell>
          <cell r="P480">
            <v>3</v>
          </cell>
          <cell r="Q480">
            <v>3505.6623871960951</v>
          </cell>
          <cell r="R480" t="str">
            <v>cahier</v>
          </cell>
          <cell r="S480">
            <v>36</v>
          </cell>
          <cell r="T480">
            <v>4.5582240000000001</v>
          </cell>
          <cell r="U480">
            <v>1</v>
          </cell>
          <cell r="V480">
            <v>15979.594429214534</v>
          </cell>
          <cell r="W480">
            <v>0</v>
          </cell>
          <cell r="X480">
            <v>0</v>
          </cell>
          <cell r="Y480">
            <v>0</v>
          </cell>
          <cell r="Z480">
            <v>15979.594429214534</v>
          </cell>
          <cell r="AA480">
            <v>15979.594429214534</v>
          </cell>
          <cell r="AB480">
            <v>0</v>
          </cell>
          <cell r="AC480">
            <v>0</v>
          </cell>
          <cell r="AD480">
            <v>0</v>
          </cell>
          <cell r="AE480">
            <v>15979.594429214534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L480">
            <v>0</v>
          </cell>
        </row>
        <row r="481">
          <cell r="B481" t="str">
            <v>ST/EPU</v>
          </cell>
          <cell r="C481" t="str">
            <v>B1A</v>
          </cell>
          <cell r="D481" t="str">
            <v>B1AA</v>
          </cell>
          <cell r="E481" t="str">
            <v>EP/MAMO</v>
          </cell>
          <cell r="F481">
            <v>11</v>
          </cell>
          <cell r="G481">
            <v>23</v>
          </cell>
          <cell r="H481" t="str">
            <v>EP cahiers multimédia 5è et 6èA pour élèves prim pub et privé : environ</v>
          </cell>
          <cell r="I481" t="str">
            <v>DNEE</v>
          </cell>
          <cell r="J481">
            <v>49</v>
          </cell>
          <cell r="K481" t="str">
            <v>IDA</v>
          </cell>
          <cell r="L481" t="str">
            <v>AOI</v>
          </cell>
          <cell r="M481">
            <v>6608.0146096007575</v>
          </cell>
          <cell r="N481">
            <v>7</v>
          </cell>
          <cell r="O481">
            <v>3</v>
          </cell>
          <cell r="P481">
            <v>3</v>
          </cell>
          <cell r="Q481">
            <v>6608.0146096007575</v>
          </cell>
          <cell r="R481" t="str">
            <v>cahier</v>
          </cell>
          <cell r="S481">
            <v>33</v>
          </cell>
          <cell r="T481">
            <v>4.5582240000000001</v>
          </cell>
          <cell r="U481">
            <v>1</v>
          </cell>
          <cell r="V481">
            <v>30120.810785832804</v>
          </cell>
          <cell r="W481">
            <v>0</v>
          </cell>
          <cell r="X481">
            <v>0</v>
          </cell>
          <cell r="Y481">
            <v>0</v>
          </cell>
          <cell r="Z481">
            <v>30120.810785832804</v>
          </cell>
          <cell r="AA481">
            <v>30120.810785832804</v>
          </cell>
          <cell r="AB481">
            <v>0</v>
          </cell>
          <cell r="AC481">
            <v>0</v>
          </cell>
          <cell r="AD481">
            <v>0</v>
          </cell>
          <cell r="AE481">
            <v>30120.810785832804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L481">
            <v>0</v>
          </cell>
        </row>
        <row r="482">
          <cell r="B482" t="str">
            <v>ST/EPU</v>
          </cell>
          <cell r="C482" t="str">
            <v>B1A</v>
          </cell>
          <cell r="D482" t="str">
            <v>B1AA</v>
          </cell>
          <cell r="E482" t="str">
            <v>EP/MAND</v>
          </cell>
          <cell r="F482">
            <v>12</v>
          </cell>
          <cell r="G482">
            <v>23</v>
          </cell>
          <cell r="H482" t="str">
            <v>EP cahiers multimédia 5è et 6èA pour élèves prim pub et privé : environ</v>
          </cell>
          <cell r="I482" t="str">
            <v>DNEE</v>
          </cell>
          <cell r="J482">
            <v>49</v>
          </cell>
          <cell r="K482" t="str">
            <v>IDA</v>
          </cell>
          <cell r="L482" t="str">
            <v>AOI</v>
          </cell>
          <cell r="M482">
            <v>2321.1119899913224</v>
          </cell>
          <cell r="N482">
            <v>7</v>
          </cell>
          <cell r="O482">
            <v>3</v>
          </cell>
          <cell r="P482">
            <v>3</v>
          </cell>
          <cell r="Q482">
            <v>2321.1119899913224</v>
          </cell>
          <cell r="R482" t="str">
            <v>cahier</v>
          </cell>
          <cell r="S482">
            <v>33</v>
          </cell>
          <cell r="T482">
            <v>4.5582240000000001</v>
          </cell>
          <cell r="U482">
            <v>1</v>
          </cell>
          <cell r="V482">
            <v>10580.148379466205</v>
          </cell>
          <cell r="W482">
            <v>0</v>
          </cell>
          <cell r="X482">
            <v>0</v>
          </cell>
          <cell r="Y482">
            <v>0</v>
          </cell>
          <cell r="Z482">
            <v>10580.148379466205</v>
          </cell>
          <cell r="AA482">
            <v>10580.148379466205</v>
          </cell>
          <cell r="AB482">
            <v>0</v>
          </cell>
          <cell r="AC482">
            <v>0</v>
          </cell>
          <cell r="AD482">
            <v>0</v>
          </cell>
          <cell r="AE482">
            <v>10580.148379466205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L482">
            <v>0</v>
          </cell>
        </row>
        <row r="483">
          <cell r="B483" t="str">
            <v>ST/EPU</v>
          </cell>
          <cell r="C483" t="str">
            <v>B1A</v>
          </cell>
          <cell r="D483" t="str">
            <v>B1AA</v>
          </cell>
          <cell r="E483" t="str">
            <v>EP/MATA</v>
          </cell>
          <cell r="F483">
            <v>13</v>
          </cell>
          <cell r="G483">
            <v>23</v>
          </cell>
          <cell r="H483" t="str">
            <v>EP cahiers multimédia 5è et 6èA pour élèves prim pub et privé : environ</v>
          </cell>
          <cell r="I483" t="str">
            <v>DNEE</v>
          </cell>
          <cell r="J483">
            <v>49</v>
          </cell>
          <cell r="K483" t="str">
            <v>IDA</v>
          </cell>
          <cell r="L483" t="str">
            <v>AOI</v>
          </cell>
          <cell r="M483">
            <v>4708.5914754546502</v>
          </cell>
          <cell r="N483">
            <v>7</v>
          </cell>
          <cell r="O483">
            <v>3</v>
          </cell>
          <cell r="P483">
            <v>3</v>
          </cell>
          <cell r="Q483">
            <v>4708.5914754546502</v>
          </cell>
          <cell r="R483" t="str">
            <v>cahier</v>
          </cell>
          <cell r="S483">
            <v>33</v>
          </cell>
          <cell r="T483">
            <v>4.5582240000000001</v>
          </cell>
          <cell r="U483">
            <v>1</v>
          </cell>
          <cell r="V483">
            <v>21462.814669612799</v>
          </cell>
          <cell r="W483">
            <v>0</v>
          </cell>
          <cell r="X483">
            <v>0</v>
          </cell>
          <cell r="Y483">
            <v>0</v>
          </cell>
          <cell r="Z483">
            <v>21462.814669612799</v>
          </cell>
          <cell r="AA483">
            <v>21462.814669612799</v>
          </cell>
          <cell r="AB483">
            <v>0</v>
          </cell>
          <cell r="AC483">
            <v>0</v>
          </cell>
          <cell r="AD483">
            <v>0</v>
          </cell>
          <cell r="AE483">
            <v>21462.814669612799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L483">
            <v>0</v>
          </cell>
        </row>
        <row r="484">
          <cell r="B484" t="str">
            <v>ST/EPU</v>
          </cell>
          <cell r="C484" t="str">
            <v>B1A</v>
          </cell>
          <cell r="D484" t="str">
            <v>B1AA</v>
          </cell>
          <cell r="E484" t="str">
            <v>EP/MATO</v>
          </cell>
          <cell r="F484">
            <v>20</v>
          </cell>
          <cell r="G484">
            <v>23</v>
          </cell>
          <cell r="H484" t="str">
            <v>EP cahiers multimédia 5è et 6èA pour élèves prim pub et privé : environ</v>
          </cell>
          <cell r="I484" t="str">
            <v>DNEE</v>
          </cell>
          <cell r="J484">
            <v>49</v>
          </cell>
          <cell r="K484" t="str">
            <v>IDA</v>
          </cell>
          <cell r="L484" t="str">
            <v>AOI</v>
          </cell>
          <cell r="M484">
            <v>15607.884583487175</v>
          </cell>
          <cell r="N484">
            <v>7</v>
          </cell>
          <cell r="O484">
            <v>3</v>
          </cell>
          <cell r="P484">
            <v>3</v>
          </cell>
          <cell r="Q484">
            <v>15607.884583487175</v>
          </cell>
          <cell r="R484" t="str">
            <v>cahier</v>
          </cell>
          <cell r="S484">
            <v>33</v>
          </cell>
          <cell r="T484">
            <v>4.5582240000000001</v>
          </cell>
          <cell r="U484">
            <v>1</v>
          </cell>
          <cell r="V484">
            <v>71144.234097681241</v>
          </cell>
          <cell r="W484">
            <v>0</v>
          </cell>
          <cell r="X484">
            <v>0</v>
          </cell>
          <cell r="Y484">
            <v>0</v>
          </cell>
          <cell r="Z484">
            <v>71144.234097681241</v>
          </cell>
          <cell r="AA484">
            <v>71144.234097681241</v>
          </cell>
          <cell r="AB484">
            <v>0</v>
          </cell>
          <cell r="AC484">
            <v>0</v>
          </cell>
          <cell r="AD484">
            <v>0</v>
          </cell>
          <cell r="AE484">
            <v>71144.234097681241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L484">
            <v>0</v>
          </cell>
        </row>
        <row r="485">
          <cell r="B485" t="str">
            <v>ST/EPU</v>
          </cell>
          <cell r="C485" t="str">
            <v>B1A</v>
          </cell>
          <cell r="D485" t="str">
            <v>B1AA</v>
          </cell>
          <cell r="E485" t="str">
            <v>EP/NZER</v>
          </cell>
          <cell r="F485">
            <v>51</v>
          </cell>
          <cell r="G485">
            <v>23</v>
          </cell>
          <cell r="H485" t="str">
            <v>EP cahiers multimédia 5è et 6èA pour élèves prim pub et privé : environ</v>
          </cell>
          <cell r="I485" t="str">
            <v>DNEE</v>
          </cell>
          <cell r="J485">
            <v>49</v>
          </cell>
          <cell r="K485" t="str">
            <v>IDA</v>
          </cell>
          <cell r="L485" t="str">
            <v>AOI</v>
          </cell>
          <cell r="M485">
            <v>9370.0693222555474</v>
          </cell>
          <cell r="N485">
            <v>7</v>
          </cell>
          <cell r="O485">
            <v>3</v>
          </cell>
          <cell r="P485">
            <v>3</v>
          </cell>
          <cell r="Q485">
            <v>9370.0693222555474</v>
          </cell>
          <cell r="R485" t="str">
            <v>cahier</v>
          </cell>
          <cell r="S485">
            <v>33</v>
          </cell>
          <cell r="T485">
            <v>4.5582240000000001</v>
          </cell>
          <cell r="U485">
            <v>1</v>
          </cell>
          <cell r="V485">
            <v>42710.874866368969</v>
          </cell>
          <cell r="W485">
            <v>0</v>
          </cell>
          <cell r="X485">
            <v>0</v>
          </cell>
          <cell r="Y485">
            <v>0</v>
          </cell>
          <cell r="Z485">
            <v>42710.874866368969</v>
          </cell>
          <cell r="AA485">
            <v>42710.874866368969</v>
          </cell>
          <cell r="AB485">
            <v>0</v>
          </cell>
          <cell r="AC485">
            <v>0</v>
          </cell>
          <cell r="AD485">
            <v>0</v>
          </cell>
          <cell r="AE485">
            <v>42710.874866368969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L485">
            <v>0</v>
          </cell>
        </row>
        <row r="486">
          <cell r="B486" t="str">
            <v>ST/EPU</v>
          </cell>
          <cell r="C486" t="str">
            <v>B1A</v>
          </cell>
          <cell r="D486" t="str">
            <v>B1AA</v>
          </cell>
          <cell r="E486" t="str">
            <v>EP/PITA</v>
          </cell>
          <cell r="F486">
            <v>52</v>
          </cell>
          <cell r="G486">
            <v>23</v>
          </cell>
          <cell r="H486" t="str">
            <v>EP cahiers multimédia 5è et 6èA pour élèves prim pub et privé : environ</v>
          </cell>
          <cell r="I486" t="str">
            <v>DNEE</v>
          </cell>
          <cell r="J486">
            <v>49</v>
          </cell>
          <cell r="K486" t="str">
            <v>IDA</v>
          </cell>
          <cell r="L486" t="str">
            <v>AOI</v>
          </cell>
          <cell r="M486">
            <v>4256.1256052257249</v>
          </cell>
          <cell r="N486">
            <v>7</v>
          </cell>
          <cell r="O486">
            <v>3</v>
          </cell>
          <cell r="P486">
            <v>3</v>
          </cell>
          <cell r="Q486">
            <v>4256.1256052257249</v>
          </cell>
          <cell r="R486" t="str">
            <v>cahier</v>
          </cell>
          <cell r="S486">
            <v>33</v>
          </cell>
          <cell r="T486">
            <v>4.5582240000000001</v>
          </cell>
          <cell r="U486">
            <v>1</v>
          </cell>
          <cell r="V486">
            <v>19400.373880754425</v>
          </cell>
          <cell r="W486">
            <v>0</v>
          </cell>
          <cell r="X486">
            <v>0</v>
          </cell>
          <cell r="Y486">
            <v>0</v>
          </cell>
          <cell r="Z486">
            <v>19400.373880754425</v>
          </cell>
          <cell r="AA486">
            <v>19400.373880754425</v>
          </cell>
          <cell r="AB486">
            <v>0</v>
          </cell>
          <cell r="AC486">
            <v>0</v>
          </cell>
          <cell r="AD486">
            <v>0</v>
          </cell>
          <cell r="AE486">
            <v>19400.373880754425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L486">
            <v>0</v>
          </cell>
        </row>
        <row r="487">
          <cell r="B487" t="str">
            <v>ST/EPU</v>
          </cell>
          <cell r="C487" t="str">
            <v>B1A</v>
          </cell>
          <cell r="D487" t="str">
            <v>B1AA</v>
          </cell>
          <cell r="E487" t="str">
            <v>EP/RATO</v>
          </cell>
          <cell r="F487">
            <v>90</v>
          </cell>
          <cell r="G487">
            <v>23</v>
          </cell>
          <cell r="H487" t="str">
            <v>EP cahiers multimédia 5è et 6èA pour élèves prim pub et privé : environ</v>
          </cell>
          <cell r="I487" t="str">
            <v>DNEE</v>
          </cell>
          <cell r="J487">
            <v>49</v>
          </cell>
          <cell r="K487" t="str">
            <v>IDA</v>
          </cell>
          <cell r="L487" t="str">
            <v>AOI</v>
          </cell>
          <cell r="M487">
            <v>13490.396821361617</v>
          </cell>
          <cell r="N487">
            <v>7</v>
          </cell>
          <cell r="O487">
            <v>3</v>
          </cell>
          <cell r="P487">
            <v>3</v>
          </cell>
          <cell r="Q487">
            <v>13490.396821361617</v>
          </cell>
          <cell r="R487" t="str">
            <v>cahier</v>
          </cell>
          <cell r="S487">
            <v>33</v>
          </cell>
          <cell r="T487">
            <v>4.5582240000000001</v>
          </cell>
          <cell r="U487">
            <v>1</v>
          </cell>
          <cell r="V487">
            <v>61492.25056065424</v>
          </cell>
          <cell r="W487">
            <v>0</v>
          </cell>
          <cell r="X487">
            <v>0</v>
          </cell>
          <cell r="Y487">
            <v>0</v>
          </cell>
          <cell r="Z487">
            <v>61492.25056065424</v>
          </cell>
          <cell r="AA487">
            <v>61492.25056065424</v>
          </cell>
          <cell r="AB487">
            <v>0</v>
          </cell>
          <cell r="AC487">
            <v>0</v>
          </cell>
          <cell r="AD487">
            <v>0</v>
          </cell>
          <cell r="AE487">
            <v>61492.25056065424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L487">
            <v>0</v>
          </cell>
        </row>
        <row r="488">
          <cell r="B488" t="str">
            <v>ST/EPU</v>
          </cell>
          <cell r="C488" t="str">
            <v>B1A</v>
          </cell>
          <cell r="D488" t="str">
            <v>B1AA</v>
          </cell>
          <cell r="E488" t="str">
            <v>EP/SIGU</v>
          </cell>
          <cell r="G488">
            <v>23</v>
          </cell>
          <cell r="H488" t="str">
            <v>EP cahiers multimédia 5è et 6èA pour élèves prim pub et privé : environ</v>
          </cell>
          <cell r="I488" t="str">
            <v>DNEE</v>
          </cell>
          <cell r="K488" t="str">
            <v>IDA</v>
          </cell>
          <cell r="L488" t="str">
            <v>AOI</v>
          </cell>
          <cell r="M488">
            <v>5543.9467426374849</v>
          </cell>
          <cell r="O488">
            <v>3</v>
          </cell>
          <cell r="P488">
            <v>3</v>
          </cell>
          <cell r="Q488">
            <v>5543.9467426374849</v>
          </cell>
          <cell r="R488" t="str">
            <v>cahier</v>
          </cell>
          <cell r="T488">
            <v>4.5582240000000001</v>
          </cell>
          <cell r="U488">
            <v>1</v>
          </cell>
          <cell r="V488">
            <v>25270.551097012009</v>
          </cell>
          <cell r="W488">
            <v>0</v>
          </cell>
          <cell r="X488">
            <v>0</v>
          </cell>
          <cell r="Y488">
            <v>0</v>
          </cell>
          <cell r="Z488">
            <v>25270.551097012009</v>
          </cell>
          <cell r="AA488">
            <v>25270.551097012009</v>
          </cell>
          <cell r="AB488">
            <v>0</v>
          </cell>
          <cell r="AC488">
            <v>0</v>
          </cell>
          <cell r="AD488">
            <v>0</v>
          </cell>
          <cell r="AE488">
            <v>25270.551097012009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L488">
            <v>0</v>
          </cell>
        </row>
        <row r="489">
          <cell r="B489" t="str">
            <v>ST/EPU</v>
          </cell>
          <cell r="C489" t="str">
            <v>B1A</v>
          </cell>
          <cell r="D489" t="str">
            <v>B1AA</v>
          </cell>
          <cell r="E489" t="str">
            <v>EP/TELE</v>
          </cell>
          <cell r="G489">
            <v>23</v>
          </cell>
          <cell r="H489" t="str">
            <v>EP cahiers multimédia 5è et 6èA pour élèves prim pub et privé : environ</v>
          </cell>
          <cell r="I489" t="str">
            <v>DNEE</v>
          </cell>
          <cell r="K489" t="str">
            <v>IDA</v>
          </cell>
          <cell r="L489" t="str">
            <v>AOI</v>
          </cell>
          <cell r="M489">
            <v>3052.6130664575176</v>
          </cell>
          <cell r="O489">
            <v>3</v>
          </cell>
          <cell r="P489">
            <v>3</v>
          </cell>
          <cell r="Q489">
            <v>3052.6130664575176</v>
          </cell>
          <cell r="R489" t="str">
            <v>cahier</v>
          </cell>
          <cell r="T489">
            <v>4.5582240000000001</v>
          </cell>
          <cell r="U489">
            <v>1</v>
          </cell>
          <cell r="V489">
            <v>13914.494142240252</v>
          </cell>
          <cell r="W489">
            <v>0</v>
          </cell>
          <cell r="X489">
            <v>0</v>
          </cell>
          <cell r="Y489">
            <v>0</v>
          </cell>
          <cell r="Z489">
            <v>13914.494142240252</v>
          </cell>
          <cell r="AA489">
            <v>13914.494142240252</v>
          </cell>
          <cell r="AB489">
            <v>0</v>
          </cell>
          <cell r="AC489">
            <v>0</v>
          </cell>
          <cell r="AD489">
            <v>0</v>
          </cell>
          <cell r="AE489">
            <v>13914.494142240252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L489">
            <v>0</v>
          </cell>
        </row>
        <row r="490">
          <cell r="B490" t="str">
            <v>ST/EPU</v>
          </cell>
          <cell r="C490" t="str">
            <v>B1A</v>
          </cell>
          <cell r="D490" t="str">
            <v>B1AA</v>
          </cell>
          <cell r="E490" t="str">
            <v>EP/TOUG</v>
          </cell>
          <cell r="G490">
            <v>23</v>
          </cell>
          <cell r="H490" t="str">
            <v>EP cahiers multimédia 5è et 6èA pour élèves prim pub et privé : environ</v>
          </cell>
          <cell r="I490" t="str">
            <v>DNEE</v>
          </cell>
          <cell r="K490" t="str">
            <v>IDA</v>
          </cell>
          <cell r="L490" t="str">
            <v>AOI</v>
          </cell>
          <cell r="M490">
            <v>2590.2285375646225</v>
          </cell>
          <cell r="O490">
            <v>3</v>
          </cell>
          <cell r="P490">
            <v>3</v>
          </cell>
          <cell r="Q490">
            <v>2590.2285375646225</v>
          </cell>
          <cell r="R490" t="str">
            <v>cahier</v>
          </cell>
          <cell r="T490">
            <v>4.5582240000000001</v>
          </cell>
          <cell r="U490">
            <v>1</v>
          </cell>
          <cell r="V490">
            <v>11806.841885411965</v>
          </cell>
          <cell r="W490">
            <v>0</v>
          </cell>
          <cell r="X490">
            <v>0</v>
          </cell>
          <cell r="Y490">
            <v>0</v>
          </cell>
          <cell r="Z490">
            <v>11806.841885411965</v>
          </cell>
          <cell r="AA490">
            <v>11806.841885411965</v>
          </cell>
          <cell r="AB490">
            <v>0</v>
          </cell>
          <cell r="AC490">
            <v>0</v>
          </cell>
          <cell r="AD490">
            <v>0</v>
          </cell>
          <cell r="AE490">
            <v>11806.841885411965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L490">
            <v>0</v>
          </cell>
        </row>
        <row r="491">
          <cell r="B491" t="str">
            <v>ST/EPU</v>
          </cell>
          <cell r="C491" t="str">
            <v>B1A</v>
          </cell>
          <cell r="D491" t="str">
            <v>B1AA</v>
          </cell>
          <cell r="E491" t="str">
            <v>EP/YOMO</v>
          </cell>
          <cell r="F491">
            <v>90</v>
          </cell>
          <cell r="G491">
            <v>23</v>
          </cell>
          <cell r="H491" t="str">
            <v>EP cahiers multimédia 5è et 6èA pour élèves prim pub et privé : environ</v>
          </cell>
          <cell r="I491" t="str">
            <v>DNEE</v>
          </cell>
          <cell r="J491">
            <v>35</v>
          </cell>
          <cell r="K491" t="str">
            <v>IDA</v>
          </cell>
          <cell r="L491" t="str">
            <v>AOI</v>
          </cell>
          <cell r="M491">
            <v>3422.9582774540472</v>
          </cell>
          <cell r="N491">
            <v>7</v>
          </cell>
          <cell r="O491">
            <v>3</v>
          </cell>
          <cell r="P491">
            <v>3</v>
          </cell>
          <cell r="Q491">
            <v>3422.9582774540472</v>
          </cell>
          <cell r="R491" t="str">
            <v>cahier</v>
          </cell>
          <cell r="S491">
            <v>93</v>
          </cell>
          <cell r="T491">
            <v>4.5582240000000001</v>
          </cell>
          <cell r="U491">
            <v>1</v>
          </cell>
          <cell r="V491">
            <v>15602.610571289697</v>
          </cell>
          <cell r="W491">
            <v>0</v>
          </cell>
          <cell r="X491">
            <v>0</v>
          </cell>
          <cell r="Y491">
            <v>0</v>
          </cell>
          <cell r="Z491">
            <v>15602.610571289697</v>
          </cell>
          <cell r="AA491">
            <v>15602.610571289697</v>
          </cell>
          <cell r="AB491">
            <v>0</v>
          </cell>
          <cell r="AC491">
            <v>0</v>
          </cell>
          <cell r="AD491">
            <v>0</v>
          </cell>
          <cell r="AE491">
            <v>15602.610571289697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L491">
            <v>0</v>
          </cell>
        </row>
        <row r="492">
          <cell r="B492" t="str">
            <v>ST/EPU</v>
          </cell>
          <cell r="C492" t="str">
            <v>B1A</v>
          </cell>
          <cell r="D492" t="str">
            <v>B1AA</v>
          </cell>
          <cell r="E492" t="str">
            <v>EP/BEYL</v>
          </cell>
          <cell r="F492">
            <v>90</v>
          </cell>
          <cell r="G492">
            <v>23</v>
          </cell>
          <cell r="H492" t="str">
            <v>EP dictionnaires visuels africain pour classes prim pub et privé : environ</v>
          </cell>
          <cell r="I492" t="str">
            <v>DNEE</v>
          </cell>
          <cell r="J492">
            <v>42</v>
          </cell>
          <cell r="K492" t="str">
            <v>IDA</v>
          </cell>
          <cell r="L492" t="str">
            <v>AOI</v>
          </cell>
          <cell r="M492">
            <v>579.08629983188166</v>
          </cell>
          <cell r="N492">
            <v>7</v>
          </cell>
          <cell r="O492">
            <v>3</v>
          </cell>
          <cell r="P492">
            <v>3</v>
          </cell>
          <cell r="Q492">
            <v>579.08629983188166</v>
          </cell>
          <cell r="R492" t="str">
            <v>diction</v>
          </cell>
          <cell r="S492">
            <v>93</v>
          </cell>
          <cell r="T492">
            <v>30.388159999999999</v>
          </cell>
          <cell r="U492">
            <v>1</v>
          </cell>
          <cell r="V492">
            <v>17597.367133099193</v>
          </cell>
          <cell r="W492">
            <v>0</v>
          </cell>
          <cell r="X492">
            <v>0</v>
          </cell>
          <cell r="Y492">
            <v>0</v>
          </cell>
          <cell r="Z492">
            <v>17597.367133099193</v>
          </cell>
          <cell r="AA492">
            <v>17597.367133099193</v>
          </cell>
          <cell r="AB492">
            <v>0</v>
          </cell>
          <cell r="AC492">
            <v>0</v>
          </cell>
          <cell r="AD492">
            <v>0</v>
          </cell>
          <cell r="AE492">
            <v>17597.367133099193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L492">
            <v>0</v>
          </cell>
        </row>
        <row r="493">
          <cell r="B493" t="str">
            <v>ST/EPU</v>
          </cell>
          <cell r="C493" t="str">
            <v>B1A</v>
          </cell>
          <cell r="D493" t="str">
            <v>B1AA</v>
          </cell>
          <cell r="E493" t="str">
            <v>EP/BOFF</v>
          </cell>
          <cell r="F493">
            <v>90</v>
          </cell>
          <cell r="G493">
            <v>23</v>
          </cell>
          <cell r="H493" t="str">
            <v>EP dictionnaires visuels africain pour classes prim pub et privé : environ</v>
          </cell>
          <cell r="I493" t="str">
            <v>DNEE</v>
          </cell>
          <cell r="J493">
            <v>43</v>
          </cell>
          <cell r="K493" t="str">
            <v>IDA</v>
          </cell>
          <cell r="L493" t="str">
            <v>AOI</v>
          </cell>
          <cell r="M493">
            <v>734.45750354863083</v>
          </cell>
          <cell r="N493">
            <v>7</v>
          </cell>
          <cell r="O493">
            <v>3</v>
          </cell>
          <cell r="P493">
            <v>3</v>
          </cell>
          <cell r="Q493">
            <v>734.45750354863083</v>
          </cell>
          <cell r="R493" t="str">
            <v>diction</v>
          </cell>
          <cell r="S493">
            <v>93</v>
          </cell>
          <cell r="T493">
            <v>30.388159999999999</v>
          </cell>
          <cell r="U493">
            <v>1</v>
          </cell>
          <cell r="V493">
            <v>22318.81213103636</v>
          </cell>
          <cell r="W493">
            <v>0</v>
          </cell>
          <cell r="X493">
            <v>0</v>
          </cell>
          <cell r="Y493">
            <v>0</v>
          </cell>
          <cell r="Z493">
            <v>22318.81213103636</v>
          </cell>
          <cell r="AA493">
            <v>22318.81213103636</v>
          </cell>
          <cell r="AB493">
            <v>0</v>
          </cell>
          <cell r="AC493">
            <v>0</v>
          </cell>
          <cell r="AD493">
            <v>0</v>
          </cell>
          <cell r="AE493">
            <v>22318.81213103636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L493">
            <v>0</v>
          </cell>
        </row>
        <row r="494">
          <cell r="B494" t="str">
            <v>ST/EPU</v>
          </cell>
          <cell r="C494" t="str">
            <v>B1A</v>
          </cell>
          <cell r="D494" t="str">
            <v>B1AA</v>
          </cell>
          <cell r="E494" t="str">
            <v>EP/BOKE</v>
          </cell>
          <cell r="F494">
            <v>90</v>
          </cell>
          <cell r="G494">
            <v>23</v>
          </cell>
          <cell r="H494" t="str">
            <v>EP dictionnaires visuels africain pour classes prim pub et privé : environ</v>
          </cell>
          <cell r="I494" t="str">
            <v>DNEE</v>
          </cell>
          <cell r="J494">
            <v>44</v>
          </cell>
          <cell r="K494" t="str">
            <v>IDA</v>
          </cell>
          <cell r="L494" t="str">
            <v>AOI</v>
          </cell>
          <cell r="M494">
            <v>1610.9035231242276</v>
          </cell>
          <cell r="N494">
            <v>7</v>
          </cell>
          <cell r="O494">
            <v>3</v>
          </cell>
          <cell r="P494">
            <v>3</v>
          </cell>
          <cell r="Q494">
            <v>1610.9035231242276</v>
          </cell>
          <cell r="R494" t="str">
            <v>diction</v>
          </cell>
          <cell r="S494">
            <v>96</v>
          </cell>
          <cell r="T494">
            <v>30.388159999999999</v>
          </cell>
          <cell r="U494">
            <v>1</v>
          </cell>
          <cell r="V494">
            <v>48952.394005262729</v>
          </cell>
          <cell r="W494">
            <v>0</v>
          </cell>
          <cell r="X494">
            <v>0</v>
          </cell>
          <cell r="Y494">
            <v>0</v>
          </cell>
          <cell r="Z494">
            <v>48952.394005262729</v>
          </cell>
          <cell r="AA494">
            <v>48952.394005262729</v>
          </cell>
          <cell r="AB494">
            <v>0</v>
          </cell>
          <cell r="AC494">
            <v>0</v>
          </cell>
          <cell r="AD494">
            <v>0</v>
          </cell>
          <cell r="AE494">
            <v>48952.394005262729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L494">
            <v>0</v>
          </cell>
        </row>
        <row r="495">
          <cell r="B495" t="str">
            <v>ST/EPU</v>
          </cell>
          <cell r="C495" t="str">
            <v>B1A</v>
          </cell>
          <cell r="D495" t="str">
            <v>B1AA</v>
          </cell>
          <cell r="E495" t="str">
            <v>EP/COYA</v>
          </cell>
          <cell r="F495">
            <v>90</v>
          </cell>
          <cell r="G495">
            <v>23</v>
          </cell>
          <cell r="H495" t="str">
            <v>EP dictionnaires visuels africain pour classes prim pub et privé : environ</v>
          </cell>
          <cell r="I495" t="str">
            <v>DNEE</v>
          </cell>
          <cell r="J495">
            <v>44</v>
          </cell>
          <cell r="K495" t="str">
            <v>IDA</v>
          </cell>
          <cell r="L495" t="str">
            <v>AOI</v>
          </cell>
          <cell r="M495">
            <v>907.41223862458924</v>
          </cell>
          <cell r="N495">
            <v>7</v>
          </cell>
          <cell r="O495">
            <v>3</v>
          </cell>
          <cell r="P495">
            <v>3</v>
          </cell>
          <cell r="Q495">
            <v>907.41223862458924</v>
          </cell>
          <cell r="R495" t="str">
            <v>diction</v>
          </cell>
          <cell r="S495">
            <v>96</v>
          </cell>
          <cell r="T495">
            <v>30.388159999999999</v>
          </cell>
          <cell r="U495">
            <v>1</v>
          </cell>
          <cell r="V495">
            <v>27574.588293282195</v>
          </cell>
          <cell r="W495">
            <v>0</v>
          </cell>
          <cell r="X495">
            <v>0</v>
          </cell>
          <cell r="Y495">
            <v>0</v>
          </cell>
          <cell r="Z495">
            <v>27574.588293282195</v>
          </cell>
          <cell r="AA495">
            <v>27574.588293282195</v>
          </cell>
          <cell r="AB495">
            <v>0</v>
          </cell>
          <cell r="AC495">
            <v>0</v>
          </cell>
          <cell r="AD495">
            <v>0</v>
          </cell>
          <cell r="AE495">
            <v>27574.588293282195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L495">
            <v>0</v>
          </cell>
        </row>
        <row r="496">
          <cell r="B496" t="str">
            <v>ST/EPU</v>
          </cell>
          <cell r="C496" t="str">
            <v>B1A</v>
          </cell>
          <cell r="D496" t="str">
            <v>B1AA</v>
          </cell>
          <cell r="E496" t="str">
            <v>EP/DABO</v>
          </cell>
          <cell r="F496">
            <v>90</v>
          </cell>
          <cell r="G496">
            <v>23</v>
          </cell>
          <cell r="H496" t="str">
            <v>EP dictionnaires visuels africain pour classes prim pub et privé : environ</v>
          </cell>
          <cell r="I496" t="str">
            <v>DNEE</v>
          </cell>
          <cell r="J496">
            <v>44</v>
          </cell>
          <cell r="K496" t="str">
            <v>IDA</v>
          </cell>
          <cell r="L496" t="str">
            <v>AOI</v>
          </cell>
          <cell r="M496">
            <v>520.15446435492356</v>
          </cell>
          <cell r="N496">
            <v>7</v>
          </cell>
          <cell r="O496">
            <v>3</v>
          </cell>
          <cell r="P496">
            <v>3</v>
          </cell>
          <cell r="Q496">
            <v>520.15446435492356</v>
          </cell>
          <cell r="R496" t="str">
            <v>diction</v>
          </cell>
          <cell r="S496">
            <v>96</v>
          </cell>
          <cell r="T496">
            <v>30.388159999999999</v>
          </cell>
          <cell r="U496">
            <v>1</v>
          </cell>
          <cell r="V496">
            <v>15806.537087531713</v>
          </cell>
          <cell r="W496">
            <v>0</v>
          </cell>
          <cell r="X496">
            <v>0</v>
          </cell>
          <cell r="Y496">
            <v>0</v>
          </cell>
          <cell r="Z496">
            <v>15806.537087531713</v>
          </cell>
          <cell r="AA496">
            <v>15806.537087531713</v>
          </cell>
          <cell r="AB496">
            <v>0</v>
          </cell>
          <cell r="AC496">
            <v>0</v>
          </cell>
          <cell r="AD496">
            <v>0</v>
          </cell>
          <cell r="AE496">
            <v>15806.537087531713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L496">
            <v>0</v>
          </cell>
        </row>
        <row r="497">
          <cell r="B497" t="str">
            <v>ST/EPU</v>
          </cell>
          <cell r="C497" t="str">
            <v>B1A</v>
          </cell>
          <cell r="D497" t="str">
            <v>B1AA</v>
          </cell>
          <cell r="E497" t="str">
            <v>EP/DALA</v>
          </cell>
          <cell r="F497">
            <v>90</v>
          </cell>
          <cell r="G497">
            <v>23</v>
          </cell>
          <cell r="H497" t="str">
            <v>EP dictionnaires visuels africain pour classes prim pub et privé : environ</v>
          </cell>
          <cell r="I497" t="str">
            <v>DNEE</v>
          </cell>
          <cell r="J497">
            <v>44</v>
          </cell>
          <cell r="K497" t="str">
            <v>IDA</v>
          </cell>
          <cell r="L497" t="str">
            <v>AOI</v>
          </cell>
          <cell r="M497">
            <v>581.33675179765441</v>
          </cell>
          <cell r="N497">
            <v>7</v>
          </cell>
          <cell r="O497">
            <v>3</v>
          </cell>
          <cell r="P497">
            <v>3</v>
          </cell>
          <cell r="Q497">
            <v>581.33675179765441</v>
          </cell>
          <cell r="R497" t="str">
            <v>diction</v>
          </cell>
          <cell r="S497">
            <v>96</v>
          </cell>
          <cell r="T497">
            <v>30.388159999999999</v>
          </cell>
          <cell r="U497">
            <v>1</v>
          </cell>
          <cell r="V497">
            <v>17665.754227507408</v>
          </cell>
          <cell r="W497">
            <v>0</v>
          </cell>
          <cell r="X497">
            <v>0</v>
          </cell>
          <cell r="Y497">
            <v>0</v>
          </cell>
          <cell r="Z497">
            <v>17665.754227507408</v>
          </cell>
          <cell r="AA497">
            <v>17665.754227507408</v>
          </cell>
          <cell r="AB497">
            <v>0</v>
          </cell>
          <cell r="AC497">
            <v>0</v>
          </cell>
          <cell r="AD497">
            <v>0</v>
          </cell>
          <cell r="AE497">
            <v>17665.754227507408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B498" t="str">
            <v>ST/EPU</v>
          </cell>
          <cell r="C498" t="str">
            <v>B1A</v>
          </cell>
          <cell r="D498" t="str">
            <v>B1AA</v>
          </cell>
          <cell r="E498" t="str">
            <v>EP/DING</v>
          </cell>
          <cell r="F498">
            <v>90</v>
          </cell>
          <cell r="G498">
            <v>23</v>
          </cell>
          <cell r="H498" t="str">
            <v>EP dictionnaires visuels africain pour classes prim pub et privé : environ</v>
          </cell>
          <cell r="I498" t="str">
            <v>DNEE</v>
          </cell>
          <cell r="J498">
            <v>44</v>
          </cell>
          <cell r="K498" t="str">
            <v>IDA</v>
          </cell>
          <cell r="L498" t="str">
            <v>AOI</v>
          </cell>
          <cell r="M498">
            <v>393.52903374760916</v>
          </cell>
          <cell r="N498">
            <v>7</v>
          </cell>
          <cell r="O498">
            <v>3</v>
          </cell>
          <cell r="P498">
            <v>3</v>
          </cell>
          <cell r="Q498">
            <v>393.52903374760916</v>
          </cell>
          <cell r="R498" t="str">
            <v>diction</v>
          </cell>
          <cell r="S498">
            <v>96</v>
          </cell>
          <cell r="T498">
            <v>30.388159999999999</v>
          </cell>
          <cell r="U498">
            <v>1</v>
          </cell>
          <cell r="V498">
            <v>11958.623242167747</v>
          </cell>
          <cell r="W498">
            <v>0</v>
          </cell>
          <cell r="X498">
            <v>0</v>
          </cell>
          <cell r="Y498">
            <v>0</v>
          </cell>
          <cell r="Z498">
            <v>11958.623242167747</v>
          </cell>
          <cell r="AA498">
            <v>11958.623242167747</v>
          </cell>
          <cell r="AB498">
            <v>0</v>
          </cell>
          <cell r="AC498">
            <v>0</v>
          </cell>
          <cell r="AD498">
            <v>0</v>
          </cell>
          <cell r="AE498">
            <v>11958.623242167747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L498">
            <v>0</v>
          </cell>
        </row>
        <row r="499">
          <cell r="B499" t="str">
            <v>ST/EPU</v>
          </cell>
          <cell r="C499" t="str">
            <v>B1A</v>
          </cell>
          <cell r="D499" t="str">
            <v>B1AA</v>
          </cell>
          <cell r="E499" t="str">
            <v>EP/DIXI</v>
          </cell>
          <cell r="F499">
            <v>90</v>
          </cell>
          <cell r="G499">
            <v>23</v>
          </cell>
          <cell r="H499" t="str">
            <v>EP dictionnaires visuels africain pour classes prim pub et privé : environ</v>
          </cell>
          <cell r="I499" t="str">
            <v>DNEE</v>
          </cell>
          <cell r="J499">
            <v>44</v>
          </cell>
          <cell r="K499" t="str">
            <v>IDA</v>
          </cell>
          <cell r="L499" t="str">
            <v>AOI</v>
          </cell>
          <cell r="M499">
            <v>801.94105649551318</v>
          </cell>
          <cell r="N499">
            <v>7</v>
          </cell>
          <cell r="O499">
            <v>3</v>
          </cell>
          <cell r="P499">
            <v>3</v>
          </cell>
          <cell r="Q499">
            <v>801.94105649551318</v>
          </cell>
          <cell r="R499" t="str">
            <v>diction</v>
          </cell>
          <cell r="S499">
            <v>96</v>
          </cell>
          <cell r="T499">
            <v>30.388159999999999</v>
          </cell>
          <cell r="U499">
            <v>1</v>
          </cell>
          <cell r="V499">
            <v>24369.513135354693</v>
          </cell>
          <cell r="W499">
            <v>0</v>
          </cell>
          <cell r="X499">
            <v>0</v>
          </cell>
          <cell r="Y499">
            <v>0</v>
          </cell>
          <cell r="Z499">
            <v>24369.513135354693</v>
          </cell>
          <cell r="AA499">
            <v>24369.513135354693</v>
          </cell>
          <cell r="AB499">
            <v>0</v>
          </cell>
          <cell r="AC499">
            <v>0</v>
          </cell>
          <cell r="AD499">
            <v>0</v>
          </cell>
          <cell r="AE499">
            <v>24369.513135354693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B500" t="str">
            <v>ST/EPU</v>
          </cell>
          <cell r="C500" t="str">
            <v>B1A</v>
          </cell>
          <cell r="D500" t="str">
            <v>B1AA</v>
          </cell>
          <cell r="E500" t="str">
            <v>EP/DUBR</v>
          </cell>
          <cell r="F500">
            <v>90</v>
          </cell>
          <cell r="G500">
            <v>23</v>
          </cell>
          <cell r="H500" t="str">
            <v>EP dictionnaires visuels africain pour classes prim pub et privé : environ</v>
          </cell>
          <cell r="I500" t="str">
            <v>DNEE</v>
          </cell>
          <cell r="J500">
            <v>49</v>
          </cell>
          <cell r="K500" t="str">
            <v>IDA</v>
          </cell>
          <cell r="L500" t="str">
            <v>AOI</v>
          </cell>
          <cell r="M500">
            <v>748.17025752671998</v>
          </cell>
          <cell r="N500">
            <v>7</v>
          </cell>
          <cell r="O500">
            <v>3</v>
          </cell>
          <cell r="P500">
            <v>3</v>
          </cell>
          <cell r="Q500">
            <v>748.17025752671998</v>
          </cell>
          <cell r="R500" t="str">
            <v>diction</v>
          </cell>
          <cell r="S500">
            <v>93</v>
          </cell>
          <cell r="T500">
            <v>30.388159999999999</v>
          </cell>
          <cell r="U500">
            <v>1</v>
          </cell>
          <cell r="V500">
            <v>22735.517492963172</v>
          </cell>
          <cell r="W500">
            <v>0</v>
          </cell>
          <cell r="X500">
            <v>0</v>
          </cell>
          <cell r="Y500">
            <v>0</v>
          </cell>
          <cell r="Z500">
            <v>22735.517492963172</v>
          </cell>
          <cell r="AA500">
            <v>22735.517492963172</v>
          </cell>
          <cell r="AB500">
            <v>0</v>
          </cell>
          <cell r="AC500">
            <v>0</v>
          </cell>
          <cell r="AD500">
            <v>0</v>
          </cell>
          <cell r="AE500">
            <v>22735.517492963172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  <cell r="AL500">
            <v>0</v>
          </cell>
        </row>
        <row r="501">
          <cell r="B501" t="str">
            <v>ST/EPU</v>
          </cell>
          <cell r="C501" t="str">
            <v>B1A</v>
          </cell>
          <cell r="D501" t="str">
            <v>B1AA</v>
          </cell>
          <cell r="E501" t="str">
            <v>EP/FARA</v>
          </cell>
          <cell r="F501">
            <v>90</v>
          </cell>
          <cell r="G501">
            <v>23</v>
          </cell>
          <cell r="H501" t="str">
            <v>EP dictionnaires visuels africain pour classes prim pub et privé : environ</v>
          </cell>
          <cell r="I501" t="str">
            <v>DNEE</v>
          </cell>
          <cell r="J501">
            <v>49</v>
          </cell>
          <cell r="K501" t="str">
            <v>IDA</v>
          </cell>
          <cell r="L501" t="str">
            <v>AOI</v>
          </cell>
          <cell r="M501">
            <v>797.50016461639439</v>
          </cell>
          <cell r="N501">
            <v>7</v>
          </cell>
          <cell r="O501">
            <v>3</v>
          </cell>
          <cell r="P501">
            <v>3</v>
          </cell>
          <cell r="Q501">
            <v>797.50016461639439</v>
          </cell>
          <cell r="R501" t="str">
            <v>diction</v>
          </cell>
          <cell r="S501">
            <v>93</v>
          </cell>
          <cell r="T501">
            <v>30.388159999999999</v>
          </cell>
          <cell r="U501">
            <v>1</v>
          </cell>
          <cell r="V501">
            <v>24234.562602389331</v>
          </cell>
          <cell r="W501">
            <v>0</v>
          </cell>
          <cell r="X501">
            <v>0</v>
          </cell>
          <cell r="Y501">
            <v>0</v>
          </cell>
          <cell r="Z501">
            <v>24234.562602389331</v>
          </cell>
          <cell r="AA501">
            <v>24234.562602389331</v>
          </cell>
          <cell r="AB501">
            <v>0</v>
          </cell>
          <cell r="AC501">
            <v>0</v>
          </cell>
          <cell r="AD501">
            <v>0</v>
          </cell>
          <cell r="AE501">
            <v>24234.562602389331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L501">
            <v>0</v>
          </cell>
        </row>
        <row r="502">
          <cell r="B502" t="str">
            <v>ST/EPU</v>
          </cell>
          <cell r="C502" t="str">
            <v>B1A</v>
          </cell>
          <cell r="D502" t="str">
            <v>B1AA</v>
          </cell>
          <cell r="E502" t="str">
            <v>EP/FORE</v>
          </cell>
          <cell r="F502">
            <v>90</v>
          </cell>
          <cell r="G502">
            <v>23</v>
          </cell>
          <cell r="H502" t="str">
            <v>EP dictionnaires visuels africain pour classes prim pub et privé : environ</v>
          </cell>
          <cell r="I502" t="str">
            <v>DNEE</v>
          </cell>
          <cell r="J502">
            <v>49</v>
          </cell>
          <cell r="K502" t="str">
            <v>IDA</v>
          </cell>
          <cell r="L502" t="str">
            <v>AOI</v>
          </cell>
          <cell r="M502">
            <v>708.44227882432926</v>
          </cell>
          <cell r="N502">
            <v>7</v>
          </cell>
          <cell r="O502">
            <v>3</v>
          </cell>
          <cell r="P502">
            <v>3</v>
          </cell>
          <cell r="Q502">
            <v>708.44227882432926</v>
          </cell>
          <cell r="R502" t="str">
            <v>diction</v>
          </cell>
          <cell r="S502">
            <v>93</v>
          </cell>
          <cell r="T502">
            <v>30.388159999999999</v>
          </cell>
          <cell r="U502">
            <v>1</v>
          </cell>
          <cell r="V502">
            <v>21528.257319678331</v>
          </cell>
          <cell r="W502">
            <v>0</v>
          </cell>
          <cell r="X502">
            <v>0</v>
          </cell>
          <cell r="Y502">
            <v>0</v>
          </cell>
          <cell r="Z502">
            <v>21528.257319678331</v>
          </cell>
          <cell r="AA502">
            <v>21528.257319678331</v>
          </cell>
          <cell r="AB502">
            <v>0</v>
          </cell>
          <cell r="AC502">
            <v>0</v>
          </cell>
          <cell r="AD502">
            <v>0</v>
          </cell>
          <cell r="AE502">
            <v>21528.257319678331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B503" t="str">
            <v>ST/EPU</v>
          </cell>
          <cell r="C503" t="str">
            <v>B1A</v>
          </cell>
          <cell r="D503" t="str">
            <v>B1AA</v>
          </cell>
          <cell r="E503" t="str">
            <v>EP/FRIA</v>
          </cell>
          <cell r="F503">
            <v>90</v>
          </cell>
          <cell r="G503">
            <v>23</v>
          </cell>
          <cell r="H503" t="str">
            <v>EP dictionnaires visuels africain pour classes prim pub et privé : environ</v>
          </cell>
          <cell r="I503" t="str">
            <v>DNEE</v>
          </cell>
          <cell r="J503">
            <v>49</v>
          </cell>
          <cell r="K503" t="str">
            <v>IDA</v>
          </cell>
          <cell r="L503" t="str">
            <v>AOI</v>
          </cell>
          <cell r="M503">
            <v>525.85560933487557</v>
          </cell>
          <cell r="N503">
            <v>7</v>
          </cell>
          <cell r="O503">
            <v>3</v>
          </cell>
          <cell r="P503">
            <v>3</v>
          </cell>
          <cell r="Q503">
            <v>525.85560933487557</v>
          </cell>
          <cell r="R503" t="str">
            <v>diction</v>
          </cell>
          <cell r="S503">
            <v>93</v>
          </cell>
          <cell r="T503">
            <v>30.388159999999999</v>
          </cell>
          <cell r="U503">
            <v>1</v>
          </cell>
          <cell r="V503">
            <v>15979.784393365691</v>
          </cell>
          <cell r="W503">
            <v>0</v>
          </cell>
          <cell r="X503">
            <v>0</v>
          </cell>
          <cell r="Y503">
            <v>0</v>
          </cell>
          <cell r="Z503">
            <v>15979.784393365691</v>
          </cell>
          <cell r="AA503">
            <v>15979.784393365691</v>
          </cell>
          <cell r="AB503">
            <v>0</v>
          </cell>
          <cell r="AC503">
            <v>0</v>
          </cell>
          <cell r="AD503">
            <v>0</v>
          </cell>
          <cell r="AE503">
            <v>15979.784393365691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4">
          <cell r="B504" t="str">
            <v>ST/EPU</v>
          </cell>
          <cell r="C504" t="str">
            <v>B1A</v>
          </cell>
          <cell r="D504" t="str">
            <v>B1AA</v>
          </cell>
          <cell r="E504" t="str">
            <v>EP/GAOU</v>
          </cell>
          <cell r="F504">
            <v>90</v>
          </cell>
          <cell r="G504">
            <v>23</v>
          </cell>
          <cell r="H504" t="str">
            <v>EP dictionnaires visuels africain pour classes prim pub et privé : environ</v>
          </cell>
          <cell r="I504" t="str">
            <v>DNEE</v>
          </cell>
          <cell r="J504">
            <v>49</v>
          </cell>
          <cell r="K504" t="str">
            <v>IDA</v>
          </cell>
          <cell r="L504" t="str">
            <v>AOI</v>
          </cell>
          <cell r="M504">
            <v>371.74465871895961</v>
          </cell>
          <cell r="N504">
            <v>7</v>
          </cell>
          <cell r="O504">
            <v>3</v>
          </cell>
          <cell r="P504">
            <v>3</v>
          </cell>
          <cell r="Q504">
            <v>371.74465871895961</v>
          </cell>
          <cell r="R504" t="str">
            <v>diction</v>
          </cell>
          <cell r="S504">
            <v>93</v>
          </cell>
          <cell r="T504">
            <v>30.388159999999999</v>
          </cell>
          <cell r="U504">
            <v>1</v>
          </cell>
          <cell r="V504">
            <v>11296.63616829714</v>
          </cell>
          <cell r="W504">
            <v>0</v>
          </cell>
          <cell r="X504">
            <v>0</v>
          </cell>
          <cell r="Y504">
            <v>0</v>
          </cell>
          <cell r="Z504">
            <v>11296.63616829714</v>
          </cell>
          <cell r="AA504">
            <v>11296.63616829714</v>
          </cell>
          <cell r="AB504">
            <v>0</v>
          </cell>
          <cell r="AC504">
            <v>0</v>
          </cell>
          <cell r="AD504">
            <v>0</v>
          </cell>
          <cell r="AE504">
            <v>11296.63616829714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L504">
            <v>0</v>
          </cell>
        </row>
        <row r="505">
          <cell r="B505" t="str">
            <v>ST/EPU</v>
          </cell>
          <cell r="C505" t="str">
            <v>B1A</v>
          </cell>
          <cell r="D505" t="str">
            <v>B1AA</v>
          </cell>
          <cell r="E505" t="str">
            <v>EP/GUEC</v>
          </cell>
          <cell r="F505">
            <v>90</v>
          </cell>
          <cell r="G505">
            <v>23</v>
          </cell>
          <cell r="H505" t="str">
            <v>EP dictionnaires visuels africain pour classes prim pub et privé : environ</v>
          </cell>
          <cell r="I505" t="str">
            <v>DNEE</v>
          </cell>
          <cell r="J505">
            <v>49</v>
          </cell>
          <cell r="K505" t="str">
            <v>IDA</v>
          </cell>
          <cell r="L505" t="str">
            <v>AOI</v>
          </cell>
          <cell r="M505">
            <v>1250.7111844962194</v>
          </cell>
          <cell r="N505">
            <v>7</v>
          </cell>
          <cell r="O505">
            <v>3</v>
          </cell>
          <cell r="P505">
            <v>3</v>
          </cell>
          <cell r="Q505">
            <v>1250.7111844962194</v>
          </cell>
          <cell r="R505" t="str">
            <v>diction</v>
          </cell>
          <cell r="S505">
            <v>93</v>
          </cell>
          <cell r="T505">
            <v>30.388159999999999</v>
          </cell>
          <cell r="U505">
            <v>1</v>
          </cell>
          <cell r="V505">
            <v>38006.811588260636</v>
          </cell>
          <cell r="W505">
            <v>0</v>
          </cell>
          <cell r="X505">
            <v>0</v>
          </cell>
          <cell r="Y505">
            <v>0</v>
          </cell>
          <cell r="Z505">
            <v>38006.811588260636</v>
          </cell>
          <cell r="AA505">
            <v>38006.811588260636</v>
          </cell>
          <cell r="AB505">
            <v>0</v>
          </cell>
          <cell r="AC505">
            <v>0</v>
          </cell>
          <cell r="AD505">
            <v>0</v>
          </cell>
          <cell r="AE505">
            <v>38006.811588260636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L505">
            <v>0</v>
          </cell>
        </row>
        <row r="506">
          <cell r="B506" t="str">
            <v>ST/EPU</v>
          </cell>
          <cell r="C506" t="str">
            <v>B1A</v>
          </cell>
          <cell r="D506" t="str">
            <v>B1AA</v>
          </cell>
          <cell r="E506" t="str">
            <v>EP/KALO</v>
          </cell>
          <cell r="F506">
            <v>90</v>
          </cell>
          <cell r="G506">
            <v>23</v>
          </cell>
          <cell r="H506" t="str">
            <v>EP dictionnaires visuels africain pour classes prim pub et privé : environ</v>
          </cell>
          <cell r="I506" t="str">
            <v>DNEE</v>
          </cell>
          <cell r="J506">
            <v>49</v>
          </cell>
          <cell r="K506" t="str">
            <v>IDA</v>
          </cell>
          <cell r="L506" t="str">
            <v>AOI</v>
          </cell>
          <cell r="M506">
            <v>445.31943498652674</v>
          </cell>
          <cell r="N506">
            <v>7</v>
          </cell>
          <cell r="O506">
            <v>3</v>
          </cell>
          <cell r="P506">
            <v>3</v>
          </cell>
          <cell r="Q506">
            <v>445.31943498652674</v>
          </cell>
          <cell r="R506" t="str">
            <v>diction</v>
          </cell>
          <cell r="S506">
            <v>93</v>
          </cell>
          <cell r="T506">
            <v>30.388159999999999</v>
          </cell>
          <cell r="U506">
            <v>1</v>
          </cell>
          <cell r="V506">
            <v>13532.438241480173</v>
          </cell>
          <cell r="W506">
            <v>0</v>
          </cell>
          <cell r="X506">
            <v>0</v>
          </cell>
          <cell r="Y506">
            <v>0</v>
          </cell>
          <cell r="Z506">
            <v>13532.438241480173</v>
          </cell>
          <cell r="AA506">
            <v>13532.438241480173</v>
          </cell>
          <cell r="AB506">
            <v>0</v>
          </cell>
          <cell r="AC506">
            <v>0</v>
          </cell>
          <cell r="AD506">
            <v>0</v>
          </cell>
          <cell r="AE506">
            <v>13532.438241480173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L506">
            <v>0</v>
          </cell>
        </row>
        <row r="507">
          <cell r="B507" t="str">
            <v>ST/EPU</v>
          </cell>
          <cell r="C507" t="str">
            <v>B1A</v>
          </cell>
          <cell r="D507" t="str">
            <v>B1AA</v>
          </cell>
          <cell r="E507" t="str">
            <v>EP/KANK</v>
          </cell>
          <cell r="F507">
            <v>90</v>
          </cell>
          <cell r="G507">
            <v>23</v>
          </cell>
          <cell r="H507" t="str">
            <v>EP dictionnaires visuels africain pour classes prim pub et privé : environ</v>
          </cell>
          <cell r="I507" t="str">
            <v>DNEE</v>
          </cell>
          <cell r="J507">
            <v>49</v>
          </cell>
          <cell r="K507" t="str">
            <v>IDA</v>
          </cell>
          <cell r="L507" t="str">
            <v>AOI</v>
          </cell>
          <cell r="M507">
            <v>1337.1885520342018</v>
          </cell>
          <cell r="N507">
            <v>7</v>
          </cell>
          <cell r="O507">
            <v>3</v>
          </cell>
          <cell r="P507">
            <v>3</v>
          </cell>
          <cell r="Q507">
            <v>1337.1885520342018</v>
          </cell>
          <cell r="R507" t="str">
            <v>diction</v>
          </cell>
          <cell r="S507">
            <v>93</v>
          </cell>
          <cell r="T507">
            <v>30.388159999999999</v>
          </cell>
          <cell r="U507">
            <v>1</v>
          </cell>
          <cell r="V507">
            <v>40634.699669383648</v>
          </cell>
          <cell r="W507">
            <v>0</v>
          </cell>
          <cell r="X507">
            <v>0</v>
          </cell>
          <cell r="Y507">
            <v>0</v>
          </cell>
          <cell r="Z507">
            <v>40634.699669383648</v>
          </cell>
          <cell r="AA507">
            <v>40634.699669383648</v>
          </cell>
          <cell r="AB507">
            <v>0</v>
          </cell>
          <cell r="AC507">
            <v>0</v>
          </cell>
          <cell r="AD507">
            <v>0</v>
          </cell>
          <cell r="AE507">
            <v>40634.699669383648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L507">
            <v>0</v>
          </cell>
        </row>
        <row r="508">
          <cell r="B508" t="str">
            <v>ST/EPU</v>
          </cell>
          <cell r="C508" t="str">
            <v>B1A</v>
          </cell>
          <cell r="D508" t="str">
            <v>B1AA</v>
          </cell>
          <cell r="E508" t="str">
            <v>EP/KERO</v>
          </cell>
          <cell r="F508">
            <v>90</v>
          </cell>
          <cell r="G508">
            <v>23</v>
          </cell>
          <cell r="H508" t="str">
            <v>EP dictionnaires visuels africain pour classes prim pub et privé : environ</v>
          </cell>
          <cell r="I508" t="str">
            <v>DNEE</v>
          </cell>
          <cell r="J508">
            <v>49</v>
          </cell>
          <cell r="K508" t="str">
            <v>IDA</v>
          </cell>
          <cell r="L508" t="str">
            <v>AOI</v>
          </cell>
          <cell r="M508">
            <v>621.15474857867287</v>
          </cell>
          <cell r="N508">
            <v>7</v>
          </cell>
          <cell r="O508">
            <v>3</v>
          </cell>
          <cell r="P508">
            <v>3</v>
          </cell>
          <cell r="Q508">
            <v>621.15474857867287</v>
          </cell>
          <cell r="R508" t="str">
            <v>diction</v>
          </cell>
          <cell r="S508">
            <v>93</v>
          </cell>
          <cell r="T508">
            <v>30.388159999999999</v>
          </cell>
          <cell r="U508">
            <v>1</v>
          </cell>
          <cell r="V508">
            <v>18875.749884568482</v>
          </cell>
          <cell r="W508">
            <v>0</v>
          </cell>
          <cell r="X508">
            <v>0</v>
          </cell>
          <cell r="Y508">
            <v>0</v>
          </cell>
          <cell r="Z508">
            <v>18875.749884568482</v>
          </cell>
          <cell r="AA508">
            <v>18875.749884568482</v>
          </cell>
          <cell r="AB508">
            <v>0</v>
          </cell>
          <cell r="AC508">
            <v>0</v>
          </cell>
          <cell r="AD508">
            <v>0</v>
          </cell>
          <cell r="AE508">
            <v>18875.749884568482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L508">
            <v>0</v>
          </cell>
        </row>
        <row r="509">
          <cell r="B509" t="str">
            <v>ST/EPU</v>
          </cell>
          <cell r="C509" t="str">
            <v>B1A</v>
          </cell>
          <cell r="D509" t="str">
            <v>B1AA</v>
          </cell>
          <cell r="E509" t="str">
            <v>EP/KIND</v>
          </cell>
          <cell r="F509">
            <v>90</v>
          </cell>
          <cell r="G509">
            <v>23</v>
          </cell>
          <cell r="H509" t="str">
            <v>EP dictionnaires visuels africain pour classes prim pub et privé : environ</v>
          </cell>
          <cell r="I509" t="str">
            <v>DNEE</v>
          </cell>
          <cell r="J509">
            <v>49</v>
          </cell>
          <cell r="K509" t="str">
            <v>IDA</v>
          </cell>
          <cell r="L509" t="str">
            <v>AOI</v>
          </cell>
          <cell r="M509">
            <v>1668.095009080992</v>
          </cell>
          <cell r="N509">
            <v>7</v>
          </cell>
          <cell r="O509">
            <v>3</v>
          </cell>
          <cell r="P509">
            <v>3</v>
          </cell>
          <cell r="Q509">
            <v>1668.095009080992</v>
          </cell>
          <cell r="R509" t="str">
            <v>diction</v>
          </cell>
          <cell r="S509">
            <v>93</v>
          </cell>
          <cell r="T509">
            <v>30.388159999999999</v>
          </cell>
          <cell r="U509">
            <v>1</v>
          </cell>
          <cell r="V509">
            <v>50690.338031154635</v>
          </cell>
          <cell r="W509">
            <v>0</v>
          </cell>
          <cell r="X509">
            <v>0</v>
          </cell>
          <cell r="Y509">
            <v>0</v>
          </cell>
          <cell r="Z509">
            <v>50690.338031154635</v>
          </cell>
          <cell r="AA509">
            <v>50690.338031154635</v>
          </cell>
          <cell r="AB509">
            <v>0</v>
          </cell>
          <cell r="AC509">
            <v>0</v>
          </cell>
          <cell r="AD509">
            <v>0</v>
          </cell>
          <cell r="AE509">
            <v>50690.338031154635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L509">
            <v>0</v>
          </cell>
        </row>
        <row r="510">
          <cell r="B510" t="str">
            <v>ST/EPU</v>
          </cell>
          <cell r="C510" t="str">
            <v>B1A</v>
          </cell>
          <cell r="D510" t="str">
            <v>B1AA</v>
          </cell>
          <cell r="E510" t="str">
            <v>EP/KISS</v>
          </cell>
          <cell r="F510">
            <v>90</v>
          </cell>
          <cell r="G510">
            <v>23</v>
          </cell>
          <cell r="H510" t="str">
            <v>EP dictionnaires visuels africain pour classes prim pub et privé : environ</v>
          </cell>
          <cell r="I510" t="str">
            <v>DNEE</v>
          </cell>
          <cell r="J510">
            <v>49</v>
          </cell>
          <cell r="K510" t="str">
            <v>IDA</v>
          </cell>
          <cell r="L510" t="str">
            <v>AOI</v>
          </cell>
          <cell r="M510">
            <v>1267.2745109642844</v>
          </cell>
          <cell r="N510">
            <v>7</v>
          </cell>
          <cell r="O510">
            <v>3</v>
          </cell>
          <cell r="P510">
            <v>3</v>
          </cell>
          <cell r="Q510">
            <v>1267.2745109642844</v>
          </cell>
          <cell r="R510" t="str">
            <v>diction</v>
          </cell>
          <cell r="S510">
            <v>93</v>
          </cell>
          <cell r="T510">
            <v>30.388159999999999</v>
          </cell>
          <cell r="U510">
            <v>1</v>
          </cell>
          <cell r="V510">
            <v>38510.140603104432</v>
          </cell>
          <cell r="W510">
            <v>0</v>
          </cell>
          <cell r="X510">
            <v>0</v>
          </cell>
          <cell r="Y510">
            <v>0</v>
          </cell>
          <cell r="Z510">
            <v>38510.140603104432</v>
          </cell>
          <cell r="AA510">
            <v>38510.140603104432</v>
          </cell>
          <cell r="AB510">
            <v>0</v>
          </cell>
          <cell r="AC510">
            <v>0</v>
          </cell>
          <cell r="AD510">
            <v>0</v>
          </cell>
          <cell r="AE510">
            <v>38510.140603104432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L510">
            <v>0</v>
          </cell>
        </row>
        <row r="511">
          <cell r="B511" t="str">
            <v>ST/EPU</v>
          </cell>
          <cell r="C511" t="str">
            <v>B1A</v>
          </cell>
          <cell r="D511" t="str">
            <v>B1AA</v>
          </cell>
          <cell r="E511" t="str">
            <v>EP/KOUB</v>
          </cell>
          <cell r="F511">
            <v>90</v>
          </cell>
          <cell r="G511">
            <v>23</v>
          </cell>
          <cell r="H511" t="str">
            <v>EP dictionnaires visuels africain pour classes prim pub et privé : environ</v>
          </cell>
          <cell r="I511" t="str">
            <v>DNEE</v>
          </cell>
          <cell r="J511">
            <v>49</v>
          </cell>
          <cell r="K511" t="str">
            <v>IDA</v>
          </cell>
          <cell r="L511" t="str">
            <v>AOI</v>
          </cell>
          <cell r="M511">
            <v>228.67592574842101</v>
          </cell>
          <cell r="N511">
            <v>7</v>
          </cell>
          <cell r="O511">
            <v>3</v>
          </cell>
          <cell r="P511">
            <v>3</v>
          </cell>
          <cell r="Q511">
            <v>228.67592574842101</v>
          </cell>
          <cell r="R511" t="str">
            <v>diction</v>
          </cell>
          <cell r="S511">
            <v>93</v>
          </cell>
          <cell r="T511">
            <v>30.388159999999999</v>
          </cell>
          <cell r="U511">
            <v>1</v>
          </cell>
          <cell r="V511">
            <v>6949.040619791137</v>
          </cell>
          <cell r="W511">
            <v>0</v>
          </cell>
          <cell r="X511">
            <v>0</v>
          </cell>
          <cell r="Y511">
            <v>0</v>
          </cell>
          <cell r="Z511">
            <v>6949.040619791137</v>
          </cell>
          <cell r="AA511">
            <v>6949.040619791137</v>
          </cell>
          <cell r="AB511">
            <v>0</v>
          </cell>
          <cell r="AC511">
            <v>0</v>
          </cell>
          <cell r="AD511">
            <v>0</v>
          </cell>
          <cell r="AE511">
            <v>6949.040619791137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L511">
            <v>0</v>
          </cell>
        </row>
        <row r="512">
          <cell r="B512" t="str">
            <v>ST/EPU</v>
          </cell>
          <cell r="C512" t="str">
            <v>B1A</v>
          </cell>
          <cell r="D512" t="str">
            <v>B1AA</v>
          </cell>
          <cell r="E512" t="str">
            <v>EP/KOUN</v>
          </cell>
          <cell r="F512">
            <v>90</v>
          </cell>
          <cell r="G512">
            <v>23</v>
          </cell>
          <cell r="H512" t="str">
            <v>EP dictionnaires visuels africain pour classes prim pub et privé : environ</v>
          </cell>
          <cell r="I512" t="str">
            <v>DNEE</v>
          </cell>
          <cell r="J512">
            <v>49</v>
          </cell>
          <cell r="K512" t="str">
            <v>IDA</v>
          </cell>
          <cell r="L512" t="str">
            <v>AOI</v>
          </cell>
          <cell r="M512">
            <v>356.26154919446299</v>
          </cell>
          <cell r="N512">
            <v>7</v>
          </cell>
          <cell r="O512">
            <v>3</v>
          </cell>
          <cell r="P512">
            <v>3</v>
          </cell>
          <cell r="Q512">
            <v>356.26154919446299</v>
          </cell>
          <cell r="R512" t="str">
            <v>diction</v>
          </cell>
          <cell r="S512">
            <v>93</v>
          </cell>
          <cell r="T512">
            <v>30.388159999999999</v>
          </cell>
          <cell r="U512">
            <v>1</v>
          </cell>
          <cell r="V512">
            <v>10826.132958769213</v>
          </cell>
          <cell r="W512">
            <v>0</v>
          </cell>
          <cell r="X512">
            <v>0</v>
          </cell>
          <cell r="Y512">
            <v>0</v>
          </cell>
          <cell r="Z512">
            <v>10826.132958769213</v>
          </cell>
          <cell r="AA512">
            <v>10826.132958769213</v>
          </cell>
          <cell r="AB512">
            <v>0</v>
          </cell>
          <cell r="AC512">
            <v>0</v>
          </cell>
          <cell r="AD512">
            <v>0</v>
          </cell>
          <cell r="AE512">
            <v>10826.132958769213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L512">
            <v>0</v>
          </cell>
        </row>
        <row r="513">
          <cell r="B513" t="str">
            <v>ST/EPU</v>
          </cell>
          <cell r="C513" t="str">
            <v>B1A</v>
          </cell>
          <cell r="D513" t="str">
            <v>B1AA</v>
          </cell>
          <cell r="E513" t="str">
            <v>EP/KOUR</v>
          </cell>
          <cell r="F513">
            <v>90</v>
          </cell>
          <cell r="G513">
            <v>23</v>
          </cell>
          <cell r="H513" t="str">
            <v>EP dictionnaires visuels africain pour classes prim pub et privé : environ</v>
          </cell>
          <cell r="I513" t="str">
            <v>DNEE</v>
          </cell>
          <cell r="J513">
            <v>49</v>
          </cell>
          <cell r="K513" t="str">
            <v>IDA</v>
          </cell>
          <cell r="L513" t="str">
            <v>AOI</v>
          </cell>
          <cell r="M513">
            <v>639.99853303871885</v>
          </cell>
          <cell r="N513">
            <v>7</v>
          </cell>
          <cell r="O513">
            <v>3</v>
          </cell>
          <cell r="P513">
            <v>3</v>
          </cell>
          <cell r="Q513">
            <v>639.99853303871885</v>
          </cell>
          <cell r="R513" t="str">
            <v>diction</v>
          </cell>
          <cell r="S513">
            <v>93</v>
          </cell>
          <cell r="T513">
            <v>30.388159999999999</v>
          </cell>
          <cell r="U513">
            <v>1</v>
          </cell>
          <cell r="V513">
            <v>19448.377821745875</v>
          </cell>
          <cell r="W513">
            <v>0</v>
          </cell>
          <cell r="X513">
            <v>0</v>
          </cell>
          <cell r="Y513">
            <v>0</v>
          </cell>
          <cell r="Z513">
            <v>19448.377821745875</v>
          </cell>
          <cell r="AA513">
            <v>19448.377821745875</v>
          </cell>
          <cell r="AB513">
            <v>0</v>
          </cell>
          <cell r="AC513">
            <v>0</v>
          </cell>
          <cell r="AD513">
            <v>0</v>
          </cell>
          <cell r="AE513">
            <v>19448.377821745875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L513">
            <v>0</v>
          </cell>
        </row>
        <row r="514">
          <cell r="B514" t="str">
            <v>ST/EPU</v>
          </cell>
          <cell r="C514" t="str">
            <v>B1A</v>
          </cell>
          <cell r="D514" t="str">
            <v>B1AA</v>
          </cell>
          <cell r="E514" t="str">
            <v>EP/LABE</v>
          </cell>
          <cell r="F514">
            <v>90</v>
          </cell>
          <cell r="G514">
            <v>23</v>
          </cell>
          <cell r="H514" t="str">
            <v>EP dictionnaires visuels africain pour classes prim pub et privé : environ</v>
          </cell>
          <cell r="I514" t="str">
            <v>DNEE</v>
          </cell>
          <cell r="J514">
            <v>49</v>
          </cell>
          <cell r="K514" t="str">
            <v>IDA</v>
          </cell>
          <cell r="L514" t="str">
            <v>AOI</v>
          </cell>
          <cell r="M514">
            <v>1224.6059416932899</v>
          </cell>
          <cell r="N514">
            <v>7</v>
          </cell>
          <cell r="O514">
            <v>3</v>
          </cell>
          <cell r="P514">
            <v>3</v>
          </cell>
          <cell r="Q514">
            <v>1224.6059416932899</v>
          </cell>
          <cell r="R514" t="str">
            <v>diction</v>
          </cell>
          <cell r="S514">
            <v>93</v>
          </cell>
          <cell r="T514">
            <v>30.388159999999999</v>
          </cell>
          <cell r="U514">
            <v>1</v>
          </cell>
          <cell r="V514">
            <v>37213.52129312636</v>
          </cell>
          <cell r="W514">
            <v>0</v>
          </cell>
          <cell r="X514">
            <v>0</v>
          </cell>
          <cell r="Y514">
            <v>0</v>
          </cell>
          <cell r="Z514">
            <v>37213.52129312636</v>
          </cell>
          <cell r="AA514">
            <v>37213.52129312636</v>
          </cell>
          <cell r="AB514">
            <v>0</v>
          </cell>
          <cell r="AC514">
            <v>0</v>
          </cell>
          <cell r="AD514">
            <v>0</v>
          </cell>
          <cell r="AE514">
            <v>37213.52129312636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L514">
            <v>0</v>
          </cell>
        </row>
        <row r="515">
          <cell r="B515" t="str">
            <v>ST/EPU</v>
          </cell>
          <cell r="C515" t="str">
            <v>B1A</v>
          </cell>
          <cell r="D515" t="str">
            <v>B1AA</v>
          </cell>
          <cell r="E515" t="str">
            <v>EP/LELO</v>
          </cell>
          <cell r="F515">
            <v>90</v>
          </cell>
          <cell r="G515">
            <v>23</v>
          </cell>
          <cell r="H515" t="str">
            <v>EP dictionnaires visuels africain pour classes prim pub et privé : environ</v>
          </cell>
          <cell r="I515" t="str">
            <v>DNEE</v>
          </cell>
          <cell r="J515">
            <v>49</v>
          </cell>
          <cell r="K515" t="str">
            <v>IDA</v>
          </cell>
          <cell r="L515" t="str">
            <v>AOI</v>
          </cell>
          <cell r="M515">
            <v>482.70694364451361</v>
          </cell>
          <cell r="N515">
            <v>7</v>
          </cell>
          <cell r="O515">
            <v>3</v>
          </cell>
          <cell r="P515">
            <v>3</v>
          </cell>
          <cell r="Q515">
            <v>482.70694364451361</v>
          </cell>
          <cell r="R515" t="str">
            <v>diction</v>
          </cell>
          <cell r="S515">
            <v>93</v>
          </cell>
          <cell r="T515">
            <v>30.388159999999999</v>
          </cell>
          <cell r="U515">
            <v>1</v>
          </cell>
          <cell r="V515">
            <v>14668.575836580463</v>
          </cell>
          <cell r="W515">
            <v>0</v>
          </cell>
          <cell r="X515">
            <v>0</v>
          </cell>
          <cell r="Y515">
            <v>0</v>
          </cell>
          <cell r="Z515">
            <v>14668.575836580463</v>
          </cell>
          <cell r="AA515">
            <v>14668.575836580463</v>
          </cell>
          <cell r="AB515">
            <v>0</v>
          </cell>
          <cell r="AC515">
            <v>0</v>
          </cell>
          <cell r="AD515">
            <v>0</v>
          </cell>
          <cell r="AE515">
            <v>14668.575836580463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L515">
            <v>0</v>
          </cell>
        </row>
        <row r="516">
          <cell r="B516" t="str">
            <v>ST/EPU</v>
          </cell>
          <cell r="C516" t="str">
            <v>B1A</v>
          </cell>
          <cell r="D516" t="str">
            <v>B1AA</v>
          </cell>
          <cell r="E516" t="str">
            <v>EP/LOLA</v>
          </cell>
          <cell r="F516">
            <v>90</v>
          </cell>
          <cell r="G516">
            <v>23</v>
          </cell>
          <cell r="H516" t="str">
            <v>EP dictionnaires visuels africain pour classes prim pub et privé : environ</v>
          </cell>
          <cell r="I516" t="str">
            <v>DNEE</v>
          </cell>
          <cell r="J516">
            <v>49</v>
          </cell>
          <cell r="K516" t="str">
            <v>IDA</v>
          </cell>
          <cell r="L516" t="str">
            <v>AOI</v>
          </cell>
          <cell r="M516">
            <v>767.6441685371808</v>
          </cell>
          <cell r="N516">
            <v>7</v>
          </cell>
          <cell r="O516">
            <v>3</v>
          </cell>
          <cell r="P516">
            <v>3</v>
          </cell>
          <cell r="Q516">
            <v>767.6441685371808</v>
          </cell>
          <cell r="R516" t="str">
            <v>diction</v>
          </cell>
          <cell r="S516">
            <v>93</v>
          </cell>
          <cell r="T516">
            <v>30.388159999999999</v>
          </cell>
          <cell r="U516">
            <v>1</v>
          </cell>
          <cell r="V516">
            <v>23327.293816574816</v>
          </cell>
          <cell r="W516">
            <v>0</v>
          </cell>
          <cell r="X516">
            <v>0</v>
          </cell>
          <cell r="Y516">
            <v>0</v>
          </cell>
          <cell r="Z516">
            <v>23327.293816574816</v>
          </cell>
          <cell r="AA516">
            <v>23327.293816574816</v>
          </cell>
          <cell r="AB516">
            <v>0</v>
          </cell>
          <cell r="AC516">
            <v>0</v>
          </cell>
          <cell r="AD516">
            <v>0</v>
          </cell>
          <cell r="AE516">
            <v>23327.293816574816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B517" t="str">
            <v>ST/EPU</v>
          </cell>
          <cell r="C517" t="str">
            <v>B1A</v>
          </cell>
          <cell r="D517" t="str">
            <v>B1AA</v>
          </cell>
          <cell r="E517" t="str">
            <v>EP/MACE</v>
          </cell>
          <cell r="F517">
            <v>90</v>
          </cell>
          <cell r="G517">
            <v>23</v>
          </cell>
          <cell r="H517" t="str">
            <v>EP dictionnaires visuels africain pour classes prim pub et privé : environ</v>
          </cell>
          <cell r="I517" t="str">
            <v>DNEE</v>
          </cell>
          <cell r="J517">
            <v>49</v>
          </cell>
          <cell r="K517" t="str">
            <v>IDA</v>
          </cell>
          <cell r="L517" t="str">
            <v>AOI</v>
          </cell>
          <cell r="M517">
            <v>1108.7226684692496</v>
          </cell>
          <cell r="N517">
            <v>7</v>
          </cell>
          <cell r="O517">
            <v>3</v>
          </cell>
          <cell r="P517">
            <v>3</v>
          </cell>
          <cell r="Q517">
            <v>1108.7226684692496</v>
          </cell>
          <cell r="R517" t="str">
            <v>diction</v>
          </cell>
          <cell r="S517">
            <v>93</v>
          </cell>
          <cell r="T517">
            <v>30.388159999999999</v>
          </cell>
          <cell r="U517">
            <v>1</v>
          </cell>
          <cell r="V517">
            <v>33692.041845070511</v>
          </cell>
          <cell r="W517">
            <v>0</v>
          </cell>
          <cell r="X517">
            <v>0</v>
          </cell>
          <cell r="Y517">
            <v>0</v>
          </cell>
          <cell r="Z517">
            <v>33692.041845070511</v>
          </cell>
          <cell r="AA517">
            <v>33692.041845070511</v>
          </cell>
          <cell r="AB517">
            <v>0</v>
          </cell>
          <cell r="AC517">
            <v>0</v>
          </cell>
          <cell r="AD517">
            <v>0</v>
          </cell>
          <cell r="AE517">
            <v>33692.041845070511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L517">
            <v>0</v>
          </cell>
        </row>
        <row r="518">
          <cell r="B518" t="str">
            <v>ST/EPU</v>
          </cell>
          <cell r="C518" t="str">
            <v>B1A</v>
          </cell>
          <cell r="D518" t="str">
            <v>B1AA</v>
          </cell>
          <cell r="E518" t="str">
            <v>EP/MALI</v>
          </cell>
          <cell r="F518">
            <v>90</v>
          </cell>
          <cell r="G518">
            <v>23</v>
          </cell>
          <cell r="H518" t="str">
            <v>EP dictionnaires visuels africain pour classes prim pub et privé : environ</v>
          </cell>
          <cell r="I518" t="str">
            <v>DNEE</v>
          </cell>
          <cell r="J518">
            <v>49</v>
          </cell>
          <cell r="K518" t="str">
            <v>IDA</v>
          </cell>
          <cell r="L518" t="str">
            <v>AOI</v>
          </cell>
          <cell r="M518">
            <v>721.1648339374824</v>
          </cell>
          <cell r="N518">
            <v>7</v>
          </cell>
          <cell r="O518">
            <v>3</v>
          </cell>
          <cell r="P518">
            <v>3</v>
          </cell>
          <cell r="Q518">
            <v>721.1648339374824</v>
          </cell>
          <cell r="R518" t="str">
            <v>diction</v>
          </cell>
          <cell r="S518">
            <v>93</v>
          </cell>
          <cell r="T518">
            <v>30.388159999999999</v>
          </cell>
          <cell r="U518">
            <v>1</v>
          </cell>
          <cell r="V518">
            <v>21914.872360065645</v>
          </cell>
          <cell r="W518">
            <v>0</v>
          </cell>
          <cell r="X518">
            <v>0</v>
          </cell>
          <cell r="Y518">
            <v>0</v>
          </cell>
          <cell r="Z518">
            <v>21914.872360065645</v>
          </cell>
          <cell r="AA518">
            <v>21914.872360065645</v>
          </cell>
          <cell r="AB518">
            <v>0</v>
          </cell>
          <cell r="AC518">
            <v>0</v>
          </cell>
          <cell r="AD518">
            <v>0</v>
          </cell>
          <cell r="AE518">
            <v>21914.872360065645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B519" t="str">
            <v>ST/EPU</v>
          </cell>
          <cell r="C519" t="str">
            <v>B1A</v>
          </cell>
          <cell r="D519" t="str">
            <v>B1AA</v>
          </cell>
          <cell r="E519" t="str">
            <v>EP/MAMO</v>
          </cell>
          <cell r="F519">
            <v>90</v>
          </cell>
          <cell r="G519">
            <v>23</v>
          </cell>
          <cell r="H519" t="str">
            <v>EP dictionnaires visuels africain pour classes prim pub et privé : environ</v>
          </cell>
          <cell r="I519" t="str">
            <v>DNEE</v>
          </cell>
          <cell r="J519">
            <v>49</v>
          </cell>
          <cell r="K519" t="str">
            <v>IDA</v>
          </cell>
          <cell r="L519" t="str">
            <v>AOI</v>
          </cell>
          <cell r="M519">
            <v>1359.3630054035843</v>
          </cell>
          <cell r="N519">
            <v>7</v>
          </cell>
          <cell r="O519">
            <v>3</v>
          </cell>
          <cell r="P519">
            <v>3</v>
          </cell>
          <cell r="Q519">
            <v>1359.3630054035843</v>
          </cell>
          <cell r="R519" t="str">
            <v>diction</v>
          </cell>
          <cell r="S519">
            <v>93</v>
          </cell>
          <cell r="T519">
            <v>30.388159999999999</v>
          </cell>
          <cell r="U519">
            <v>1</v>
          </cell>
          <cell r="V519">
            <v>41308.540506284982</v>
          </cell>
          <cell r="W519">
            <v>0</v>
          </cell>
          <cell r="X519">
            <v>0</v>
          </cell>
          <cell r="Y519">
            <v>0</v>
          </cell>
          <cell r="Z519">
            <v>41308.540506284982</v>
          </cell>
          <cell r="AA519">
            <v>41308.540506284982</v>
          </cell>
          <cell r="AB519">
            <v>0</v>
          </cell>
          <cell r="AC519">
            <v>0</v>
          </cell>
          <cell r="AD519">
            <v>0</v>
          </cell>
          <cell r="AE519">
            <v>41308.540506284982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L519">
            <v>0</v>
          </cell>
        </row>
        <row r="520">
          <cell r="B520" t="str">
            <v>ST/EPU</v>
          </cell>
          <cell r="C520" t="str">
            <v>B1A</v>
          </cell>
          <cell r="D520" t="str">
            <v>B1AA</v>
          </cell>
          <cell r="E520" t="str">
            <v>EP/MAND</v>
          </cell>
          <cell r="F520">
            <v>90</v>
          </cell>
          <cell r="G520">
            <v>23</v>
          </cell>
          <cell r="H520" t="str">
            <v>EP dictionnaires visuels africain pour classes prim pub et privé : environ</v>
          </cell>
          <cell r="I520" t="str">
            <v>DNEE</v>
          </cell>
          <cell r="J520">
            <v>49</v>
          </cell>
          <cell r="K520" t="str">
            <v>IDA</v>
          </cell>
          <cell r="L520" t="str">
            <v>AOI</v>
          </cell>
          <cell r="M520">
            <v>477.48589508392922</v>
          </cell>
          <cell r="N520">
            <v>7</v>
          </cell>
          <cell r="O520">
            <v>3</v>
          </cell>
          <cell r="P520">
            <v>3</v>
          </cell>
          <cell r="Q520">
            <v>477.48589508392922</v>
          </cell>
          <cell r="R520" t="str">
            <v>diction</v>
          </cell>
          <cell r="S520">
            <v>93</v>
          </cell>
          <cell r="T520">
            <v>30.388159999999999</v>
          </cell>
          <cell r="U520">
            <v>1</v>
          </cell>
          <cell r="V520">
            <v>14509.917777553654</v>
          </cell>
          <cell r="W520">
            <v>0</v>
          </cell>
          <cell r="X520">
            <v>0</v>
          </cell>
          <cell r="Y520">
            <v>0</v>
          </cell>
          <cell r="Z520">
            <v>14509.917777553654</v>
          </cell>
          <cell r="AA520">
            <v>14509.917777553654</v>
          </cell>
          <cell r="AB520">
            <v>0</v>
          </cell>
          <cell r="AC520">
            <v>0</v>
          </cell>
          <cell r="AD520">
            <v>0</v>
          </cell>
          <cell r="AE520">
            <v>14509.917777553654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L520">
            <v>0</v>
          </cell>
        </row>
        <row r="521">
          <cell r="B521" t="str">
            <v>ST/EPU</v>
          </cell>
          <cell r="C521" t="str">
            <v>B1A</v>
          </cell>
          <cell r="D521" t="str">
            <v>B1AA</v>
          </cell>
          <cell r="E521" t="str">
            <v>EP/MATA</v>
          </cell>
          <cell r="F521">
            <v>90</v>
          </cell>
          <cell r="G521">
            <v>23</v>
          </cell>
          <cell r="H521" t="str">
            <v>EP dictionnaires visuels africain pour classes prim pub et privé : environ</v>
          </cell>
          <cell r="I521" t="str">
            <v>DNEE</v>
          </cell>
          <cell r="J521">
            <v>49</v>
          </cell>
          <cell r="K521" t="str">
            <v>IDA</v>
          </cell>
          <cell r="L521" t="str">
            <v>AOI</v>
          </cell>
          <cell r="M521">
            <v>968.62453209352805</v>
          </cell>
          <cell r="N521">
            <v>7</v>
          </cell>
          <cell r="O521">
            <v>3</v>
          </cell>
          <cell r="P521">
            <v>3</v>
          </cell>
          <cell r="Q521">
            <v>968.62453209352805</v>
          </cell>
          <cell r="R521" t="str">
            <v>diction</v>
          </cell>
          <cell r="S521">
            <v>93</v>
          </cell>
          <cell r="T521">
            <v>30.388159999999999</v>
          </cell>
          <cell r="U521">
            <v>1</v>
          </cell>
          <cell r="V521">
            <v>29434.717261183265</v>
          </cell>
          <cell r="W521">
            <v>0</v>
          </cell>
          <cell r="X521">
            <v>0</v>
          </cell>
          <cell r="Y521">
            <v>0</v>
          </cell>
          <cell r="Z521">
            <v>29434.717261183265</v>
          </cell>
          <cell r="AA521">
            <v>29434.717261183265</v>
          </cell>
          <cell r="AB521">
            <v>0</v>
          </cell>
          <cell r="AC521">
            <v>0</v>
          </cell>
          <cell r="AD521">
            <v>0</v>
          </cell>
          <cell r="AE521">
            <v>29434.717261183265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B522" t="str">
            <v>ST/EPU</v>
          </cell>
          <cell r="C522" t="str">
            <v>B1A</v>
          </cell>
          <cell r="D522" t="str">
            <v>B1AA</v>
          </cell>
          <cell r="E522" t="str">
            <v>EP/MATO</v>
          </cell>
          <cell r="F522">
            <v>90</v>
          </cell>
          <cell r="G522">
            <v>23</v>
          </cell>
          <cell r="H522" t="str">
            <v>EP dictionnaires visuels africain pour classes prim pub et privé : environ</v>
          </cell>
          <cell r="I522" t="str">
            <v>DNEE</v>
          </cell>
          <cell r="J522">
            <v>49</v>
          </cell>
          <cell r="K522" t="str">
            <v>IDA</v>
          </cell>
          <cell r="L522" t="str">
            <v>AOI</v>
          </cell>
          <cell r="M522">
            <v>3210.7648286030762</v>
          </cell>
          <cell r="N522">
            <v>7</v>
          </cell>
          <cell r="O522">
            <v>3</v>
          </cell>
          <cell r="P522">
            <v>3</v>
          </cell>
          <cell r="Q522">
            <v>3210.7648286030762</v>
          </cell>
          <cell r="R522" t="str">
            <v>diction</v>
          </cell>
          <cell r="S522">
            <v>93</v>
          </cell>
          <cell r="T522">
            <v>30.388159999999999</v>
          </cell>
          <cell r="U522">
            <v>1</v>
          </cell>
          <cell r="V522">
            <v>97569.235333962861</v>
          </cell>
          <cell r="W522">
            <v>0</v>
          </cell>
          <cell r="X522">
            <v>0</v>
          </cell>
          <cell r="Y522">
            <v>0</v>
          </cell>
          <cell r="Z522">
            <v>97569.235333962861</v>
          </cell>
          <cell r="AA522">
            <v>97569.235333962861</v>
          </cell>
          <cell r="AB522">
            <v>0</v>
          </cell>
          <cell r="AC522">
            <v>0</v>
          </cell>
          <cell r="AD522">
            <v>0</v>
          </cell>
          <cell r="AE522">
            <v>97569.235333962861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3">
          <cell r="B523" t="str">
            <v>ST/EPU</v>
          </cell>
          <cell r="C523" t="str">
            <v>B1A</v>
          </cell>
          <cell r="D523" t="str">
            <v>B1AA</v>
          </cell>
          <cell r="E523" t="str">
            <v>EP/NZER</v>
          </cell>
          <cell r="F523">
            <v>90</v>
          </cell>
          <cell r="G523">
            <v>23</v>
          </cell>
          <cell r="H523" t="str">
            <v>EP dictionnaires visuels africain pour classes prim pub et privé : environ</v>
          </cell>
          <cell r="I523" t="str">
            <v>DNEE</v>
          </cell>
          <cell r="J523">
            <v>49</v>
          </cell>
          <cell r="K523" t="str">
            <v>IDA</v>
          </cell>
          <cell r="L523" t="str">
            <v>AOI</v>
          </cell>
          <cell r="M523">
            <v>1927.5571177211411</v>
          </cell>
          <cell r="N523">
            <v>7</v>
          </cell>
          <cell r="O523">
            <v>3</v>
          </cell>
          <cell r="P523">
            <v>3</v>
          </cell>
          <cell r="Q523">
            <v>1927.5571177211411</v>
          </cell>
          <cell r="R523" t="str">
            <v>diction</v>
          </cell>
          <cell r="S523">
            <v>93</v>
          </cell>
          <cell r="T523">
            <v>30.388159999999999</v>
          </cell>
          <cell r="U523">
            <v>1</v>
          </cell>
          <cell r="V523">
            <v>58574.914102448871</v>
          </cell>
          <cell r="W523">
            <v>0</v>
          </cell>
          <cell r="X523">
            <v>0</v>
          </cell>
          <cell r="Y523">
            <v>0</v>
          </cell>
          <cell r="Z523">
            <v>58574.914102448871</v>
          </cell>
          <cell r="AA523">
            <v>58574.914102448871</v>
          </cell>
          <cell r="AB523">
            <v>0</v>
          </cell>
          <cell r="AC523">
            <v>0</v>
          </cell>
          <cell r="AD523">
            <v>0</v>
          </cell>
          <cell r="AE523">
            <v>58574.914102448871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L523">
            <v>0</v>
          </cell>
        </row>
        <row r="524">
          <cell r="B524" t="str">
            <v>ST/EPU</v>
          </cell>
          <cell r="C524" t="str">
            <v>B1A</v>
          </cell>
          <cell r="D524" t="str">
            <v>B1AA</v>
          </cell>
          <cell r="E524" t="str">
            <v>EP/PITA</v>
          </cell>
          <cell r="F524">
            <v>90</v>
          </cell>
          <cell r="G524">
            <v>23</v>
          </cell>
          <cell r="H524" t="str">
            <v>EP dictionnaires visuels africain pour classes prim pub et privé : environ</v>
          </cell>
          <cell r="I524" t="str">
            <v>DNEE</v>
          </cell>
          <cell r="J524">
            <v>49</v>
          </cell>
          <cell r="K524" t="str">
            <v>IDA</v>
          </cell>
          <cell r="L524" t="str">
            <v>AOI</v>
          </cell>
          <cell r="M524">
            <v>875.54583878929202</v>
          </cell>
          <cell r="N524">
            <v>9</v>
          </cell>
          <cell r="O524">
            <v>3</v>
          </cell>
          <cell r="P524">
            <v>3</v>
          </cell>
          <cell r="Q524">
            <v>875.54583878929202</v>
          </cell>
          <cell r="R524" t="str">
            <v>diction</v>
          </cell>
          <cell r="S524">
            <v>94</v>
          </cell>
          <cell r="T524">
            <v>30.388159999999999</v>
          </cell>
          <cell r="U524">
            <v>1</v>
          </cell>
          <cell r="V524">
            <v>26606.227036463213</v>
          </cell>
          <cell r="W524">
            <v>0</v>
          </cell>
          <cell r="X524">
            <v>0</v>
          </cell>
          <cell r="Y524">
            <v>0</v>
          </cell>
          <cell r="Z524">
            <v>26606.227036463213</v>
          </cell>
          <cell r="AA524">
            <v>26606.227036463213</v>
          </cell>
          <cell r="AB524">
            <v>0</v>
          </cell>
          <cell r="AC524">
            <v>0</v>
          </cell>
          <cell r="AD524">
            <v>0</v>
          </cell>
          <cell r="AE524">
            <v>26606.227036463213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L524">
            <v>0</v>
          </cell>
        </row>
        <row r="525">
          <cell r="B525" t="str">
            <v>ST/EPU</v>
          </cell>
          <cell r="C525" t="str">
            <v>B1A</v>
          </cell>
          <cell r="D525" t="str">
            <v>B1AA</v>
          </cell>
          <cell r="E525" t="str">
            <v>EP/RATO</v>
          </cell>
          <cell r="G525">
            <v>23</v>
          </cell>
          <cell r="H525" t="str">
            <v>EP dictionnaires visuels africain pour classes prim pub et privé : environ</v>
          </cell>
          <cell r="I525" t="str">
            <v>DNEE</v>
          </cell>
          <cell r="K525" t="str">
            <v>IDA</v>
          </cell>
          <cell r="L525" t="str">
            <v>AOI</v>
          </cell>
          <cell r="M525">
            <v>2775.1673461086757</v>
          </cell>
          <cell r="O525">
            <v>3</v>
          </cell>
          <cell r="P525">
            <v>3</v>
          </cell>
          <cell r="Q525">
            <v>2775.1673461086757</v>
          </cell>
          <cell r="R525" t="str">
            <v>diction</v>
          </cell>
          <cell r="T525">
            <v>30.388159999999999</v>
          </cell>
          <cell r="U525">
            <v>1</v>
          </cell>
          <cell r="V525">
            <v>84332.229340325808</v>
          </cell>
          <cell r="W525">
            <v>0</v>
          </cell>
          <cell r="X525">
            <v>0</v>
          </cell>
          <cell r="Y525">
            <v>0</v>
          </cell>
          <cell r="Z525">
            <v>84332.229340325808</v>
          </cell>
          <cell r="AA525">
            <v>84332.229340325808</v>
          </cell>
          <cell r="AB525">
            <v>0</v>
          </cell>
          <cell r="AC525">
            <v>0</v>
          </cell>
          <cell r="AD525">
            <v>0</v>
          </cell>
          <cell r="AE525">
            <v>84332.229340325808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L525">
            <v>0</v>
          </cell>
        </row>
        <row r="526">
          <cell r="B526" t="str">
            <v>ST/EPU</v>
          </cell>
          <cell r="C526" t="str">
            <v>B1A</v>
          </cell>
          <cell r="D526" t="str">
            <v>B1AA</v>
          </cell>
          <cell r="E526" t="str">
            <v>EP/SIGU</v>
          </cell>
          <cell r="F526">
            <v>90</v>
          </cell>
          <cell r="G526">
            <v>23</v>
          </cell>
          <cell r="H526" t="str">
            <v>EP dictionnaires visuels africain pour classes prim pub et privé : environ</v>
          </cell>
          <cell r="I526" t="str">
            <v>DNEE</v>
          </cell>
          <cell r="J526">
            <v>42</v>
          </cell>
          <cell r="K526" t="str">
            <v>IDA</v>
          </cell>
          <cell r="L526" t="str">
            <v>AOI</v>
          </cell>
          <cell r="M526">
            <v>1140.4690441997113</v>
          </cell>
          <cell r="N526">
            <v>7</v>
          </cell>
          <cell r="O526">
            <v>3</v>
          </cell>
          <cell r="P526">
            <v>3</v>
          </cell>
          <cell r="Q526">
            <v>1140.4690441997113</v>
          </cell>
          <cell r="R526" t="str">
            <v>diction</v>
          </cell>
          <cell r="S526">
            <v>33</v>
          </cell>
          <cell r="T526">
            <v>30.388159999999999</v>
          </cell>
          <cell r="U526">
            <v>1</v>
          </cell>
          <cell r="V526">
            <v>34656.755790187897</v>
          </cell>
          <cell r="W526">
            <v>0</v>
          </cell>
          <cell r="X526">
            <v>0</v>
          </cell>
          <cell r="Y526">
            <v>0</v>
          </cell>
          <cell r="Z526">
            <v>34656.755790187897</v>
          </cell>
          <cell r="AA526">
            <v>34656.755790187897</v>
          </cell>
          <cell r="AB526">
            <v>0</v>
          </cell>
          <cell r="AC526">
            <v>0</v>
          </cell>
          <cell r="AD526">
            <v>0</v>
          </cell>
          <cell r="AE526">
            <v>34656.755790187897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L526">
            <v>0</v>
          </cell>
        </row>
        <row r="527">
          <cell r="B527" t="str">
            <v>ST/EPU</v>
          </cell>
          <cell r="C527" t="str">
            <v>B1A</v>
          </cell>
          <cell r="D527" t="str">
            <v>B1AA</v>
          </cell>
          <cell r="E527" t="str">
            <v>EP/TELE</v>
          </cell>
          <cell r="F527">
            <v>90</v>
          </cell>
          <cell r="G527">
            <v>23</v>
          </cell>
          <cell r="H527" t="str">
            <v>EP dictionnaires visuels africain pour classes prim pub et privé : environ</v>
          </cell>
          <cell r="I527" t="str">
            <v>DNEE</v>
          </cell>
          <cell r="J527">
            <v>42</v>
          </cell>
          <cell r="K527" t="str">
            <v>IDA</v>
          </cell>
          <cell r="L527" t="str">
            <v>AOI</v>
          </cell>
          <cell r="M527">
            <v>627.96611652840363</v>
          </cell>
          <cell r="N527">
            <v>7</v>
          </cell>
          <cell r="O527">
            <v>3</v>
          </cell>
          <cell r="P527">
            <v>3</v>
          </cell>
          <cell r="Q527">
            <v>627.96611652840363</v>
          </cell>
          <cell r="R527" t="str">
            <v>diction</v>
          </cell>
          <cell r="S527">
            <v>33</v>
          </cell>
          <cell r="T527">
            <v>30.388159999999999</v>
          </cell>
          <cell r="U527">
            <v>1</v>
          </cell>
          <cell r="V527">
            <v>19082.734823643772</v>
          </cell>
          <cell r="W527">
            <v>0</v>
          </cell>
          <cell r="X527">
            <v>0</v>
          </cell>
          <cell r="Y527">
            <v>0</v>
          </cell>
          <cell r="Z527">
            <v>19082.734823643772</v>
          </cell>
          <cell r="AA527">
            <v>19082.734823643772</v>
          </cell>
          <cell r="AB527">
            <v>0</v>
          </cell>
          <cell r="AC527">
            <v>0</v>
          </cell>
          <cell r="AD527">
            <v>0</v>
          </cell>
          <cell r="AE527">
            <v>19082.734823643772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L527">
            <v>0</v>
          </cell>
        </row>
        <row r="528">
          <cell r="B528" t="str">
            <v>ST/EPU</v>
          </cell>
          <cell r="C528" t="str">
            <v>B1A</v>
          </cell>
          <cell r="D528" t="str">
            <v>B1AA</v>
          </cell>
          <cell r="E528" t="str">
            <v>EP/TOUG</v>
          </cell>
          <cell r="F528">
            <v>90</v>
          </cell>
          <cell r="G528">
            <v>23</v>
          </cell>
          <cell r="H528" t="str">
            <v>EP dictionnaires visuels africain pour classes prim pub et privé : environ</v>
          </cell>
          <cell r="I528" t="str">
            <v>DNEE</v>
          </cell>
          <cell r="J528">
            <v>42</v>
          </cell>
          <cell r="K528" t="str">
            <v>IDA</v>
          </cell>
          <cell r="L528" t="str">
            <v>AOI</v>
          </cell>
          <cell r="M528">
            <v>532.84701344186522</v>
          </cell>
          <cell r="N528">
            <v>9</v>
          </cell>
          <cell r="O528">
            <v>3</v>
          </cell>
          <cell r="P528">
            <v>3</v>
          </cell>
          <cell r="Q528">
            <v>532.84701344186522</v>
          </cell>
          <cell r="R528" t="str">
            <v>diction</v>
          </cell>
          <cell r="S528">
            <v>34</v>
          </cell>
          <cell r="T528">
            <v>30.388159999999999</v>
          </cell>
          <cell r="U528">
            <v>1</v>
          </cell>
          <cell r="V528">
            <v>16192.240299993551</v>
          </cell>
          <cell r="W528">
            <v>0</v>
          </cell>
          <cell r="X528">
            <v>0</v>
          </cell>
          <cell r="Y528">
            <v>0</v>
          </cell>
          <cell r="Z528">
            <v>16192.240299993551</v>
          </cell>
          <cell r="AA528">
            <v>16192.240299993551</v>
          </cell>
          <cell r="AB528">
            <v>0</v>
          </cell>
          <cell r="AC528">
            <v>0</v>
          </cell>
          <cell r="AD528">
            <v>0</v>
          </cell>
          <cell r="AE528">
            <v>16192.240299993551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L528">
            <v>0</v>
          </cell>
        </row>
        <row r="529">
          <cell r="B529" t="str">
            <v>ST/EPU</v>
          </cell>
          <cell r="C529" t="str">
            <v>B1A</v>
          </cell>
          <cell r="D529" t="str">
            <v>B1AA</v>
          </cell>
          <cell r="E529" t="str">
            <v>EP/YOMO</v>
          </cell>
          <cell r="F529">
            <v>90</v>
          </cell>
          <cell r="G529">
            <v>23</v>
          </cell>
          <cell r="H529" t="str">
            <v>EP dictionnaires visuels africain pour classes prim pub et privé : environ</v>
          </cell>
          <cell r="I529" t="str">
            <v>DNEE</v>
          </cell>
          <cell r="J529">
            <v>43</v>
          </cell>
          <cell r="K529" t="str">
            <v>IDA</v>
          </cell>
          <cell r="L529" t="str">
            <v>AOI</v>
          </cell>
          <cell r="M529">
            <v>704.15141707626117</v>
          </cell>
          <cell r="N529">
            <v>9</v>
          </cell>
          <cell r="O529">
            <v>3</v>
          </cell>
          <cell r="P529">
            <v>3</v>
          </cell>
          <cell r="Q529">
            <v>704.15141707626117</v>
          </cell>
          <cell r="R529" t="str">
            <v>diction</v>
          </cell>
          <cell r="S529">
            <v>34</v>
          </cell>
          <cell r="T529">
            <v>30.388159999999999</v>
          </cell>
          <cell r="U529">
            <v>1</v>
          </cell>
          <cell r="V529">
            <v>21397.865926340157</v>
          </cell>
          <cell r="W529">
            <v>0</v>
          </cell>
          <cell r="X529">
            <v>0</v>
          </cell>
          <cell r="Y529">
            <v>0</v>
          </cell>
          <cell r="Z529">
            <v>21397.865926340157</v>
          </cell>
          <cell r="AA529">
            <v>21397.865926340157</v>
          </cell>
          <cell r="AB529">
            <v>0</v>
          </cell>
          <cell r="AC529">
            <v>0</v>
          </cell>
          <cell r="AD529">
            <v>0</v>
          </cell>
          <cell r="AE529">
            <v>21397.865926340157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L529">
            <v>0</v>
          </cell>
        </row>
        <row r="530">
          <cell r="B530" t="str">
            <v>ST/EPU</v>
          </cell>
          <cell r="C530" t="str">
            <v>B1B</v>
          </cell>
          <cell r="D530" t="str">
            <v>B1BA</v>
          </cell>
          <cell r="E530" t="str">
            <v>ES/BEYL</v>
          </cell>
          <cell r="F530">
            <v>90</v>
          </cell>
          <cell r="G530">
            <v>23</v>
          </cell>
          <cell r="H530" t="str">
            <v>ES manuels français, math, phys, snat  pour élèves collèges pub et privé : environ</v>
          </cell>
          <cell r="I530" t="str">
            <v>DNES</v>
          </cell>
          <cell r="J530">
            <v>44</v>
          </cell>
          <cell r="K530" t="str">
            <v>IDA</v>
          </cell>
          <cell r="L530" t="str">
            <v>AOI</v>
          </cell>
          <cell r="M530">
            <v>4043.9554786813319</v>
          </cell>
          <cell r="N530">
            <v>7</v>
          </cell>
          <cell r="O530">
            <v>3</v>
          </cell>
          <cell r="P530">
            <v>3</v>
          </cell>
          <cell r="Q530">
            <v>4043.9554786813319</v>
          </cell>
          <cell r="R530" t="str">
            <v>manuel</v>
          </cell>
          <cell r="S530">
            <v>36</v>
          </cell>
          <cell r="T530">
            <v>10.018596499999999</v>
          </cell>
          <cell r="U530">
            <v>1</v>
          </cell>
          <cell r="V530">
            <v>40514.758204872611</v>
          </cell>
          <cell r="W530">
            <v>0</v>
          </cell>
          <cell r="X530">
            <v>0</v>
          </cell>
          <cell r="Y530">
            <v>0</v>
          </cell>
          <cell r="Z530">
            <v>40514.758204872611</v>
          </cell>
          <cell r="AA530">
            <v>40514.758204872611</v>
          </cell>
          <cell r="AB530">
            <v>0</v>
          </cell>
          <cell r="AC530">
            <v>0</v>
          </cell>
          <cell r="AD530">
            <v>0</v>
          </cell>
          <cell r="AE530">
            <v>40514.758204872611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L530">
            <v>0</v>
          </cell>
        </row>
        <row r="531">
          <cell r="B531" t="str">
            <v>ST/EPU</v>
          </cell>
          <cell r="C531" t="str">
            <v>B1B</v>
          </cell>
          <cell r="D531" t="str">
            <v>B1BA</v>
          </cell>
          <cell r="E531" t="str">
            <v>ES/BOFF</v>
          </cell>
          <cell r="F531">
            <v>90</v>
          </cell>
          <cell r="G531">
            <v>23</v>
          </cell>
          <cell r="H531" t="str">
            <v>ES manuels français, math, phys, snat  pour élèves collèges pub et privé : environ</v>
          </cell>
          <cell r="I531" t="str">
            <v>DNES</v>
          </cell>
          <cell r="J531">
            <v>44</v>
          </cell>
          <cell r="K531" t="str">
            <v>IDA</v>
          </cell>
          <cell r="L531" t="str">
            <v>AOI</v>
          </cell>
          <cell r="M531">
            <v>6428.199407154013</v>
          </cell>
          <cell r="N531">
            <v>7</v>
          </cell>
          <cell r="O531">
            <v>3</v>
          </cell>
          <cell r="P531">
            <v>3</v>
          </cell>
          <cell r="Q531">
            <v>6428.199407154013</v>
          </cell>
          <cell r="R531" t="str">
            <v>manuel</v>
          </cell>
          <cell r="S531">
            <v>36</v>
          </cell>
          <cell r="T531">
            <v>10.018596499999999</v>
          </cell>
          <cell r="U531">
            <v>1</v>
          </cell>
          <cell r="V531">
            <v>64401.536081815262</v>
          </cell>
          <cell r="W531">
            <v>0</v>
          </cell>
          <cell r="X531">
            <v>0</v>
          </cell>
          <cell r="Y531">
            <v>0</v>
          </cell>
          <cell r="Z531">
            <v>64401.536081815262</v>
          </cell>
          <cell r="AA531">
            <v>64401.536081815262</v>
          </cell>
          <cell r="AB531">
            <v>0</v>
          </cell>
          <cell r="AC531">
            <v>0</v>
          </cell>
          <cell r="AD531">
            <v>0</v>
          </cell>
          <cell r="AE531">
            <v>64401.536081815262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L531">
            <v>0</v>
          </cell>
        </row>
        <row r="532">
          <cell r="B532" t="str">
            <v>ST/EPU</v>
          </cell>
          <cell r="C532" t="str">
            <v>B1B</v>
          </cell>
          <cell r="D532" t="str">
            <v>B1BA</v>
          </cell>
          <cell r="E532" t="str">
            <v>ES/BOKE</v>
          </cell>
          <cell r="F532">
            <v>90</v>
          </cell>
          <cell r="G532">
            <v>23</v>
          </cell>
          <cell r="H532" t="str">
            <v>ES manuels français, math, phys, snat  pour élèves collèges pub et privé : environ</v>
          </cell>
          <cell r="I532" t="str">
            <v>DNES</v>
          </cell>
          <cell r="J532">
            <v>49</v>
          </cell>
          <cell r="K532" t="str">
            <v>IDA</v>
          </cell>
          <cell r="L532" t="str">
            <v>AOI</v>
          </cell>
          <cell r="M532">
            <v>19042.701628718951</v>
          </cell>
          <cell r="N532">
            <v>7</v>
          </cell>
          <cell r="O532">
            <v>3</v>
          </cell>
          <cell r="P532">
            <v>3</v>
          </cell>
          <cell r="Q532">
            <v>19042.701628718951</v>
          </cell>
          <cell r="R532" t="str">
            <v>manuel</v>
          </cell>
          <cell r="S532">
            <v>33</v>
          </cell>
          <cell r="T532">
            <v>10.018596499999999</v>
          </cell>
          <cell r="U532">
            <v>1</v>
          </cell>
          <cell r="V532">
            <v>190781.14388802796</v>
          </cell>
          <cell r="W532">
            <v>0</v>
          </cell>
          <cell r="X532">
            <v>0</v>
          </cell>
          <cell r="Y532">
            <v>0</v>
          </cell>
          <cell r="Z532">
            <v>190781.14388802796</v>
          </cell>
          <cell r="AA532">
            <v>190781.14388802796</v>
          </cell>
          <cell r="AB532">
            <v>0</v>
          </cell>
          <cell r="AC532">
            <v>0</v>
          </cell>
          <cell r="AD532">
            <v>0</v>
          </cell>
          <cell r="AE532">
            <v>190781.14388802796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L532">
            <v>0</v>
          </cell>
        </row>
        <row r="533">
          <cell r="B533" t="str">
            <v>ST/EPU</v>
          </cell>
          <cell r="C533" t="str">
            <v>B1B</v>
          </cell>
          <cell r="D533" t="str">
            <v>B1BA</v>
          </cell>
          <cell r="E533" t="str">
            <v>ES/COYA</v>
          </cell>
          <cell r="F533">
            <v>90</v>
          </cell>
          <cell r="G533">
            <v>23</v>
          </cell>
          <cell r="H533" t="str">
            <v>ES manuels français, math, phys, snat  pour élèves collèges pub et privé : environ</v>
          </cell>
          <cell r="I533" t="str">
            <v>DNES</v>
          </cell>
          <cell r="J533">
            <v>49</v>
          </cell>
          <cell r="K533" t="str">
            <v>IDA</v>
          </cell>
          <cell r="L533" t="str">
            <v>AOI</v>
          </cell>
          <cell r="M533">
            <v>7896.9399630918124</v>
          </cell>
          <cell r="N533">
            <v>9</v>
          </cell>
          <cell r="O533">
            <v>3</v>
          </cell>
          <cell r="P533">
            <v>3</v>
          </cell>
          <cell r="Q533">
            <v>7896.9399630918124</v>
          </cell>
          <cell r="R533" t="str">
            <v>manuel</v>
          </cell>
          <cell r="S533">
            <v>34</v>
          </cell>
          <cell r="T533">
            <v>10.018596499999999</v>
          </cell>
          <cell r="U533">
            <v>1</v>
          </cell>
          <cell r="V533">
            <v>79116.255074941757</v>
          </cell>
          <cell r="W533">
            <v>0</v>
          </cell>
          <cell r="X533">
            <v>0</v>
          </cell>
          <cell r="Y533">
            <v>0</v>
          </cell>
          <cell r="Z533">
            <v>79116.255074941757</v>
          </cell>
          <cell r="AA533">
            <v>79116.255074941757</v>
          </cell>
          <cell r="AB533">
            <v>0</v>
          </cell>
          <cell r="AC533">
            <v>0</v>
          </cell>
          <cell r="AD533">
            <v>0</v>
          </cell>
          <cell r="AE533">
            <v>79116.255074941757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L533">
            <v>0</v>
          </cell>
        </row>
        <row r="534">
          <cell r="B534" t="str">
            <v>ST/EPU</v>
          </cell>
          <cell r="C534" t="str">
            <v>B1B</v>
          </cell>
          <cell r="D534" t="str">
            <v>B1BA</v>
          </cell>
          <cell r="E534" t="str">
            <v>ES/DABO</v>
          </cell>
          <cell r="G534">
            <v>23</v>
          </cell>
          <cell r="H534" t="str">
            <v>ES manuels français, math, phys, snat  pour élèves collèges pub et privé : environ</v>
          </cell>
          <cell r="I534" t="str">
            <v>DNES</v>
          </cell>
          <cell r="K534" t="str">
            <v>IDA</v>
          </cell>
          <cell r="L534" t="str">
            <v>AOI</v>
          </cell>
          <cell r="M534">
            <v>3401.5984979520458</v>
          </cell>
          <cell r="O534">
            <v>3</v>
          </cell>
          <cell r="P534">
            <v>3</v>
          </cell>
          <cell r="Q534">
            <v>3401.5984979520458</v>
          </cell>
          <cell r="R534" t="str">
            <v>manuel</v>
          </cell>
          <cell r="T534">
            <v>10.018596499999999</v>
          </cell>
          <cell r="U534">
            <v>1</v>
          </cell>
          <cell r="V534">
            <v>34079.242805987618</v>
          </cell>
          <cell r="W534">
            <v>0</v>
          </cell>
          <cell r="X534">
            <v>0</v>
          </cell>
          <cell r="Y534">
            <v>0</v>
          </cell>
          <cell r="Z534">
            <v>34079.242805987618</v>
          </cell>
          <cell r="AA534">
            <v>34079.242805987618</v>
          </cell>
          <cell r="AB534">
            <v>0</v>
          </cell>
          <cell r="AC534">
            <v>0</v>
          </cell>
          <cell r="AD534">
            <v>0</v>
          </cell>
          <cell r="AE534">
            <v>34079.242805987618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L534">
            <v>0</v>
          </cell>
        </row>
        <row r="535">
          <cell r="B535" t="str">
            <v>ST/EPU</v>
          </cell>
          <cell r="C535" t="str">
            <v>B1B</v>
          </cell>
          <cell r="D535" t="str">
            <v>B1BA</v>
          </cell>
          <cell r="E535" t="str">
            <v>ES/DALA</v>
          </cell>
          <cell r="F535">
            <v>90</v>
          </cell>
          <cell r="G535">
            <v>23</v>
          </cell>
          <cell r="H535" t="str">
            <v>ES manuels français, math, phys, snat  pour élèves collèges pub et privé : environ</v>
          </cell>
          <cell r="I535" t="str">
            <v>DNES</v>
          </cell>
          <cell r="J535">
            <v>42</v>
          </cell>
          <cell r="K535" t="str">
            <v>IDA</v>
          </cell>
          <cell r="L535" t="str">
            <v>AOI</v>
          </cell>
          <cell r="M535">
            <v>3219.8867034033997</v>
          </cell>
          <cell r="N535">
            <v>7</v>
          </cell>
          <cell r="O535">
            <v>3</v>
          </cell>
          <cell r="P535">
            <v>3</v>
          </cell>
          <cell r="Q535">
            <v>3219.8867034033997</v>
          </cell>
          <cell r="R535" t="str">
            <v>manuel</v>
          </cell>
          <cell r="S535">
            <v>33</v>
          </cell>
          <cell r="T535">
            <v>10.018596499999999</v>
          </cell>
          <cell r="U535">
            <v>1</v>
          </cell>
          <cell r="V535">
            <v>32258.745657113835</v>
          </cell>
          <cell r="W535">
            <v>0</v>
          </cell>
          <cell r="X535">
            <v>0</v>
          </cell>
          <cell r="Y535">
            <v>0</v>
          </cell>
          <cell r="Z535">
            <v>32258.745657113835</v>
          </cell>
          <cell r="AA535">
            <v>32258.745657113835</v>
          </cell>
          <cell r="AB535">
            <v>0</v>
          </cell>
          <cell r="AC535">
            <v>0</v>
          </cell>
          <cell r="AD535">
            <v>0</v>
          </cell>
          <cell r="AE535">
            <v>32258.745657113835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L535">
            <v>0</v>
          </cell>
        </row>
        <row r="536">
          <cell r="B536" t="str">
            <v>ST/EPU</v>
          </cell>
          <cell r="C536" t="str">
            <v>B1B</v>
          </cell>
          <cell r="D536" t="str">
            <v>B1BA</v>
          </cell>
          <cell r="E536" t="str">
            <v>ES/DING</v>
          </cell>
          <cell r="F536">
            <v>90</v>
          </cell>
          <cell r="G536">
            <v>23</v>
          </cell>
          <cell r="H536" t="str">
            <v>ES manuels français, math, phys, snat  pour élèves collèges pub et privé : environ</v>
          </cell>
          <cell r="I536" t="str">
            <v>DNES</v>
          </cell>
          <cell r="J536">
            <v>42</v>
          </cell>
          <cell r="K536" t="str">
            <v>IDA</v>
          </cell>
          <cell r="L536" t="str">
            <v>AOI</v>
          </cell>
          <cell r="M536">
            <v>2325.2165302435055</v>
          </cell>
          <cell r="N536">
            <v>9</v>
          </cell>
          <cell r="O536">
            <v>3</v>
          </cell>
          <cell r="P536">
            <v>3</v>
          </cell>
          <cell r="Q536">
            <v>2325.2165302435055</v>
          </cell>
          <cell r="R536" t="str">
            <v>manuel</v>
          </cell>
          <cell r="S536">
            <v>34</v>
          </cell>
          <cell r="T536">
            <v>10.018596499999999</v>
          </cell>
          <cell r="U536">
            <v>1</v>
          </cell>
          <cell r="V536">
            <v>23295.406191639726</v>
          </cell>
          <cell r="W536">
            <v>0</v>
          </cell>
          <cell r="X536">
            <v>0</v>
          </cell>
          <cell r="Y536">
            <v>0</v>
          </cell>
          <cell r="Z536">
            <v>23295.406191639726</v>
          </cell>
          <cell r="AA536">
            <v>23295.406191639726</v>
          </cell>
          <cell r="AB536">
            <v>0</v>
          </cell>
          <cell r="AC536">
            <v>0</v>
          </cell>
          <cell r="AD536">
            <v>0</v>
          </cell>
          <cell r="AE536">
            <v>23295.406191639726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L536">
            <v>0</v>
          </cell>
        </row>
        <row r="537">
          <cell r="B537" t="str">
            <v>ST/EPU</v>
          </cell>
          <cell r="C537" t="str">
            <v>B1B</v>
          </cell>
          <cell r="D537" t="str">
            <v>B1BA</v>
          </cell>
          <cell r="E537" t="str">
            <v>ES/DIXI</v>
          </cell>
          <cell r="F537">
            <v>90</v>
          </cell>
          <cell r="G537">
            <v>23</v>
          </cell>
          <cell r="H537" t="str">
            <v>ES manuels français, math, phys, snat  pour élèves collèges pub et privé : environ</v>
          </cell>
          <cell r="I537" t="str">
            <v>DNES</v>
          </cell>
          <cell r="J537">
            <v>43</v>
          </cell>
          <cell r="K537" t="str">
            <v>IDA</v>
          </cell>
          <cell r="L537" t="str">
            <v>AOI</v>
          </cell>
          <cell r="M537">
            <v>11665.43425003698</v>
          </cell>
          <cell r="N537">
            <v>7</v>
          </cell>
          <cell r="O537">
            <v>3</v>
          </cell>
          <cell r="P537">
            <v>3</v>
          </cell>
          <cell r="Q537">
            <v>11665.43425003698</v>
          </cell>
          <cell r="R537" t="str">
            <v>manuel</v>
          </cell>
          <cell r="S537">
            <v>33</v>
          </cell>
          <cell r="T537">
            <v>10.018596499999999</v>
          </cell>
          <cell r="U537">
            <v>1</v>
          </cell>
          <cell r="V537">
            <v>116871.27874840061</v>
          </cell>
          <cell r="W537">
            <v>0</v>
          </cell>
          <cell r="X537">
            <v>0</v>
          </cell>
          <cell r="Y537">
            <v>0</v>
          </cell>
          <cell r="Z537">
            <v>116871.27874840061</v>
          </cell>
          <cell r="AA537">
            <v>116871.27874840061</v>
          </cell>
          <cell r="AB537">
            <v>0</v>
          </cell>
          <cell r="AC537">
            <v>0</v>
          </cell>
          <cell r="AD537">
            <v>0</v>
          </cell>
          <cell r="AE537">
            <v>116871.27874840061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L537">
            <v>0</v>
          </cell>
        </row>
        <row r="538">
          <cell r="B538" t="str">
            <v>ST/EPU</v>
          </cell>
          <cell r="C538" t="str">
            <v>B1B</v>
          </cell>
          <cell r="D538" t="str">
            <v>B1BA</v>
          </cell>
          <cell r="E538" t="str">
            <v>ES/DUBR</v>
          </cell>
          <cell r="F538">
            <v>90</v>
          </cell>
          <cell r="G538">
            <v>23</v>
          </cell>
          <cell r="H538" t="str">
            <v>ES manuels français, math, phys, snat  pour élèves collèges pub et privé : environ</v>
          </cell>
          <cell r="I538" t="str">
            <v>DNES</v>
          </cell>
          <cell r="J538">
            <v>43</v>
          </cell>
          <cell r="K538" t="str">
            <v>IDA</v>
          </cell>
          <cell r="L538" t="str">
            <v>AOI</v>
          </cell>
          <cell r="M538">
            <v>5390.0116382996639</v>
          </cell>
          <cell r="N538">
            <v>9</v>
          </cell>
          <cell r="O538">
            <v>3</v>
          </cell>
          <cell r="P538">
            <v>3</v>
          </cell>
          <cell r="Q538">
            <v>5390.0116382996639</v>
          </cell>
          <cell r="R538" t="str">
            <v>manuel</v>
          </cell>
          <cell r="S538">
            <v>34</v>
          </cell>
          <cell r="T538">
            <v>10.018596499999999</v>
          </cell>
          <cell r="U538">
            <v>1</v>
          </cell>
          <cell r="V538">
            <v>54000.351734428274</v>
          </cell>
          <cell r="W538">
            <v>0</v>
          </cell>
          <cell r="X538">
            <v>0</v>
          </cell>
          <cell r="Y538">
            <v>0</v>
          </cell>
          <cell r="Z538">
            <v>54000.351734428274</v>
          </cell>
          <cell r="AA538">
            <v>54000.351734428274</v>
          </cell>
          <cell r="AB538">
            <v>0</v>
          </cell>
          <cell r="AC538">
            <v>0</v>
          </cell>
          <cell r="AD538">
            <v>0</v>
          </cell>
          <cell r="AE538">
            <v>54000.351734428274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L538">
            <v>0</v>
          </cell>
        </row>
        <row r="539">
          <cell r="B539" t="str">
            <v>ST/EPU</v>
          </cell>
          <cell r="C539" t="str">
            <v>B1B</v>
          </cell>
          <cell r="D539" t="str">
            <v>B1BA</v>
          </cell>
          <cell r="E539" t="str">
            <v>ES/FARA</v>
          </cell>
          <cell r="F539">
            <v>90</v>
          </cell>
          <cell r="G539">
            <v>23</v>
          </cell>
          <cell r="H539" t="str">
            <v>ES manuels français, math, phys, snat  pour élèves collèges pub et privé : environ</v>
          </cell>
          <cell r="I539" t="str">
            <v>DNES</v>
          </cell>
          <cell r="J539">
            <v>44</v>
          </cell>
          <cell r="K539" t="str">
            <v>IDA</v>
          </cell>
          <cell r="L539" t="str">
            <v>AOI</v>
          </cell>
          <cell r="M539">
            <v>7553.192173404228</v>
          </cell>
          <cell r="N539">
            <v>7</v>
          </cell>
          <cell r="O539">
            <v>3</v>
          </cell>
          <cell r="P539">
            <v>3</v>
          </cell>
          <cell r="Q539">
            <v>7553.192173404228</v>
          </cell>
          <cell r="R539" t="str">
            <v>manuel</v>
          </cell>
          <cell r="S539">
            <v>36</v>
          </cell>
          <cell r="T539">
            <v>10.018596499999999</v>
          </cell>
          <cell r="U539">
            <v>1</v>
          </cell>
          <cell r="V539">
            <v>75672.384672294982</v>
          </cell>
          <cell r="W539">
            <v>0</v>
          </cell>
          <cell r="X539">
            <v>0</v>
          </cell>
          <cell r="Y539">
            <v>0</v>
          </cell>
          <cell r="Z539">
            <v>75672.384672294982</v>
          </cell>
          <cell r="AA539">
            <v>75672.384672294982</v>
          </cell>
          <cell r="AB539">
            <v>0</v>
          </cell>
          <cell r="AC539">
            <v>0</v>
          </cell>
          <cell r="AD539">
            <v>0</v>
          </cell>
          <cell r="AE539">
            <v>75672.384672294982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L539">
            <v>0</v>
          </cell>
        </row>
        <row r="540">
          <cell r="B540" t="str">
            <v>ST/EPU</v>
          </cell>
          <cell r="C540" t="str">
            <v>B1B</v>
          </cell>
          <cell r="D540" t="str">
            <v>B1BA</v>
          </cell>
          <cell r="E540" t="str">
            <v>ES/FORE</v>
          </cell>
          <cell r="F540">
            <v>90</v>
          </cell>
          <cell r="G540">
            <v>23</v>
          </cell>
          <cell r="H540" t="str">
            <v>ES manuels français, math, phys, snat  pour élèves collèges pub et privé : environ</v>
          </cell>
          <cell r="I540" t="str">
            <v>DNES</v>
          </cell>
          <cell r="J540">
            <v>44</v>
          </cell>
          <cell r="K540" t="str">
            <v>IDA</v>
          </cell>
          <cell r="L540" t="str">
            <v>AOI</v>
          </cell>
          <cell r="M540">
            <v>5431.6780370496717</v>
          </cell>
          <cell r="N540">
            <v>7</v>
          </cell>
          <cell r="O540">
            <v>3</v>
          </cell>
          <cell r="P540">
            <v>3</v>
          </cell>
          <cell r="Q540">
            <v>5431.6780370496717</v>
          </cell>
          <cell r="R540" t="str">
            <v>manuel</v>
          </cell>
          <cell r="S540">
            <v>36</v>
          </cell>
          <cell r="T540">
            <v>10.018596499999999</v>
          </cell>
          <cell r="U540">
            <v>1</v>
          </cell>
          <cell r="V540">
            <v>54417.79057111271</v>
          </cell>
          <cell r="W540">
            <v>0</v>
          </cell>
          <cell r="X540">
            <v>0</v>
          </cell>
          <cell r="Y540">
            <v>0</v>
          </cell>
          <cell r="Z540">
            <v>54417.79057111271</v>
          </cell>
          <cell r="AA540">
            <v>54417.79057111271</v>
          </cell>
          <cell r="AB540">
            <v>0</v>
          </cell>
          <cell r="AC540">
            <v>0</v>
          </cell>
          <cell r="AD540">
            <v>0</v>
          </cell>
          <cell r="AE540">
            <v>54417.79057111271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L540">
            <v>0</v>
          </cell>
        </row>
        <row r="541">
          <cell r="B541" t="str">
            <v>ST/EPU</v>
          </cell>
          <cell r="C541" t="str">
            <v>B1B</v>
          </cell>
          <cell r="D541" t="str">
            <v>B1BA</v>
          </cell>
          <cell r="E541" t="str">
            <v>ES/FRIA</v>
          </cell>
          <cell r="F541">
            <v>90</v>
          </cell>
          <cell r="G541">
            <v>23</v>
          </cell>
          <cell r="H541" t="str">
            <v>ES manuels français, math, phys, snat  pour élèves collèges pub et privé : environ</v>
          </cell>
          <cell r="I541" t="str">
            <v>DNES</v>
          </cell>
          <cell r="J541">
            <v>49</v>
          </cell>
          <cell r="K541" t="str">
            <v>IDA</v>
          </cell>
          <cell r="L541" t="str">
            <v>AOI</v>
          </cell>
          <cell r="M541">
            <v>6694.4013991679521</v>
          </cell>
          <cell r="N541">
            <v>7</v>
          </cell>
          <cell r="O541">
            <v>3</v>
          </cell>
          <cell r="P541">
            <v>3</v>
          </cell>
          <cell r="Q541">
            <v>6694.4013991679521</v>
          </cell>
          <cell r="R541" t="str">
            <v>manuel</v>
          </cell>
          <cell r="S541">
            <v>33</v>
          </cell>
          <cell r="T541">
            <v>10.018596499999999</v>
          </cell>
          <cell r="U541">
            <v>1</v>
          </cell>
          <cell r="V541">
            <v>67068.506427299144</v>
          </cell>
          <cell r="W541">
            <v>0</v>
          </cell>
          <cell r="X541">
            <v>0</v>
          </cell>
          <cell r="Y541">
            <v>0</v>
          </cell>
          <cell r="Z541">
            <v>67068.506427299144</v>
          </cell>
          <cell r="AA541">
            <v>67068.506427299144</v>
          </cell>
          <cell r="AB541">
            <v>0</v>
          </cell>
          <cell r="AC541">
            <v>0</v>
          </cell>
          <cell r="AD541">
            <v>0</v>
          </cell>
          <cell r="AE541">
            <v>67068.506427299144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L541">
            <v>0</v>
          </cell>
        </row>
        <row r="542">
          <cell r="B542" t="str">
            <v>ST/EPU</v>
          </cell>
          <cell r="C542" t="str">
            <v>B1B</v>
          </cell>
          <cell r="D542" t="str">
            <v>B1BA</v>
          </cell>
          <cell r="E542" t="str">
            <v>ES/GAOU</v>
          </cell>
          <cell r="F542">
            <v>90</v>
          </cell>
          <cell r="G542">
            <v>23</v>
          </cell>
          <cell r="H542" t="str">
            <v>ES manuels français, math, phys, snat  pour élèves collèges pub et privé : environ</v>
          </cell>
          <cell r="I542" t="str">
            <v>DNES</v>
          </cell>
          <cell r="J542">
            <v>49</v>
          </cell>
          <cell r="K542" t="str">
            <v>IDA</v>
          </cell>
          <cell r="L542" t="str">
            <v>AOI</v>
          </cell>
          <cell r="M542">
            <v>2358.7811292365677</v>
          </cell>
          <cell r="N542">
            <v>9</v>
          </cell>
          <cell r="O542">
            <v>3</v>
          </cell>
          <cell r="P542">
            <v>3</v>
          </cell>
          <cell r="Q542">
            <v>2358.7811292365677</v>
          </cell>
          <cell r="R542" t="str">
            <v>manuel</v>
          </cell>
          <cell r="S542">
            <v>34</v>
          </cell>
          <cell r="T542">
            <v>10.018596499999999</v>
          </cell>
          <cell r="U542">
            <v>1</v>
          </cell>
          <cell r="V542">
            <v>23631.676365635522</v>
          </cell>
          <cell r="W542">
            <v>0</v>
          </cell>
          <cell r="X542">
            <v>0</v>
          </cell>
          <cell r="Y542">
            <v>0</v>
          </cell>
          <cell r="Z542">
            <v>23631.676365635522</v>
          </cell>
          <cell r="AA542">
            <v>23631.676365635522</v>
          </cell>
          <cell r="AB542">
            <v>0</v>
          </cell>
          <cell r="AC542">
            <v>0</v>
          </cell>
          <cell r="AD542">
            <v>0</v>
          </cell>
          <cell r="AE542">
            <v>23631.676365635522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L542">
            <v>0</v>
          </cell>
        </row>
        <row r="543">
          <cell r="B543" t="str">
            <v>ST/EPU</v>
          </cell>
          <cell r="C543" t="str">
            <v>B1B</v>
          </cell>
          <cell r="D543" t="str">
            <v>B1BA</v>
          </cell>
          <cell r="E543" t="str">
            <v>ES/GUEC</v>
          </cell>
          <cell r="G543">
            <v>23</v>
          </cell>
          <cell r="H543" t="str">
            <v>ES manuels français, math, phys, snat  pour élèves collèges pub et privé : environ</v>
          </cell>
          <cell r="I543" t="str">
            <v>DNES</v>
          </cell>
          <cell r="K543" t="str">
            <v>IDA</v>
          </cell>
          <cell r="L543" t="str">
            <v>AOI</v>
          </cell>
          <cell r="M543">
            <v>9863.3625040991155</v>
          </cell>
          <cell r="O543">
            <v>3</v>
          </cell>
          <cell r="P543">
            <v>3</v>
          </cell>
          <cell r="Q543">
            <v>9863.3625040991155</v>
          </cell>
          <cell r="R543" t="str">
            <v>manuel</v>
          </cell>
          <cell r="T543">
            <v>10.018596499999999</v>
          </cell>
          <cell r="U543">
            <v>1</v>
          </cell>
          <cell r="V543">
            <v>98817.049061798622</v>
          </cell>
          <cell r="W543">
            <v>0</v>
          </cell>
          <cell r="X543">
            <v>0</v>
          </cell>
          <cell r="Y543">
            <v>0</v>
          </cell>
          <cell r="Z543">
            <v>98817.049061798622</v>
          </cell>
          <cell r="AA543">
            <v>98817.049061798622</v>
          </cell>
          <cell r="AB543">
            <v>0</v>
          </cell>
          <cell r="AC543">
            <v>0</v>
          </cell>
          <cell r="AD543">
            <v>0</v>
          </cell>
          <cell r="AE543">
            <v>98817.049061798622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L543">
            <v>0</v>
          </cell>
        </row>
        <row r="544">
          <cell r="B544" t="str">
            <v>ST/EPU</v>
          </cell>
          <cell r="C544" t="str">
            <v>B1B</v>
          </cell>
          <cell r="D544" t="str">
            <v>B1BA</v>
          </cell>
          <cell r="E544" t="str">
            <v>ES/KALO</v>
          </cell>
          <cell r="F544">
            <v>90</v>
          </cell>
          <cell r="G544">
            <v>23</v>
          </cell>
          <cell r="H544" t="str">
            <v>ES manuels français, math, phys, snat  pour élèves collèges pub et privé : environ</v>
          </cell>
          <cell r="I544" t="str">
            <v>DNES</v>
          </cell>
          <cell r="J544">
            <v>42</v>
          </cell>
          <cell r="K544" t="str">
            <v>IDA</v>
          </cell>
          <cell r="L544" t="str">
            <v>AOI</v>
          </cell>
          <cell r="M544">
            <v>8033.5131589946168</v>
          </cell>
          <cell r="N544">
            <v>9</v>
          </cell>
          <cell r="O544">
            <v>3</v>
          </cell>
          <cell r="P544">
            <v>3</v>
          </cell>
          <cell r="Q544">
            <v>8033.5131589946168</v>
          </cell>
          <cell r="R544" t="str">
            <v>manuel</v>
          </cell>
          <cell r="S544">
            <v>94</v>
          </cell>
          <cell r="T544">
            <v>10.018596499999999</v>
          </cell>
          <cell r="U544">
            <v>1</v>
          </cell>
          <cell r="V544">
            <v>80484.526817407401</v>
          </cell>
          <cell r="W544">
            <v>0</v>
          </cell>
          <cell r="X544">
            <v>0</v>
          </cell>
          <cell r="Y544">
            <v>0</v>
          </cell>
          <cell r="Z544">
            <v>80484.526817407401</v>
          </cell>
          <cell r="AA544">
            <v>80484.526817407401</v>
          </cell>
          <cell r="AB544">
            <v>0</v>
          </cell>
          <cell r="AC544">
            <v>0</v>
          </cell>
          <cell r="AD544">
            <v>0</v>
          </cell>
          <cell r="AE544">
            <v>80484.526817407401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B545" t="str">
            <v>ST/EPU</v>
          </cell>
          <cell r="C545" t="str">
            <v>B1B</v>
          </cell>
          <cell r="D545" t="str">
            <v>B1BA</v>
          </cell>
          <cell r="E545" t="str">
            <v>ES/KANK</v>
          </cell>
          <cell r="F545">
            <v>90</v>
          </cell>
          <cell r="G545">
            <v>23</v>
          </cell>
          <cell r="H545" t="str">
            <v>ES manuels français, math, phys, snat  pour élèves collèges pub et privé : environ</v>
          </cell>
          <cell r="I545" t="str">
            <v>DNES</v>
          </cell>
          <cell r="J545">
            <v>43</v>
          </cell>
          <cell r="K545" t="str">
            <v>IDA</v>
          </cell>
          <cell r="L545" t="str">
            <v>AOI</v>
          </cell>
          <cell r="M545">
            <v>17036.927488892157</v>
          </cell>
          <cell r="N545">
            <v>9</v>
          </cell>
          <cell r="O545">
            <v>3</v>
          </cell>
          <cell r="P545">
            <v>3</v>
          </cell>
          <cell r="Q545">
            <v>17036.927488892157</v>
          </cell>
          <cell r="R545" t="str">
            <v>manuel</v>
          </cell>
          <cell r="S545">
            <v>94</v>
          </cell>
          <cell r="T545">
            <v>10.018596499999999</v>
          </cell>
          <cell r="U545">
            <v>1</v>
          </cell>
          <cell r="V545">
            <v>170686.10211096876</v>
          </cell>
          <cell r="W545">
            <v>0</v>
          </cell>
          <cell r="X545">
            <v>0</v>
          </cell>
          <cell r="Y545">
            <v>0</v>
          </cell>
          <cell r="Z545">
            <v>170686.10211096876</v>
          </cell>
          <cell r="AA545">
            <v>170686.10211096876</v>
          </cell>
          <cell r="AB545">
            <v>0</v>
          </cell>
          <cell r="AC545">
            <v>0</v>
          </cell>
          <cell r="AD545">
            <v>0</v>
          </cell>
          <cell r="AE545">
            <v>170686.10211096876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L545">
            <v>0</v>
          </cell>
        </row>
        <row r="546">
          <cell r="B546" t="str">
            <v>ST/EPU</v>
          </cell>
          <cell r="C546" t="str">
            <v>B1B</v>
          </cell>
          <cell r="D546" t="str">
            <v>B1BA</v>
          </cell>
          <cell r="E546" t="str">
            <v>ES/KERO</v>
          </cell>
          <cell r="F546">
            <v>90</v>
          </cell>
          <cell r="G546">
            <v>23</v>
          </cell>
          <cell r="H546" t="str">
            <v>ES manuels français, math, phys, snat  pour élèves collèges pub et privé : environ</v>
          </cell>
          <cell r="I546" t="str">
            <v>DNES</v>
          </cell>
          <cell r="J546">
            <v>49</v>
          </cell>
          <cell r="K546" t="str">
            <v>IDA</v>
          </cell>
          <cell r="L546" t="str">
            <v>AOI</v>
          </cell>
          <cell r="M546">
            <v>3030.0731090978074</v>
          </cell>
          <cell r="N546">
            <v>9</v>
          </cell>
          <cell r="O546">
            <v>3</v>
          </cell>
          <cell r="P546">
            <v>3</v>
          </cell>
          <cell r="Q546">
            <v>3030.0731090978074</v>
          </cell>
          <cell r="R546" t="str">
            <v>manuel</v>
          </cell>
          <cell r="S546">
            <v>94</v>
          </cell>
          <cell r="T546">
            <v>10.018596499999999</v>
          </cell>
          <cell r="U546">
            <v>1</v>
          </cell>
          <cell r="V546">
            <v>30357.079845551409</v>
          </cell>
          <cell r="W546">
            <v>0</v>
          </cell>
          <cell r="X546">
            <v>0</v>
          </cell>
          <cell r="Y546">
            <v>0</v>
          </cell>
          <cell r="Z546">
            <v>30357.079845551409</v>
          </cell>
          <cell r="AA546">
            <v>30357.079845551409</v>
          </cell>
          <cell r="AB546">
            <v>0</v>
          </cell>
          <cell r="AC546">
            <v>0</v>
          </cell>
          <cell r="AD546">
            <v>0</v>
          </cell>
          <cell r="AE546">
            <v>30357.079845551409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B547" t="str">
            <v>ST/EPU</v>
          </cell>
          <cell r="C547" t="str">
            <v>B1B</v>
          </cell>
          <cell r="D547" t="str">
            <v>B1BA</v>
          </cell>
          <cell r="E547" t="str">
            <v>ES/KIND</v>
          </cell>
          <cell r="G547">
            <v>23</v>
          </cell>
          <cell r="H547" t="str">
            <v>ES manuels français, math, phys, snat  pour élèves collèges pub et privé : environ</v>
          </cell>
          <cell r="I547" t="str">
            <v>DNES</v>
          </cell>
          <cell r="K547" t="str">
            <v>IDA</v>
          </cell>
          <cell r="L547" t="str">
            <v>AOI</v>
          </cell>
          <cell r="M547">
            <v>18907.28583278141</v>
          </cell>
          <cell r="O547">
            <v>3</v>
          </cell>
          <cell r="P547">
            <v>5</v>
          </cell>
          <cell r="Q547">
            <v>18907.28583278141</v>
          </cell>
          <cell r="R547" t="str">
            <v>manuel</v>
          </cell>
          <cell r="T547">
            <v>10.018596499999999</v>
          </cell>
          <cell r="U547">
            <v>1</v>
          </cell>
          <cell r="V547">
            <v>189424.46766880341</v>
          </cell>
          <cell r="W547">
            <v>0</v>
          </cell>
          <cell r="X547">
            <v>0</v>
          </cell>
          <cell r="Y547">
            <v>0</v>
          </cell>
          <cell r="Z547">
            <v>189424.46766880341</v>
          </cell>
          <cell r="AA547">
            <v>189424.46766880341</v>
          </cell>
          <cell r="AB547">
            <v>0</v>
          </cell>
          <cell r="AC547">
            <v>0</v>
          </cell>
          <cell r="AD547">
            <v>0</v>
          </cell>
          <cell r="AE547">
            <v>189424.46766880341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L547">
            <v>0</v>
          </cell>
        </row>
        <row r="548">
          <cell r="B548" t="str">
            <v>ST/EPU</v>
          </cell>
          <cell r="C548" t="str">
            <v>B1B</v>
          </cell>
          <cell r="D548" t="str">
            <v>B1BA</v>
          </cell>
          <cell r="E548" t="str">
            <v>ES/KISS</v>
          </cell>
          <cell r="G548">
            <v>23</v>
          </cell>
          <cell r="H548" t="str">
            <v>ES manuels français, math, phys, snat  pour élèves collèges pub et privé : environ</v>
          </cell>
          <cell r="I548" t="str">
            <v>DNES</v>
          </cell>
          <cell r="K548" t="str">
            <v>IDA</v>
          </cell>
          <cell r="L548" t="str">
            <v>AOI</v>
          </cell>
          <cell r="M548">
            <v>12541.586023752408</v>
          </cell>
          <cell r="O548">
            <v>3</v>
          </cell>
          <cell r="P548">
            <v>5</v>
          </cell>
          <cell r="Q548">
            <v>12541.586023752408</v>
          </cell>
          <cell r="R548" t="str">
            <v>manuel</v>
          </cell>
          <cell r="T548">
            <v>10.018596499999999</v>
          </cell>
          <cell r="U548">
            <v>1</v>
          </cell>
          <cell r="V548">
            <v>125649.08984201479</v>
          </cell>
          <cell r="W548">
            <v>0</v>
          </cell>
          <cell r="X548">
            <v>0</v>
          </cell>
          <cell r="Y548">
            <v>0</v>
          </cell>
          <cell r="Z548">
            <v>125649.08984201479</v>
          </cell>
          <cell r="AA548">
            <v>125649.08984201479</v>
          </cell>
          <cell r="AB548">
            <v>0</v>
          </cell>
          <cell r="AC548">
            <v>0</v>
          </cell>
          <cell r="AD548">
            <v>0</v>
          </cell>
          <cell r="AE548">
            <v>125649.08984201479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L548">
            <v>0</v>
          </cell>
        </row>
        <row r="549">
          <cell r="B549" t="str">
            <v>ST/EPU</v>
          </cell>
          <cell r="C549" t="str">
            <v>B1B</v>
          </cell>
          <cell r="D549" t="str">
            <v>B1BA</v>
          </cell>
          <cell r="E549" t="str">
            <v>ES/KOUB</v>
          </cell>
          <cell r="F549">
            <v>20</v>
          </cell>
          <cell r="G549">
            <v>23</v>
          </cell>
          <cell r="H549" t="str">
            <v>ES manuels français, math, phys, snat  pour élèves collèges pub et privé : environ</v>
          </cell>
          <cell r="I549" t="str">
            <v>DNES</v>
          </cell>
          <cell r="J549">
            <v>35</v>
          </cell>
          <cell r="K549" t="str">
            <v>IDA</v>
          </cell>
          <cell r="L549" t="str">
            <v>AOI</v>
          </cell>
          <cell r="M549">
            <v>1521.98095434057</v>
          </cell>
          <cell r="N549">
            <v>7</v>
          </cell>
          <cell r="O549">
            <v>3</v>
          </cell>
          <cell r="P549">
            <v>5</v>
          </cell>
          <cell r="Q549">
            <v>1521.98095434057</v>
          </cell>
          <cell r="R549" t="str">
            <v>manuel</v>
          </cell>
          <cell r="S549">
            <v>96</v>
          </cell>
          <cell r="T549">
            <v>10.018596499999999</v>
          </cell>
          <cell r="U549">
            <v>1</v>
          </cell>
          <cell r="V549">
            <v>15248.113062223092</v>
          </cell>
          <cell r="W549">
            <v>0</v>
          </cell>
          <cell r="X549">
            <v>0</v>
          </cell>
          <cell r="Y549">
            <v>0</v>
          </cell>
          <cell r="Z549">
            <v>15248.113062223092</v>
          </cell>
          <cell r="AA549">
            <v>15248.113062223092</v>
          </cell>
          <cell r="AB549">
            <v>0</v>
          </cell>
          <cell r="AC549">
            <v>0</v>
          </cell>
          <cell r="AD549">
            <v>0</v>
          </cell>
          <cell r="AE549">
            <v>15248.113062223092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B550" t="str">
            <v>ST/EPU</v>
          </cell>
          <cell r="C550" t="str">
            <v>B1B</v>
          </cell>
          <cell r="D550" t="str">
            <v>B1BA</v>
          </cell>
          <cell r="E550" t="str">
            <v>ES/KOUN</v>
          </cell>
          <cell r="F550">
            <v>20</v>
          </cell>
          <cell r="G550">
            <v>23</v>
          </cell>
          <cell r="H550" t="str">
            <v>ES manuels français, math, phys, snat  pour élèves collèges pub et privé : environ</v>
          </cell>
          <cell r="I550" t="str">
            <v>DNES</v>
          </cell>
          <cell r="J550">
            <v>44</v>
          </cell>
          <cell r="K550" t="str">
            <v>IDA</v>
          </cell>
          <cell r="L550" t="str">
            <v>AOI</v>
          </cell>
          <cell r="M550">
            <v>2560.1687231949395</v>
          </cell>
          <cell r="N550">
            <v>7</v>
          </cell>
          <cell r="O550">
            <v>3</v>
          </cell>
          <cell r="P550">
            <v>5</v>
          </cell>
          <cell r="Q550">
            <v>2560.1687231949395</v>
          </cell>
          <cell r="R550" t="str">
            <v>manuel</v>
          </cell>
          <cell r="S550">
            <v>96</v>
          </cell>
          <cell r="T550">
            <v>10.018596499999999</v>
          </cell>
          <cell r="U550">
            <v>1</v>
          </cell>
          <cell r="V550">
            <v>25649.297409610288</v>
          </cell>
          <cell r="W550">
            <v>0</v>
          </cell>
          <cell r="X550">
            <v>0</v>
          </cell>
          <cell r="Y550">
            <v>0</v>
          </cell>
          <cell r="Z550">
            <v>25649.297409610288</v>
          </cell>
          <cell r="AA550">
            <v>25649.297409610288</v>
          </cell>
          <cell r="AB550">
            <v>0</v>
          </cell>
          <cell r="AC550">
            <v>0</v>
          </cell>
          <cell r="AD550">
            <v>0</v>
          </cell>
          <cell r="AE550">
            <v>25649.297409610288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1">
          <cell r="B551" t="str">
            <v>ST/EPU</v>
          </cell>
          <cell r="C551" t="str">
            <v>B1B</v>
          </cell>
          <cell r="D551" t="str">
            <v>B1BA</v>
          </cell>
          <cell r="E551" t="str">
            <v>ES/KOUR</v>
          </cell>
          <cell r="F551">
            <v>20</v>
          </cell>
          <cell r="G551">
            <v>23</v>
          </cell>
          <cell r="H551" t="str">
            <v>ES manuels français, math, phys, snat  pour élèves collèges pub et privé : environ</v>
          </cell>
          <cell r="I551" t="str">
            <v>DNES</v>
          </cell>
          <cell r="J551">
            <v>44</v>
          </cell>
          <cell r="K551" t="str">
            <v>IDA</v>
          </cell>
          <cell r="L551" t="str">
            <v>AOI</v>
          </cell>
          <cell r="M551">
            <v>1675.9151497225441</v>
          </cell>
          <cell r="N551">
            <v>7</v>
          </cell>
          <cell r="O551">
            <v>3</v>
          </cell>
          <cell r="P551">
            <v>5</v>
          </cell>
          <cell r="Q551">
            <v>1675.9151497225441</v>
          </cell>
          <cell r="R551" t="str">
            <v>manuel</v>
          </cell>
          <cell r="S551">
            <v>96</v>
          </cell>
          <cell r="T551">
            <v>10.018596499999999</v>
          </cell>
          <cell r="U551">
            <v>1</v>
          </cell>
          <cell r="V551">
            <v>16790.317653307255</v>
          </cell>
          <cell r="W551">
            <v>0</v>
          </cell>
          <cell r="X551">
            <v>0</v>
          </cell>
          <cell r="Y551">
            <v>0</v>
          </cell>
          <cell r="Z551">
            <v>16790.317653307255</v>
          </cell>
          <cell r="AA551">
            <v>16790.317653307255</v>
          </cell>
          <cell r="AB551">
            <v>0</v>
          </cell>
          <cell r="AC551">
            <v>0</v>
          </cell>
          <cell r="AD551">
            <v>0</v>
          </cell>
          <cell r="AE551">
            <v>16790.317653307255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L551">
            <v>0</v>
          </cell>
        </row>
        <row r="552">
          <cell r="B552" t="str">
            <v>ST/EPU</v>
          </cell>
          <cell r="C552" t="str">
            <v>B1B</v>
          </cell>
          <cell r="D552" t="str">
            <v>B1BA</v>
          </cell>
          <cell r="E552" t="str">
            <v>ES/LABE</v>
          </cell>
          <cell r="F552">
            <v>20</v>
          </cell>
          <cell r="G552">
            <v>23</v>
          </cell>
          <cell r="H552" t="str">
            <v>ES manuels français, math, phys, snat  pour élèves collèges pub et privé : environ</v>
          </cell>
          <cell r="I552" t="str">
            <v>DNES</v>
          </cell>
          <cell r="J552">
            <v>44</v>
          </cell>
          <cell r="K552" t="str">
            <v>IDA</v>
          </cell>
          <cell r="L552" t="str">
            <v>AOI</v>
          </cell>
          <cell r="M552">
            <v>14334.398569968047</v>
          </cell>
          <cell r="N552">
            <v>7</v>
          </cell>
          <cell r="O552">
            <v>3</v>
          </cell>
          <cell r="P552">
            <v>5</v>
          </cell>
          <cell r="Q552">
            <v>14334.398569968047</v>
          </cell>
          <cell r="R552" t="str">
            <v>manuel</v>
          </cell>
          <cell r="S552">
            <v>96</v>
          </cell>
          <cell r="T552">
            <v>10.018596499999999</v>
          </cell>
          <cell r="U552">
            <v>1</v>
          </cell>
          <cell r="V552">
            <v>143610.55534268686</v>
          </cell>
          <cell r="W552">
            <v>0</v>
          </cell>
          <cell r="X552">
            <v>0</v>
          </cell>
          <cell r="Y552">
            <v>0</v>
          </cell>
          <cell r="Z552">
            <v>143610.55534268686</v>
          </cell>
          <cell r="AA552">
            <v>143610.55534268686</v>
          </cell>
          <cell r="AB552">
            <v>0</v>
          </cell>
          <cell r="AC552">
            <v>0</v>
          </cell>
          <cell r="AD552">
            <v>0</v>
          </cell>
          <cell r="AE552">
            <v>143610.55534268686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L552">
            <v>0</v>
          </cell>
        </row>
        <row r="553">
          <cell r="B553" t="str">
            <v>ST/EPU</v>
          </cell>
          <cell r="C553" t="str">
            <v>B1B</v>
          </cell>
          <cell r="D553" t="str">
            <v>B1BA</v>
          </cell>
          <cell r="E553" t="str">
            <v>ES/LELO</v>
          </cell>
          <cell r="F553">
            <v>20</v>
          </cell>
          <cell r="G553">
            <v>23</v>
          </cell>
          <cell r="H553" t="str">
            <v>ES manuels français, math, phys, snat  pour élèves collèges pub et privé : environ</v>
          </cell>
          <cell r="I553" t="str">
            <v>DNES</v>
          </cell>
          <cell r="J553">
            <v>44</v>
          </cell>
          <cell r="K553" t="str">
            <v>IDA</v>
          </cell>
          <cell r="L553" t="str">
            <v>AOI</v>
          </cell>
          <cell r="M553">
            <v>2344.8923296532316</v>
          </cell>
          <cell r="N553">
            <v>7</v>
          </cell>
          <cell r="O553">
            <v>3</v>
          </cell>
          <cell r="P553">
            <v>5</v>
          </cell>
          <cell r="Q553">
            <v>2344.8923296532316</v>
          </cell>
          <cell r="R553" t="str">
            <v>manuel</v>
          </cell>
          <cell r="S553">
            <v>96</v>
          </cell>
          <cell r="T553">
            <v>10.018596499999999</v>
          </cell>
          <cell r="U553">
            <v>1</v>
          </cell>
          <cell r="V553">
            <v>23492.53008674071</v>
          </cell>
          <cell r="W553">
            <v>0</v>
          </cell>
          <cell r="X553">
            <v>0</v>
          </cell>
          <cell r="Y553">
            <v>0</v>
          </cell>
          <cell r="Z553">
            <v>23492.53008674071</v>
          </cell>
          <cell r="AA553">
            <v>23492.53008674071</v>
          </cell>
          <cell r="AB553">
            <v>0</v>
          </cell>
          <cell r="AC553">
            <v>0</v>
          </cell>
          <cell r="AD553">
            <v>0</v>
          </cell>
          <cell r="AE553">
            <v>23492.53008674071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L553">
            <v>0</v>
          </cell>
        </row>
        <row r="554">
          <cell r="B554" t="str">
            <v>ST/EPU</v>
          </cell>
          <cell r="C554" t="str">
            <v>B1B</v>
          </cell>
          <cell r="D554" t="str">
            <v>B1BA</v>
          </cell>
          <cell r="E554" t="str">
            <v>ES/LOLA</v>
          </cell>
          <cell r="F554">
            <v>11</v>
          </cell>
          <cell r="G554">
            <v>23</v>
          </cell>
          <cell r="H554" t="str">
            <v>ES manuels français, math, phys, snat  pour élèves collèges pub et privé : environ</v>
          </cell>
          <cell r="I554" t="str">
            <v>DNES</v>
          </cell>
          <cell r="J554">
            <v>44</v>
          </cell>
          <cell r="K554" t="str">
            <v>IDA</v>
          </cell>
          <cell r="L554" t="str">
            <v>AOI</v>
          </cell>
          <cell r="M554">
            <v>6131.9050160428442</v>
          </cell>
          <cell r="N554">
            <v>7</v>
          </cell>
          <cell r="O554">
            <v>3</v>
          </cell>
          <cell r="P554">
            <v>5</v>
          </cell>
          <cell r="Q554">
            <v>6131.9050160428442</v>
          </cell>
          <cell r="R554" t="str">
            <v>manuel</v>
          </cell>
          <cell r="S554">
            <v>96</v>
          </cell>
          <cell r="T554">
            <v>10.018596499999999</v>
          </cell>
          <cell r="U554">
            <v>1</v>
          </cell>
          <cell r="V554">
            <v>61433.08213205928</v>
          </cell>
          <cell r="W554">
            <v>0</v>
          </cell>
          <cell r="X554">
            <v>0</v>
          </cell>
          <cell r="Y554">
            <v>0</v>
          </cell>
          <cell r="Z554">
            <v>61433.08213205928</v>
          </cell>
          <cell r="AA554">
            <v>61433.08213205928</v>
          </cell>
          <cell r="AB554">
            <v>0</v>
          </cell>
          <cell r="AC554">
            <v>0</v>
          </cell>
          <cell r="AD554">
            <v>0</v>
          </cell>
          <cell r="AE554">
            <v>61433.08213205928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L554">
            <v>0</v>
          </cell>
        </row>
        <row r="555">
          <cell r="B555" t="str">
            <v>ST/EPU</v>
          </cell>
          <cell r="C555" t="str">
            <v>B1B</v>
          </cell>
          <cell r="D555" t="str">
            <v>B1BA</v>
          </cell>
          <cell r="E555" t="str">
            <v>ES/MACE</v>
          </cell>
          <cell r="F555">
            <v>20</v>
          </cell>
          <cell r="G555">
            <v>23</v>
          </cell>
          <cell r="H555" t="str">
            <v>ES manuels français, math, phys, snat  pour élèves collèges pub et privé : environ</v>
          </cell>
          <cell r="I555" t="str">
            <v>DNES</v>
          </cell>
          <cell r="J555">
            <v>44</v>
          </cell>
          <cell r="K555" t="str">
            <v>IDA</v>
          </cell>
          <cell r="L555" t="str">
            <v>AOI</v>
          </cell>
          <cell r="M555">
            <v>8034.670558959876</v>
          </cell>
          <cell r="N555">
            <v>7</v>
          </cell>
          <cell r="O555">
            <v>3</v>
          </cell>
          <cell r="P555">
            <v>5</v>
          </cell>
          <cell r="Q555">
            <v>8034.670558959876</v>
          </cell>
          <cell r="R555" t="str">
            <v>manuel</v>
          </cell>
          <cell r="S555">
            <v>96</v>
          </cell>
          <cell r="T555">
            <v>10.018596499999999</v>
          </cell>
          <cell r="U555">
            <v>1</v>
          </cell>
          <cell r="V555">
            <v>80496.12234064845</v>
          </cell>
          <cell r="W555">
            <v>0</v>
          </cell>
          <cell r="X555">
            <v>0</v>
          </cell>
          <cell r="Y555">
            <v>0</v>
          </cell>
          <cell r="Z555">
            <v>80496.12234064845</v>
          </cell>
          <cell r="AA555">
            <v>80496.12234064845</v>
          </cell>
          <cell r="AB555">
            <v>0</v>
          </cell>
          <cell r="AC555">
            <v>0</v>
          </cell>
          <cell r="AD555">
            <v>0</v>
          </cell>
          <cell r="AE555">
            <v>80496.12234064845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L555">
            <v>0</v>
          </cell>
        </row>
        <row r="556">
          <cell r="B556" t="str">
            <v>ST/EPU</v>
          </cell>
          <cell r="C556" t="str">
            <v>B1B</v>
          </cell>
          <cell r="D556" t="str">
            <v>B1BA</v>
          </cell>
          <cell r="E556" t="str">
            <v>ES/MALI</v>
          </cell>
          <cell r="F556">
            <v>51</v>
          </cell>
          <cell r="G556">
            <v>23</v>
          </cell>
          <cell r="H556" t="str">
            <v>ES manuels français, math, phys, snat  pour élèves collèges pub et privé : environ</v>
          </cell>
          <cell r="I556" t="str">
            <v>DNES</v>
          </cell>
          <cell r="J556">
            <v>44</v>
          </cell>
          <cell r="K556" t="str">
            <v>IDA</v>
          </cell>
          <cell r="L556" t="str">
            <v>AOI</v>
          </cell>
          <cell r="M556">
            <v>4435.1566669452959</v>
          </cell>
          <cell r="N556">
            <v>7</v>
          </cell>
          <cell r="O556">
            <v>3</v>
          </cell>
          <cell r="P556">
            <v>5</v>
          </cell>
          <cell r="Q556">
            <v>4435.1566669452959</v>
          </cell>
          <cell r="R556" t="str">
            <v>manuel</v>
          </cell>
          <cell r="S556">
            <v>96</v>
          </cell>
          <cell r="T556">
            <v>10.018596499999999</v>
          </cell>
          <cell r="U556">
            <v>1</v>
          </cell>
          <cell r="V556">
            <v>44434.0450604098</v>
          </cell>
          <cell r="W556">
            <v>0</v>
          </cell>
          <cell r="X556">
            <v>0</v>
          </cell>
          <cell r="Y556">
            <v>0</v>
          </cell>
          <cell r="Z556">
            <v>44434.0450604098</v>
          </cell>
          <cell r="AA556">
            <v>44434.0450604098</v>
          </cell>
          <cell r="AB556">
            <v>0</v>
          </cell>
          <cell r="AC556">
            <v>0</v>
          </cell>
          <cell r="AD556">
            <v>0</v>
          </cell>
          <cell r="AE556">
            <v>44434.0450604098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L556">
            <v>0</v>
          </cell>
        </row>
        <row r="557">
          <cell r="B557" t="str">
            <v>ST/EPU</v>
          </cell>
          <cell r="C557" t="str">
            <v>B1B</v>
          </cell>
          <cell r="D557" t="str">
            <v>B1BA</v>
          </cell>
          <cell r="E557" t="str">
            <v>ES/MAMO</v>
          </cell>
          <cell r="F557">
            <v>11</v>
          </cell>
          <cell r="G557">
            <v>23</v>
          </cell>
          <cell r="H557" t="str">
            <v>ES manuels français, math, phys, snat  pour élèves collèges pub et privé : environ</v>
          </cell>
          <cell r="I557" t="str">
            <v>DNES</v>
          </cell>
          <cell r="J557">
            <v>49</v>
          </cell>
          <cell r="K557" t="str">
            <v>IDA</v>
          </cell>
          <cell r="L557" t="str">
            <v>AOI</v>
          </cell>
          <cell r="M557">
            <v>10090.212897293604</v>
          </cell>
          <cell r="N557">
            <v>7</v>
          </cell>
          <cell r="O557">
            <v>3</v>
          </cell>
          <cell r="P557">
            <v>5</v>
          </cell>
          <cell r="Q557">
            <v>10090.212897293604</v>
          </cell>
          <cell r="R557" t="str">
            <v>manuel</v>
          </cell>
          <cell r="S557">
            <v>93</v>
          </cell>
          <cell r="T557">
            <v>10.018596499999999</v>
          </cell>
          <cell r="U557">
            <v>1</v>
          </cell>
          <cell r="V557">
            <v>101089.77161708055</v>
          </cell>
          <cell r="W557">
            <v>0</v>
          </cell>
          <cell r="X557">
            <v>0</v>
          </cell>
          <cell r="Y557">
            <v>0</v>
          </cell>
          <cell r="Z557">
            <v>101089.77161708055</v>
          </cell>
          <cell r="AA557">
            <v>101089.77161708055</v>
          </cell>
          <cell r="AB557">
            <v>0</v>
          </cell>
          <cell r="AC557">
            <v>0</v>
          </cell>
          <cell r="AD557">
            <v>0</v>
          </cell>
          <cell r="AE557">
            <v>101089.77161708055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L557">
            <v>0</v>
          </cell>
        </row>
        <row r="558">
          <cell r="B558" t="str">
            <v>ST/EPU</v>
          </cell>
          <cell r="C558" t="str">
            <v>B1B</v>
          </cell>
          <cell r="D558" t="str">
            <v>B1BA</v>
          </cell>
          <cell r="E558" t="str">
            <v>ES/MAND</v>
          </cell>
          <cell r="F558">
            <v>12</v>
          </cell>
          <cell r="G558">
            <v>23</v>
          </cell>
          <cell r="H558" t="str">
            <v>ES manuels français, math, phys, snat  pour élèves collèges pub et privé : environ</v>
          </cell>
          <cell r="I558" t="str">
            <v>DNES</v>
          </cell>
          <cell r="J558">
            <v>49</v>
          </cell>
          <cell r="K558" t="str">
            <v>IDA</v>
          </cell>
          <cell r="L558" t="str">
            <v>AOI</v>
          </cell>
          <cell r="M558">
            <v>2746.5101176046974</v>
          </cell>
          <cell r="N558">
            <v>7</v>
          </cell>
          <cell r="O558">
            <v>3</v>
          </cell>
          <cell r="P558">
            <v>5</v>
          </cell>
          <cell r="Q558">
            <v>2746.5101176046974</v>
          </cell>
          <cell r="R558" t="str">
            <v>manuel</v>
          </cell>
          <cell r="S558">
            <v>93</v>
          </cell>
          <cell r="T558">
            <v>10.018596499999999</v>
          </cell>
          <cell r="U558">
            <v>1</v>
          </cell>
          <cell r="V558">
            <v>27516.176651449008</v>
          </cell>
          <cell r="W558">
            <v>0</v>
          </cell>
          <cell r="X558">
            <v>0</v>
          </cell>
          <cell r="Y558">
            <v>0</v>
          </cell>
          <cell r="Z558">
            <v>27516.176651449008</v>
          </cell>
          <cell r="AA558">
            <v>27516.176651449008</v>
          </cell>
          <cell r="AB558">
            <v>0</v>
          </cell>
          <cell r="AC558">
            <v>0</v>
          </cell>
          <cell r="AD558">
            <v>0</v>
          </cell>
          <cell r="AE558">
            <v>27516.176651449008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L558">
            <v>0</v>
          </cell>
        </row>
        <row r="559">
          <cell r="B559" t="str">
            <v>ST/EPU</v>
          </cell>
          <cell r="C559" t="str">
            <v>B1B</v>
          </cell>
          <cell r="D559" t="str">
            <v>B1BA</v>
          </cell>
          <cell r="E559" t="str">
            <v>ES/MATA</v>
          </cell>
          <cell r="F559">
            <v>20</v>
          </cell>
          <cell r="G559">
            <v>23</v>
          </cell>
          <cell r="H559" t="str">
            <v>ES manuels français, math, phys, snat  pour élèves collèges pub et privé : environ</v>
          </cell>
          <cell r="I559" t="str">
            <v>DNES</v>
          </cell>
          <cell r="J559">
            <v>49</v>
          </cell>
          <cell r="K559" t="str">
            <v>IDA</v>
          </cell>
          <cell r="L559" t="str">
            <v>AOI</v>
          </cell>
          <cell r="M559">
            <v>18351.73384944797</v>
          </cell>
          <cell r="N559">
            <v>7</v>
          </cell>
          <cell r="O559">
            <v>3</v>
          </cell>
          <cell r="P559">
            <v>5</v>
          </cell>
          <cell r="Q559">
            <v>18351.73384944797</v>
          </cell>
          <cell r="R559" t="str">
            <v>manuel</v>
          </cell>
          <cell r="S559">
            <v>93</v>
          </cell>
          <cell r="T559">
            <v>10.018596499999999</v>
          </cell>
          <cell r="U559">
            <v>1</v>
          </cell>
          <cell r="V559">
            <v>183858.61651301096</v>
          </cell>
          <cell r="W559">
            <v>0</v>
          </cell>
          <cell r="X559">
            <v>0</v>
          </cell>
          <cell r="Y559">
            <v>0</v>
          </cell>
          <cell r="Z559">
            <v>183858.61651301096</v>
          </cell>
          <cell r="AA559">
            <v>183858.61651301096</v>
          </cell>
          <cell r="AB559">
            <v>0</v>
          </cell>
          <cell r="AC559">
            <v>0</v>
          </cell>
          <cell r="AD559">
            <v>0</v>
          </cell>
          <cell r="AE559">
            <v>183858.61651301096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L559">
            <v>0</v>
          </cell>
        </row>
        <row r="560">
          <cell r="B560" t="str">
            <v>ST/EPU</v>
          </cell>
          <cell r="C560" t="str">
            <v>B1B</v>
          </cell>
          <cell r="D560" t="str">
            <v>B1BA</v>
          </cell>
          <cell r="E560" t="str">
            <v>ES/MATO</v>
          </cell>
          <cell r="F560">
            <v>40</v>
          </cell>
          <cell r="G560">
            <v>23</v>
          </cell>
          <cell r="H560" t="str">
            <v>ES manuels français, math, phys, snat  pour élèves collèges pub et privé : environ</v>
          </cell>
          <cell r="I560" t="str">
            <v>DNES</v>
          </cell>
          <cell r="J560">
            <v>49</v>
          </cell>
          <cell r="K560" t="str">
            <v>IDA</v>
          </cell>
          <cell r="L560" t="str">
            <v>AOI</v>
          </cell>
          <cell r="M560">
            <v>42382.829328515283</v>
          </cell>
          <cell r="N560">
            <v>7</v>
          </cell>
          <cell r="O560">
            <v>3</v>
          </cell>
          <cell r="P560">
            <v>5</v>
          </cell>
          <cell r="Q560">
            <v>42382.829328515283</v>
          </cell>
          <cell r="R560" t="str">
            <v>manuel</v>
          </cell>
          <cell r="S560">
            <v>93</v>
          </cell>
          <cell r="T560">
            <v>10.018596499999999</v>
          </cell>
          <cell r="U560">
            <v>1</v>
          </cell>
          <cell r="V560">
            <v>424616.46557076054</v>
          </cell>
          <cell r="W560">
            <v>0</v>
          </cell>
          <cell r="X560">
            <v>0</v>
          </cell>
          <cell r="Y560">
            <v>0</v>
          </cell>
          <cell r="Z560">
            <v>424616.46557076054</v>
          </cell>
          <cell r="AA560">
            <v>424616.46557076054</v>
          </cell>
          <cell r="AB560">
            <v>0</v>
          </cell>
          <cell r="AC560">
            <v>0</v>
          </cell>
          <cell r="AD560">
            <v>0</v>
          </cell>
          <cell r="AE560">
            <v>424616.46557076054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L560">
            <v>0</v>
          </cell>
        </row>
        <row r="561">
          <cell r="B561" t="str">
            <v>ST/EPU</v>
          </cell>
          <cell r="C561" t="str">
            <v>B1B</v>
          </cell>
          <cell r="D561" t="str">
            <v>B1BA</v>
          </cell>
          <cell r="E561" t="str">
            <v>ES/NZER</v>
          </cell>
          <cell r="F561">
            <v>59</v>
          </cell>
          <cell r="G561">
            <v>23</v>
          </cell>
          <cell r="H561" t="str">
            <v>ES manuels français, math, phys, snat  pour élèves collèges pub et privé : environ</v>
          </cell>
          <cell r="I561" t="str">
            <v>DNES</v>
          </cell>
          <cell r="J561">
            <v>49</v>
          </cell>
          <cell r="K561" t="str">
            <v>IDA</v>
          </cell>
          <cell r="L561" t="str">
            <v>AOI</v>
          </cell>
          <cell r="M561">
            <v>23150.314105490594</v>
          </cell>
          <cell r="N561">
            <v>7</v>
          </cell>
          <cell r="O561">
            <v>3</v>
          </cell>
          <cell r="P561">
            <v>5</v>
          </cell>
          <cell r="Q561">
            <v>23150.314105490594</v>
          </cell>
          <cell r="R561" t="str">
            <v>manuel</v>
          </cell>
          <cell r="S561">
            <v>93</v>
          </cell>
          <cell r="T561">
            <v>10.018596499999999</v>
          </cell>
          <cell r="U561">
            <v>1</v>
          </cell>
          <cell r="V561">
            <v>231933.65587116868</v>
          </cell>
          <cell r="W561">
            <v>0</v>
          </cell>
          <cell r="X561">
            <v>0</v>
          </cell>
          <cell r="Y561">
            <v>0</v>
          </cell>
          <cell r="Z561">
            <v>231933.65587116868</v>
          </cell>
          <cell r="AA561">
            <v>231933.65587116868</v>
          </cell>
          <cell r="AB561">
            <v>0</v>
          </cell>
          <cell r="AC561">
            <v>0</v>
          </cell>
          <cell r="AD561">
            <v>0</v>
          </cell>
          <cell r="AE561">
            <v>231933.65587116868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B562" t="str">
            <v>ST/EPU</v>
          </cell>
          <cell r="C562" t="str">
            <v>B1B</v>
          </cell>
          <cell r="D562" t="str">
            <v>B1BA</v>
          </cell>
          <cell r="E562" t="str">
            <v>ES/PITA</v>
          </cell>
          <cell r="F562">
            <v>90</v>
          </cell>
          <cell r="G562">
            <v>23</v>
          </cell>
          <cell r="H562" t="str">
            <v>ES manuels français, math, phys, snat  pour élèves collèges pub et privé : environ</v>
          </cell>
          <cell r="I562" t="str">
            <v>DNES</v>
          </cell>
          <cell r="J562">
            <v>49</v>
          </cell>
          <cell r="K562" t="str">
            <v>IDA</v>
          </cell>
          <cell r="L562" t="str">
            <v>AOI</v>
          </cell>
          <cell r="M562">
            <v>5512.6960346191318</v>
          </cell>
          <cell r="N562">
            <v>7</v>
          </cell>
          <cell r="O562">
            <v>3</v>
          </cell>
          <cell r="P562">
            <v>5</v>
          </cell>
          <cell r="Q562">
            <v>5512.6960346191318</v>
          </cell>
          <cell r="R562" t="str">
            <v>manuel</v>
          </cell>
          <cell r="S562">
            <v>93</v>
          </cell>
          <cell r="T562">
            <v>10.018596499999999</v>
          </cell>
          <cell r="U562">
            <v>1</v>
          </cell>
          <cell r="V562">
            <v>55229.477197999106</v>
          </cell>
          <cell r="W562">
            <v>0</v>
          </cell>
          <cell r="X562">
            <v>0</v>
          </cell>
          <cell r="Y562">
            <v>0</v>
          </cell>
          <cell r="Z562">
            <v>55229.477197999106</v>
          </cell>
          <cell r="AA562">
            <v>55229.477197999106</v>
          </cell>
          <cell r="AB562">
            <v>0</v>
          </cell>
          <cell r="AC562">
            <v>0</v>
          </cell>
          <cell r="AD562">
            <v>0</v>
          </cell>
          <cell r="AE562">
            <v>55229.477197999106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B563" t="str">
            <v>ST/EPU</v>
          </cell>
          <cell r="C563" t="str">
            <v>B1B</v>
          </cell>
          <cell r="D563" t="str">
            <v>B1BA</v>
          </cell>
          <cell r="E563" t="str">
            <v>ES/RATO</v>
          </cell>
          <cell r="G563">
            <v>23</v>
          </cell>
          <cell r="H563" t="str">
            <v>ES manuels français, math, phys, snat  pour élèves collèges pub et privé : environ</v>
          </cell>
          <cell r="I563" t="str">
            <v>DNES</v>
          </cell>
          <cell r="K563" t="str">
            <v>IDA</v>
          </cell>
          <cell r="L563" t="str">
            <v>AOI</v>
          </cell>
          <cell r="M563">
            <v>37338.88027983372</v>
          </cell>
          <cell r="O563">
            <v>3</v>
          </cell>
          <cell r="P563">
            <v>5</v>
          </cell>
          <cell r="Q563">
            <v>37338.88027983372</v>
          </cell>
          <cell r="R563" t="str">
            <v>manuel</v>
          </cell>
          <cell r="T563">
            <v>10.018596499999999</v>
          </cell>
          <cell r="U563">
            <v>1</v>
          </cell>
          <cell r="V563">
            <v>374083.17528546113</v>
          </cell>
          <cell r="W563">
            <v>0</v>
          </cell>
          <cell r="X563">
            <v>0</v>
          </cell>
          <cell r="Y563">
            <v>0</v>
          </cell>
          <cell r="Z563">
            <v>374083.17528546113</v>
          </cell>
          <cell r="AA563">
            <v>374083.17528546113</v>
          </cell>
          <cell r="AB563">
            <v>0</v>
          </cell>
          <cell r="AC563">
            <v>0</v>
          </cell>
          <cell r="AD563">
            <v>0</v>
          </cell>
          <cell r="AE563">
            <v>374083.17528546113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4">
          <cell r="B564" t="str">
            <v>ST/EPU</v>
          </cell>
          <cell r="C564" t="str">
            <v>B1B</v>
          </cell>
          <cell r="D564" t="str">
            <v>B1BA</v>
          </cell>
          <cell r="E564" t="str">
            <v>ES/SIGU</v>
          </cell>
          <cell r="F564">
            <v>11</v>
          </cell>
          <cell r="G564">
            <v>23</v>
          </cell>
          <cell r="H564" t="str">
            <v>ES manuels français, math, phys, snat  pour élèves collèges pub et privé : environ</v>
          </cell>
          <cell r="I564" t="str">
            <v>DNES</v>
          </cell>
          <cell r="J564">
            <v>42</v>
          </cell>
          <cell r="K564" t="str">
            <v>IDA</v>
          </cell>
          <cell r="L564" t="str">
            <v>AOI</v>
          </cell>
          <cell r="M564">
            <v>10060.120498196377</v>
          </cell>
          <cell r="N564">
            <v>7</v>
          </cell>
          <cell r="O564">
            <v>3</v>
          </cell>
          <cell r="P564">
            <v>5</v>
          </cell>
          <cell r="Q564">
            <v>10060.120498196377</v>
          </cell>
          <cell r="R564" t="str">
            <v>manuel</v>
          </cell>
          <cell r="S564">
            <v>33</v>
          </cell>
          <cell r="T564">
            <v>10.018596499999999</v>
          </cell>
          <cell r="U564">
            <v>1</v>
          </cell>
          <cell r="V564">
            <v>100788.28801280847</v>
          </cell>
          <cell r="W564">
            <v>0</v>
          </cell>
          <cell r="X564">
            <v>0</v>
          </cell>
          <cell r="Y564">
            <v>0</v>
          </cell>
          <cell r="Z564">
            <v>100788.28801280847</v>
          </cell>
          <cell r="AA564">
            <v>100788.28801280847</v>
          </cell>
          <cell r="AB564">
            <v>0</v>
          </cell>
          <cell r="AC564">
            <v>0</v>
          </cell>
          <cell r="AD564">
            <v>0</v>
          </cell>
          <cell r="AE564">
            <v>100788.28801280847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L564">
            <v>0</v>
          </cell>
        </row>
        <row r="565">
          <cell r="B565" t="str">
            <v>ST/EPU</v>
          </cell>
          <cell r="C565" t="str">
            <v>B1B</v>
          </cell>
          <cell r="D565" t="str">
            <v>B1BA</v>
          </cell>
          <cell r="E565" t="str">
            <v>ES/TELE</v>
          </cell>
          <cell r="F565">
            <v>13</v>
          </cell>
          <cell r="G565">
            <v>23</v>
          </cell>
          <cell r="H565" t="str">
            <v>ES manuels français, math, phys, snat  pour élèves collèges pub et privé : environ</v>
          </cell>
          <cell r="I565" t="str">
            <v>DNES</v>
          </cell>
          <cell r="J565">
            <v>42</v>
          </cell>
          <cell r="K565" t="str">
            <v>IDA</v>
          </cell>
          <cell r="L565" t="str">
            <v>AOI</v>
          </cell>
          <cell r="M565">
            <v>4737.2380578828715</v>
          </cell>
          <cell r="N565">
            <v>7</v>
          </cell>
          <cell r="O565">
            <v>3</v>
          </cell>
          <cell r="P565">
            <v>5</v>
          </cell>
          <cell r="Q565">
            <v>4737.2380578828715</v>
          </cell>
          <cell r="R565" t="str">
            <v>manuel</v>
          </cell>
          <cell r="S565">
            <v>33</v>
          </cell>
          <cell r="T565">
            <v>10.018596499999999</v>
          </cell>
          <cell r="U565">
            <v>1</v>
          </cell>
          <cell r="V565">
            <v>47460.476626372132</v>
          </cell>
          <cell r="W565">
            <v>0</v>
          </cell>
          <cell r="X565">
            <v>0</v>
          </cell>
          <cell r="Y565">
            <v>0</v>
          </cell>
          <cell r="Z565">
            <v>47460.476626372132</v>
          </cell>
          <cell r="AA565">
            <v>47460.476626372132</v>
          </cell>
          <cell r="AB565">
            <v>0</v>
          </cell>
          <cell r="AC565">
            <v>0</v>
          </cell>
          <cell r="AD565">
            <v>0</v>
          </cell>
          <cell r="AE565">
            <v>47460.476626372132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B566" t="str">
            <v>ST/EPU</v>
          </cell>
          <cell r="C566" t="str">
            <v>B1B</v>
          </cell>
          <cell r="D566" t="str">
            <v>B1BA</v>
          </cell>
          <cell r="E566" t="str">
            <v>ES/TOUG</v>
          </cell>
          <cell r="F566">
            <v>15</v>
          </cell>
          <cell r="G566">
            <v>23</v>
          </cell>
          <cell r="H566" t="str">
            <v>ES manuels français, math, phys, snat  pour élèves collèges pub et privé : environ</v>
          </cell>
          <cell r="I566" t="str">
            <v>DNES</v>
          </cell>
          <cell r="J566">
            <v>42</v>
          </cell>
          <cell r="K566" t="str">
            <v>IDA</v>
          </cell>
          <cell r="L566" t="str">
            <v>AOI</v>
          </cell>
          <cell r="M566">
            <v>4217.5654734730315</v>
          </cell>
          <cell r="N566">
            <v>7</v>
          </cell>
          <cell r="O566">
            <v>3</v>
          </cell>
          <cell r="P566">
            <v>5</v>
          </cell>
          <cell r="Q566">
            <v>4217.5654734730315</v>
          </cell>
          <cell r="R566" t="str">
            <v>manuel</v>
          </cell>
          <cell r="S566">
            <v>33</v>
          </cell>
          <cell r="T566">
            <v>10.018596499999999</v>
          </cell>
          <cell r="U566">
            <v>1</v>
          </cell>
          <cell r="V566">
            <v>42254.086691057753</v>
          </cell>
          <cell r="W566">
            <v>0</v>
          </cell>
          <cell r="X566">
            <v>0</v>
          </cell>
          <cell r="Y566">
            <v>0</v>
          </cell>
          <cell r="Z566">
            <v>42254.086691057753</v>
          </cell>
          <cell r="AA566">
            <v>42254.086691057753</v>
          </cell>
          <cell r="AB566">
            <v>0</v>
          </cell>
          <cell r="AC566">
            <v>0</v>
          </cell>
          <cell r="AD566">
            <v>0</v>
          </cell>
          <cell r="AE566">
            <v>42254.086691057753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B567" t="str">
            <v>ST/EPU</v>
          </cell>
          <cell r="C567" t="str">
            <v>B1B</v>
          </cell>
          <cell r="D567" t="str">
            <v>B1BA</v>
          </cell>
          <cell r="E567" t="str">
            <v>ES/YOMO</v>
          </cell>
          <cell r="F567">
            <v>40</v>
          </cell>
          <cell r="G567">
            <v>23</v>
          </cell>
          <cell r="H567" t="str">
            <v>ES manuels français, math, phys, snat  pour élèves collèges pub et privé : environ</v>
          </cell>
          <cell r="I567" t="str">
            <v>DNES</v>
          </cell>
          <cell r="J567">
            <v>42</v>
          </cell>
          <cell r="K567" t="str">
            <v>IDA</v>
          </cell>
          <cell r="L567" t="str">
            <v>AOI</v>
          </cell>
          <cell r="M567">
            <v>5508.0664347580205</v>
          </cell>
          <cell r="N567">
            <v>7</v>
          </cell>
          <cell r="O567">
            <v>3</v>
          </cell>
          <cell r="P567">
            <v>5</v>
          </cell>
          <cell r="Q567">
            <v>5508.0664347580205</v>
          </cell>
          <cell r="R567" t="str">
            <v>manuel</v>
          </cell>
          <cell r="S567">
            <v>33</v>
          </cell>
          <cell r="T567">
            <v>10.018596499999999</v>
          </cell>
          <cell r="U567">
            <v>1</v>
          </cell>
          <cell r="V567">
            <v>55183.095105034176</v>
          </cell>
          <cell r="W567">
            <v>0</v>
          </cell>
          <cell r="X567">
            <v>0</v>
          </cell>
          <cell r="Y567">
            <v>0</v>
          </cell>
          <cell r="Z567">
            <v>55183.095105034176</v>
          </cell>
          <cell r="AA567">
            <v>55183.095105034176</v>
          </cell>
          <cell r="AB567">
            <v>0</v>
          </cell>
          <cell r="AC567">
            <v>0</v>
          </cell>
          <cell r="AD567">
            <v>0</v>
          </cell>
          <cell r="AE567">
            <v>55183.095105034176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8">
          <cell r="B568" t="str">
            <v>ST/EPU</v>
          </cell>
          <cell r="C568" t="str">
            <v>B1B</v>
          </cell>
          <cell r="D568" t="str">
            <v>B1BA</v>
          </cell>
          <cell r="E568" t="str">
            <v>ES/BEYL</v>
          </cell>
          <cell r="F568">
            <v>90</v>
          </cell>
          <cell r="G568">
            <v>23</v>
          </cell>
          <cell r="H568" t="str">
            <v>ES guides math, phys, snat  pour prof collèges pub et privé : environ</v>
          </cell>
          <cell r="I568" t="str">
            <v>DNES</v>
          </cell>
          <cell r="J568">
            <v>42</v>
          </cell>
          <cell r="K568" t="str">
            <v>IDA</v>
          </cell>
          <cell r="L568" t="str">
            <v>AOI</v>
          </cell>
          <cell r="M568">
            <v>584.12690247619241</v>
          </cell>
          <cell r="N568">
            <v>7</v>
          </cell>
          <cell r="O568">
            <v>3</v>
          </cell>
          <cell r="P568">
            <v>5</v>
          </cell>
          <cell r="Q568">
            <v>584.12690247619241</v>
          </cell>
          <cell r="R568" t="str">
            <v>guide</v>
          </cell>
          <cell r="S568">
            <v>33</v>
          </cell>
          <cell r="T568">
            <v>9.7865945861538464</v>
          </cell>
          <cell r="U568">
            <v>1</v>
          </cell>
          <cell r="V568">
            <v>5716.6131814003202</v>
          </cell>
          <cell r="W568">
            <v>0</v>
          </cell>
          <cell r="X568">
            <v>0</v>
          </cell>
          <cell r="Y568">
            <v>0</v>
          </cell>
          <cell r="Z568">
            <v>5716.6131814003202</v>
          </cell>
          <cell r="AA568">
            <v>5716.6131814003202</v>
          </cell>
          <cell r="AB568">
            <v>0</v>
          </cell>
          <cell r="AC568">
            <v>0</v>
          </cell>
          <cell r="AD568">
            <v>0</v>
          </cell>
          <cell r="AE568">
            <v>5716.6131814003202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L568">
            <v>0</v>
          </cell>
        </row>
        <row r="569">
          <cell r="B569" t="str">
            <v>ST/EPU</v>
          </cell>
          <cell r="C569" t="str">
            <v>B1B</v>
          </cell>
          <cell r="D569" t="str">
            <v>B1BA</v>
          </cell>
          <cell r="E569" t="str">
            <v>ES/BOFF</v>
          </cell>
          <cell r="F569">
            <v>11</v>
          </cell>
          <cell r="G569">
            <v>23</v>
          </cell>
          <cell r="H569" t="str">
            <v>ES guides math, phys, snat  pour prof collèges pub et privé : environ</v>
          </cell>
          <cell r="I569" t="str">
            <v>DNES</v>
          </cell>
          <cell r="J569">
            <v>43</v>
          </cell>
          <cell r="K569" t="str">
            <v>IDA</v>
          </cell>
          <cell r="L569" t="str">
            <v>AOI</v>
          </cell>
          <cell r="M569">
            <v>928.51769214446847</v>
          </cell>
          <cell r="N569">
            <v>7</v>
          </cell>
          <cell r="O569">
            <v>3</v>
          </cell>
          <cell r="P569">
            <v>5</v>
          </cell>
          <cell r="Q569">
            <v>928.51769214446847</v>
          </cell>
          <cell r="R569" t="str">
            <v>guide</v>
          </cell>
          <cell r="S569">
            <v>33</v>
          </cell>
          <cell r="T569">
            <v>9.7865945861538464</v>
          </cell>
          <cell r="U569">
            <v>1</v>
          </cell>
          <cell r="V569">
            <v>9087.026219089119</v>
          </cell>
          <cell r="W569">
            <v>0</v>
          </cell>
          <cell r="X569">
            <v>0</v>
          </cell>
          <cell r="Y569">
            <v>0</v>
          </cell>
          <cell r="Z569">
            <v>9087.026219089119</v>
          </cell>
          <cell r="AA569">
            <v>9087.026219089119</v>
          </cell>
          <cell r="AB569">
            <v>0</v>
          </cell>
          <cell r="AC569">
            <v>0</v>
          </cell>
          <cell r="AD569">
            <v>0</v>
          </cell>
          <cell r="AE569">
            <v>9087.026219089119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B570" t="str">
            <v>ST/EPU</v>
          </cell>
          <cell r="C570" t="str">
            <v>B1B</v>
          </cell>
          <cell r="D570" t="str">
            <v>B1BA</v>
          </cell>
          <cell r="E570" t="str">
            <v>ES/BOKE</v>
          </cell>
          <cell r="F570">
            <v>13</v>
          </cell>
          <cell r="G570">
            <v>23</v>
          </cell>
          <cell r="H570" t="str">
            <v>ES guides math, phys, snat  pour prof collèges pub et privé : environ</v>
          </cell>
          <cell r="I570" t="str">
            <v>DNES</v>
          </cell>
          <cell r="J570">
            <v>43</v>
          </cell>
          <cell r="K570" t="str">
            <v>IDA</v>
          </cell>
          <cell r="L570" t="str">
            <v>AOI</v>
          </cell>
          <cell r="M570">
            <v>2750.6124574816263</v>
          </cell>
          <cell r="N570">
            <v>7</v>
          </cell>
          <cell r="O570">
            <v>3</v>
          </cell>
          <cell r="P570">
            <v>5</v>
          </cell>
          <cell r="Q570">
            <v>2750.6124574816263</v>
          </cell>
          <cell r="R570" t="str">
            <v>guide</v>
          </cell>
          <cell r="S570">
            <v>33</v>
          </cell>
          <cell r="T570">
            <v>9.7865945861538464</v>
          </cell>
          <cell r="U570">
            <v>1</v>
          </cell>
          <cell r="V570">
            <v>26919.128984997009</v>
          </cell>
          <cell r="W570">
            <v>0</v>
          </cell>
          <cell r="X570">
            <v>0</v>
          </cell>
          <cell r="Y570">
            <v>0</v>
          </cell>
          <cell r="Z570">
            <v>26919.128984997009</v>
          </cell>
          <cell r="AA570">
            <v>26919.128984997009</v>
          </cell>
          <cell r="AB570">
            <v>0</v>
          </cell>
          <cell r="AC570">
            <v>0</v>
          </cell>
          <cell r="AD570">
            <v>0</v>
          </cell>
          <cell r="AE570">
            <v>26919.128984997009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B571" t="str">
            <v>ST/EPU</v>
          </cell>
          <cell r="C571" t="str">
            <v>B1B</v>
          </cell>
          <cell r="D571" t="str">
            <v>B1BA</v>
          </cell>
          <cell r="E571" t="str">
            <v>ES/COYA</v>
          </cell>
          <cell r="F571">
            <v>15</v>
          </cell>
          <cell r="G571">
            <v>23</v>
          </cell>
          <cell r="H571" t="str">
            <v>ES guides math, phys, snat  pour prof collèges pub et privé : environ</v>
          </cell>
          <cell r="I571" t="str">
            <v>DNES</v>
          </cell>
          <cell r="J571">
            <v>43</v>
          </cell>
          <cell r="K571" t="str">
            <v>IDA</v>
          </cell>
          <cell r="L571" t="str">
            <v>AOI</v>
          </cell>
          <cell r="M571">
            <v>1140.6691057799285</v>
          </cell>
          <cell r="N571">
            <v>7</v>
          </cell>
          <cell r="O571">
            <v>3</v>
          </cell>
          <cell r="P571">
            <v>5</v>
          </cell>
          <cell r="Q571">
            <v>1140.6691057799285</v>
          </cell>
          <cell r="R571" t="str">
            <v>guide</v>
          </cell>
          <cell r="S571">
            <v>33</v>
          </cell>
          <cell r="T571">
            <v>9.7865945861538464</v>
          </cell>
          <cell r="U571">
            <v>1</v>
          </cell>
          <cell r="V571">
            <v>11163.266095218798</v>
          </cell>
          <cell r="W571">
            <v>0</v>
          </cell>
          <cell r="X571">
            <v>0</v>
          </cell>
          <cell r="Y571">
            <v>0</v>
          </cell>
          <cell r="Z571">
            <v>11163.266095218798</v>
          </cell>
          <cell r="AA571">
            <v>11163.266095218798</v>
          </cell>
          <cell r="AB571">
            <v>0</v>
          </cell>
          <cell r="AC571">
            <v>0</v>
          </cell>
          <cell r="AD571">
            <v>0</v>
          </cell>
          <cell r="AE571">
            <v>11163.266095218798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B572" t="str">
            <v>ST/EPU</v>
          </cell>
          <cell r="C572" t="str">
            <v>B1B</v>
          </cell>
          <cell r="D572" t="str">
            <v>B1BA</v>
          </cell>
          <cell r="E572" t="str">
            <v>ES/DABO</v>
          </cell>
          <cell r="F572">
            <v>20</v>
          </cell>
          <cell r="G572">
            <v>23</v>
          </cell>
          <cell r="H572" t="str">
            <v>ES guides math, phys, snat  pour prof collèges pub et privé : environ</v>
          </cell>
          <cell r="I572" t="str">
            <v>DNES</v>
          </cell>
          <cell r="J572">
            <v>43</v>
          </cell>
          <cell r="K572" t="str">
            <v>IDA</v>
          </cell>
          <cell r="L572" t="str">
            <v>AOI</v>
          </cell>
          <cell r="M572">
            <v>491.34200525973995</v>
          </cell>
          <cell r="N572">
            <v>7</v>
          </cell>
          <cell r="O572">
            <v>3</v>
          </cell>
          <cell r="P572">
            <v>5</v>
          </cell>
          <cell r="Q572">
            <v>491.34200525973995</v>
          </cell>
          <cell r="R572" t="str">
            <v>guide</v>
          </cell>
          <cell r="S572">
            <v>33</v>
          </cell>
          <cell r="T572">
            <v>9.7865945861538464</v>
          </cell>
          <cell r="U572">
            <v>1</v>
          </cell>
          <cell r="V572">
            <v>4808.5650086249461</v>
          </cell>
          <cell r="W572">
            <v>0</v>
          </cell>
          <cell r="X572">
            <v>0</v>
          </cell>
          <cell r="Y572">
            <v>0</v>
          </cell>
          <cell r="Z572">
            <v>4808.5650086249461</v>
          </cell>
          <cell r="AA572">
            <v>4808.5650086249461</v>
          </cell>
          <cell r="AB572">
            <v>0</v>
          </cell>
          <cell r="AC572">
            <v>0</v>
          </cell>
          <cell r="AD572">
            <v>0</v>
          </cell>
          <cell r="AE572">
            <v>4808.5650086249461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B573" t="str">
            <v>ST/EPU</v>
          </cell>
          <cell r="C573" t="str">
            <v>B1B</v>
          </cell>
          <cell r="D573" t="str">
            <v>B1BA</v>
          </cell>
          <cell r="E573" t="str">
            <v>ES/DALA</v>
          </cell>
          <cell r="F573">
            <v>40</v>
          </cell>
          <cell r="G573">
            <v>23</v>
          </cell>
          <cell r="H573" t="str">
            <v>ES guides math, phys, snat  pour prof collèges pub et privé : environ</v>
          </cell>
          <cell r="I573" t="str">
            <v>DNES</v>
          </cell>
          <cell r="J573">
            <v>43</v>
          </cell>
          <cell r="K573" t="str">
            <v>IDA</v>
          </cell>
          <cell r="L573" t="str">
            <v>AOI</v>
          </cell>
          <cell r="M573">
            <v>465.09474604715774</v>
          </cell>
          <cell r="N573">
            <v>7</v>
          </cell>
          <cell r="O573">
            <v>3</v>
          </cell>
          <cell r="P573">
            <v>5</v>
          </cell>
          <cell r="Q573">
            <v>465.09474604715774</v>
          </cell>
          <cell r="R573" t="str">
            <v>guide</v>
          </cell>
          <cell r="S573">
            <v>33</v>
          </cell>
          <cell r="T573">
            <v>9.7865945861538464</v>
          </cell>
          <cell r="U573">
            <v>1</v>
          </cell>
          <cell r="V573">
            <v>4551.6937237137117</v>
          </cell>
          <cell r="W573">
            <v>0</v>
          </cell>
          <cell r="X573">
            <v>0</v>
          </cell>
          <cell r="Y573">
            <v>0</v>
          </cell>
          <cell r="Z573">
            <v>4551.6937237137117</v>
          </cell>
          <cell r="AA573">
            <v>4551.6937237137117</v>
          </cell>
          <cell r="AB573">
            <v>0</v>
          </cell>
          <cell r="AC573">
            <v>0</v>
          </cell>
          <cell r="AD573">
            <v>0</v>
          </cell>
          <cell r="AE573">
            <v>4551.6937237137117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B574" t="str">
            <v>ST/EPU</v>
          </cell>
          <cell r="C574" t="str">
            <v>B1B</v>
          </cell>
          <cell r="D574" t="str">
            <v>B1BA</v>
          </cell>
          <cell r="E574" t="str">
            <v>ES/DING</v>
          </cell>
          <cell r="F574">
            <v>11</v>
          </cell>
          <cell r="G574">
            <v>23</v>
          </cell>
          <cell r="H574" t="str">
            <v>ES guides math, phys, snat  pour prof collèges pub et privé : environ</v>
          </cell>
          <cell r="I574" t="str">
            <v>DNES</v>
          </cell>
          <cell r="J574">
            <v>44</v>
          </cell>
          <cell r="K574" t="str">
            <v>IDA</v>
          </cell>
          <cell r="L574" t="str">
            <v>AOI</v>
          </cell>
          <cell r="M574">
            <v>335.86460992406194</v>
          </cell>
          <cell r="N574">
            <v>7</v>
          </cell>
          <cell r="O574">
            <v>3</v>
          </cell>
          <cell r="P574">
            <v>5</v>
          </cell>
          <cell r="Q574">
            <v>335.86460992406194</v>
          </cell>
          <cell r="R574" t="str">
            <v>guide</v>
          </cell>
          <cell r="S574">
            <v>36</v>
          </cell>
          <cell r="T574">
            <v>9.7865945861538464</v>
          </cell>
          <cell r="U574">
            <v>1</v>
          </cell>
          <cell r="V574">
            <v>3286.9707731634981</v>
          </cell>
          <cell r="W574">
            <v>0</v>
          </cell>
          <cell r="X574">
            <v>0</v>
          </cell>
          <cell r="Y574">
            <v>0</v>
          </cell>
          <cell r="Z574">
            <v>3286.9707731634981</v>
          </cell>
          <cell r="AA574">
            <v>3286.9707731634981</v>
          </cell>
          <cell r="AB574">
            <v>0</v>
          </cell>
          <cell r="AC574">
            <v>0</v>
          </cell>
          <cell r="AD574">
            <v>0</v>
          </cell>
          <cell r="AE574">
            <v>3286.9707731634981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B575" t="str">
            <v>ST/EPU</v>
          </cell>
          <cell r="C575" t="str">
            <v>B1B</v>
          </cell>
          <cell r="D575" t="str">
            <v>B1BA</v>
          </cell>
          <cell r="E575" t="str">
            <v>ES/DIXI</v>
          </cell>
          <cell r="F575">
            <v>11</v>
          </cell>
          <cell r="G575">
            <v>23</v>
          </cell>
          <cell r="H575" t="str">
            <v>ES guides math, phys, snat  pour prof collèges pub et privé : environ</v>
          </cell>
          <cell r="I575" t="str">
            <v>DNES</v>
          </cell>
          <cell r="J575">
            <v>49</v>
          </cell>
          <cell r="K575" t="str">
            <v>IDA</v>
          </cell>
          <cell r="L575" t="str">
            <v>AOI</v>
          </cell>
          <cell r="M575">
            <v>1685.007169449786</v>
          </cell>
          <cell r="N575">
            <v>7</v>
          </cell>
          <cell r="O575">
            <v>3</v>
          </cell>
          <cell r="P575">
            <v>5</v>
          </cell>
          <cell r="Q575">
            <v>1685.007169449786</v>
          </cell>
          <cell r="R575" t="str">
            <v>guide</v>
          </cell>
          <cell r="S575">
            <v>33</v>
          </cell>
          <cell r="T575">
            <v>9.7865945861538464</v>
          </cell>
          <cell r="U575">
            <v>1</v>
          </cell>
          <cell r="V575">
            <v>16490.482042167692</v>
          </cell>
          <cell r="W575">
            <v>0</v>
          </cell>
          <cell r="X575">
            <v>0</v>
          </cell>
          <cell r="Y575">
            <v>0</v>
          </cell>
          <cell r="Z575">
            <v>16490.482042167692</v>
          </cell>
          <cell r="AA575">
            <v>16490.482042167692</v>
          </cell>
          <cell r="AB575">
            <v>0</v>
          </cell>
          <cell r="AC575">
            <v>0</v>
          </cell>
          <cell r="AD575">
            <v>0</v>
          </cell>
          <cell r="AE575">
            <v>16490.482042167692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6">
          <cell r="B576" t="str">
            <v>ST/EPU</v>
          </cell>
          <cell r="C576" t="str">
            <v>B1B</v>
          </cell>
          <cell r="D576" t="str">
            <v>B1BA</v>
          </cell>
          <cell r="E576" t="str">
            <v>ES/DUBR</v>
          </cell>
          <cell r="F576">
            <v>12</v>
          </cell>
          <cell r="G576">
            <v>23</v>
          </cell>
          <cell r="H576" t="str">
            <v>ES guides math, phys, snat  pour prof collèges pub et privé : environ</v>
          </cell>
          <cell r="I576" t="str">
            <v>DNES</v>
          </cell>
          <cell r="J576">
            <v>49</v>
          </cell>
          <cell r="K576" t="str">
            <v>IDA</v>
          </cell>
          <cell r="L576" t="str">
            <v>AOI</v>
          </cell>
          <cell r="M576">
            <v>778.5572366432848</v>
          </cell>
          <cell r="N576">
            <v>7</v>
          </cell>
          <cell r="O576">
            <v>3</v>
          </cell>
          <cell r="P576">
            <v>5</v>
          </cell>
          <cell r="Q576">
            <v>778.5572366432848</v>
          </cell>
          <cell r="R576" t="str">
            <v>guide</v>
          </cell>
          <cell r="S576">
            <v>33</v>
          </cell>
          <cell r="T576">
            <v>9.7865945861538464</v>
          </cell>
          <cell r="U576">
            <v>1</v>
          </cell>
          <cell r="V576">
            <v>7619.4240371440701</v>
          </cell>
          <cell r="W576">
            <v>0</v>
          </cell>
          <cell r="X576">
            <v>0</v>
          </cell>
          <cell r="Y576">
            <v>0</v>
          </cell>
          <cell r="Z576">
            <v>7619.4240371440701</v>
          </cell>
          <cell r="AA576">
            <v>7619.4240371440701</v>
          </cell>
          <cell r="AB576">
            <v>0</v>
          </cell>
          <cell r="AC576">
            <v>0</v>
          </cell>
          <cell r="AD576">
            <v>0</v>
          </cell>
          <cell r="AE576">
            <v>7619.4240371440701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L576">
            <v>0</v>
          </cell>
        </row>
        <row r="577">
          <cell r="B577" t="str">
            <v>ST/EPU</v>
          </cell>
          <cell r="C577" t="str">
            <v>B1B</v>
          </cell>
          <cell r="D577" t="str">
            <v>B1BA</v>
          </cell>
          <cell r="E577" t="str">
            <v>ES/FARA</v>
          </cell>
          <cell r="F577">
            <v>20</v>
          </cell>
          <cell r="G577">
            <v>23</v>
          </cell>
          <cell r="H577" t="str">
            <v>ES guides math, phys, snat  pour prof collèges pub et privé : environ</v>
          </cell>
          <cell r="I577" t="str">
            <v>DNES</v>
          </cell>
          <cell r="J577">
            <v>49</v>
          </cell>
          <cell r="K577" t="str">
            <v>IDA</v>
          </cell>
          <cell r="L577" t="str">
            <v>AOI</v>
          </cell>
          <cell r="M577">
            <v>1091.0166472694996</v>
          </cell>
          <cell r="N577">
            <v>7</v>
          </cell>
          <cell r="O577">
            <v>3</v>
          </cell>
          <cell r="P577">
            <v>5</v>
          </cell>
          <cell r="Q577">
            <v>1091.0166472694996</v>
          </cell>
          <cell r="R577" t="str">
            <v>guide</v>
          </cell>
          <cell r="S577">
            <v>33</v>
          </cell>
          <cell r="T577">
            <v>9.7865945861538464</v>
          </cell>
          <cell r="U577">
            <v>1</v>
          </cell>
          <cell r="V577">
            <v>10677.337613571404</v>
          </cell>
          <cell r="W577">
            <v>0</v>
          </cell>
          <cell r="X577">
            <v>0</v>
          </cell>
          <cell r="Y577">
            <v>0</v>
          </cell>
          <cell r="Z577">
            <v>10677.337613571404</v>
          </cell>
          <cell r="AA577">
            <v>10677.337613571404</v>
          </cell>
          <cell r="AB577">
            <v>0</v>
          </cell>
          <cell r="AC577">
            <v>0</v>
          </cell>
          <cell r="AD577">
            <v>0</v>
          </cell>
          <cell r="AE577">
            <v>10677.337613571404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B578" t="str">
            <v>ST/EPU</v>
          </cell>
          <cell r="C578" t="str">
            <v>B1B</v>
          </cell>
          <cell r="D578" t="str">
            <v>B1BA</v>
          </cell>
          <cell r="E578" t="str">
            <v>ES/FORE</v>
          </cell>
          <cell r="F578">
            <v>40</v>
          </cell>
          <cell r="G578">
            <v>23</v>
          </cell>
          <cell r="H578" t="str">
            <v>ES guides math, phys, snat  pour prof collèges pub et privé : environ</v>
          </cell>
          <cell r="I578" t="str">
            <v>DNES</v>
          </cell>
          <cell r="J578">
            <v>49</v>
          </cell>
          <cell r="K578" t="str">
            <v>IDA</v>
          </cell>
          <cell r="L578" t="str">
            <v>AOI</v>
          </cell>
          <cell r="M578">
            <v>784.57571646273038</v>
          </cell>
          <cell r="N578">
            <v>7</v>
          </cell>
          <cell r="O578">
            <v>3</v>
          </cell>
          <cell r="P578">
            <v>5</v>
          </cell>
          <cell r="Q578">
            <v>784.57571646273038</v>
          </cell>
          <cell r="R578" t="str">
            <v>guide</v>
          </cell>
          <cell r="S578">
            <v>33</v>
          </cell>
          <cell r="T578">
            <v>9.7865945861538464</v>
          </cell>
          <cell r="U578">
            <v>1</v>
          </cell>
          <cell r="V578">
            <v>7678.3244591619323</v>
          </cell>
          <cell r="W578">
            <v>0</v>
          </cell>
          <cell r="X578">
            <v>0</v>
          </cell>
          <cell r="Y578">
            <v>0</v>
          </cell>
          <cell r="Z578">
            <v>7678.3244591619323</v>
          </cell>
          <cell r="AA578">
            <v>7678.3244591619323</v>
          </cell>
          <cell r="AB578">
            <v>0</v>
          </cell>
          <cell r="AC578">
            <v>0</v>
          </cell>
          <cell r="AD578">
            <v>0</v>
          </cell>
          <cell r="AE578">
            <v>7678.3244591619323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B579" t="str">
            <v>ST/EPU</v>
          </cell>
          <cell r="C579" t="str">
            <v>B1B</v>
          </cell>
          <cell r="D579" t="str">
            <v>B1BA</v>
          </cell>
          <cell r="E579" t="str">
            <v>ES/FRIA</v>
          </cell>
          <cell r="F579">
            <v>51</v>
          </cell>
          <cell r="G579">
            <v>23</v>
          </cell>
          <cell r="H579" t="str">
            <v>ES guides math, phys, snat  pour prof collèges pub et privé : environ</v>
          </cell>
          <cell r="I579" t="str">
            <v>DNES</v>
          </cell>
          <cell r="J579">
            <v>49</v>
          </cell>
          <cell r="K579" t="str">
            <v>IDA</v>
          </cell>
          <cell r="L579" t="str">
            <v>AOI</v>
          </cell>
          <cell r="M579">
            <v>966.96909099092636</v>
          </cell>
          <cell r="N579">
            <v>7</v>
          </cell>
          <cell r="O579">
            <v>3</v>
          </cell>
          <cell r="P579">
            <v>5</v>
          </cell>
          <cell r="Q579">
            <v>966.96909099092636</v>
          </cell>
          <cell r="R579" t="str">
            <v>guide</v>
          </cell>
          <cell r="S579">
            <v>33</v>
          </cell>
          <cell r="T579">
            <v>9.7865945861538464</v>
          </cell>
          <cell r="U579">
            <v>1</v>
          </cell>
          <cell r="V579">
            <v>9463.334470869906</v>
          </cell>
          <cell r="W579">
            <v>0</v>
          </cell>
          <cell r="X579">
            <v>0</v>
          </cell>
          <cell r="Y579">
            <v>0</v>
          </cell>
          <cell r="Z579">
            <v>9463.334470869906</v>
          </cell>
          <cell r="AA579">
            <v>9463.334470869906</v>
          </cell>
          <cell r="AB579">
            <v>0</v>
          </cell>
          <cell r="AC579">
            <v>0</v>
          </cell>
          <cell r="AD579">
            <v>0</v>
          </cell>
          <cell r="AE579">
            <v>9463.334470869906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B580" t="str">
            <v>ST/EPU</v>
          </cell>
          <cell r="C580" t="str">
            <v>B1B</v>
          </cell>
          <cell r="D580" t="str">
            <v>B1BA</v>
          </cell>
          <cell r="E580" t="str">
            <v>ES/GAOU</v>
          </cell>
          <cell r="F580">
            <v>59</v>
          </cell>
          <cell r="G580">
            <v>23</v>
          </cell>
          <cell r="H580" t="str">
            <v>ES guides math, phys, snat  pour prof collèges pub et privé : environ</v>
          </cell>
          <cell r="I580" t="str">
            <v>DNES</v>
          </cell>
          <cell r="J580">
            <v>49</v>
          </cell>
          <cell r="K580" t="str">
            <v>IDA</v>
          </cell>
          <cell r="L580" t="str">
            <v>AOI</v>
          </cell>
          <cell r="M580">
            <v>340.71282977861529</v>
          </cell>
          <cell r="N580">
            <v>7</v>
          </cell>
          <cell r="O580">
            <v>3</v>
          </cell>
          <cell r="P580">
            <v>5</v>
          </cell>
          <cell r="Q580">
            <v>340.71282977861529</v>
          </cell>
          <cell r="R580" t="str">
            <v>guide</v>
          </cell>
          <cell r="S580">
            <v>33</v>
          </cell>
          <cell r="T580">
            <v>9.7865945861538464</v>
          </cell>
          <cell r="U580">
            <v>1</v>
          </cell>
          <cell r="V580">
            <v>3334.4183353445533</v>
          </cell>
          <cell r="W580">
            <v>0</v>
          </cell>
          <cell r="X580">
            <v>0</v>
          </cell>
          <cell r="Y580">
            <v>0</v>
          </cell>
          <cell r="Z580">
            <v>3334.4183353445533</v>
          </cell>
          <cell r="AA580">
            <v>3334.4183353445533</v>
          </cell>
          <cell r="AB580">
            <v>0</v>
          </cell>
          <cell r="AC580">
            <v>0</v>
          </cell>
          <cell r="AD580">
            <v>0</v>
          </cell>
          <cell r="AE580">
            <v>3334.4183353445533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L580">
            <v>0</v>
          </cell>
        </row>
        <row r="581">
          <cell r="B581" t="str">
            <v>ST/EPU</v>
          </cell>
          <cell r="C581" t="str">
            <v>B1B</v>
          </cell>
          <cell r="D581" t="str">
            <v>B1BA</v>
          </cell>
          <cell r="E581" t="str">
            <v>ES/GUEC</v>
          </cell>
          <cell r="F581">
            <v>90</v>
          </cell>
          <cell r="G581">
            <v>23</v>
          </cell>
          <cell r="H581" t="str">
            <v>ES guides math, phys, snat  pour prof collèges pub et privé : environ</v>
          </cell>
          <cell r="I581" t="str">
            <v>DNES</v>
          </cell>
          <cell r="J581">
            <v>49</v>
          </cell>
          <cell r="K581" t="str">
            <v>IDA</v>
          </cell>
          <cell r="L581" t="str">
            <v>AOI</v>
          </cell>
          <cell r="M581">
            <v>1424.7079172587612</v>
          </cell>
          <cell r="N581">
            <v>7</v>
          </cell>
          <cell r="O581">
            <v>3</v>
          </cell>
          <cell r="P581">
            <v>5</v>
          </cell>
          <cell r="Q581">
            <v>1424.7079172587612</v>
          </cell>
          <cell r="R581" t="str">
            <v>guide</v>
          </cell>
          <cell r="S581">
            <v>33</v>
          </cell>
          <cell r="T581">
            <v>9.7865945861538464</v>
          </cell>
          <cell r="U581">
            <v>1</v>
          </cell>
          <cell r="V581">
            <v>13943.038789895114</v>
          </cell>
          <cell r="W581">
            <v>0</v>
          </cell>
          <cell r="X581">
            <v>0</v>
          </cell>
          <cell r="Y581">
            <v>0</v>
          </cell>
          <cell r="Z581">
            <v>13943.038789895114</v>
          </cell>
          <cell r="AA581">
            <v>13943.038789895114</v>
          </cell>
          <cell r="AB581">
            <v>0</v>
          </cell>
          <cell r="AC581">
            <v>0</v>
          </cell>
          <cell r="AD581">
            <v>0</v>
          </cell>
          <cell r="AE581">
            <v>13943.038789895114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B582" t="str">
            <v>ST/EPU</v>
          </cell>
          <cell r="C582" t="str">
            <v>B1B</v>
          </cell>
          <cell r="D582" t="str">
            <v>B1BA</v>
          </cell>
          <cell r="E582" t="str">
            <v>ES/KALO</v>
          </cell>
          <cell r="G582">
            <v>23</v>
          </cell>
          <cell r="H582" t="str">
            <v>ES guides math, phys, snat  pour prof collèges pub et privé : environ</v>
          </cell>
          <cell r="I582" t="str">
            <v>DNES</v>
          </cell>
          <cell r="K582" t="str">
            <v>IDA</v>
          </cell>
          <cell r="L582" t="str">
            <v>AOI</v>
          </cell>
          <cell r="M582">
            <v>1160.3963451881114</v>
          </cell>
          <cell r="O582">
            <v>3</v>
          </cell>
          <cell r="P582">
            <v>5</v>
          </cell>
          <cell r="Q582">
            <v>1160.3963451881114</v>
          </cell>
          <cell r="R582" t="str">
            <v>guide</v>
          </cell>
          <cell r="T582">
            <v>9.7865945861538464</v>
          </cell>
          <cell r="U582">
            <v>1</v>
          </cell>
          <cell r="V582">
            <v>11356.328589610681</v>
          </cell>
          <cell r="W582">
            <v>0</v>
          </cell>
          <cell r="X582">
            <v>0</v>
          </cell>
          <cell r="Y582">
            <v>0</v>
          </cell>
          <cell r="Z582">
            <v>11356.328589610681</v>
          </cell>
          <cell r="AA582">
            <v>11356.328589610681</v>
          </cell>
          <cell r="AB582">
            <v>0</v>
          </cell>
          <cell r="AC582">
            <v>0</v>
          </cell>
          <cell r="AD582">
            <v>0</v>
          </cell>
          <cell r="AE582">
            <v>11356.328589610681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B583" t="str">
            <v>ST/EPU</v>
          </cell>
          <cell r="C583" t="str">
            <v>B1B</v>
          </cell>
          <cell r="D583" t="str">
            <v>B1BA</v>
          </cell>
          <cell r="E583" t="str">
            <v>ES/KANK</v>
          </cell>
          <cell r="F583">
            <v>11</v>
          </cell>
          <cell r="G583">
            <v>23</v>
          </cell>
          <cell r="H583" t="str">
            <v>ES guides math, phys, snat  pour prof collèges pub et privé : environ</v>
          </cell>
          <cell r="I583" t="str">
            <v>DNES</v>
          </cell>
          <cell r="J583">
            <v>42</v>
          </cell>
          <cell r="K583" t="str">
            <v>IDA</v>
          </cell>
          <cell r="L583" t="str">
            <v>AOI</v>
          </cell>
          <cell r="M583">
            <v>2460.8895261733119</v>
          </cell>
          <cell r="N583">
            <v>7</v>
          </cell>
          <cell r="O583">
            <v>3</v>
          </cell>
          <cell r="P583">
            <v>5</v>
          </cell>
          <cell r="Q583">
            <v>2460.8895261733119</v>
          </cell>
          <cell r="R583" t="str">
            <v>guide</v>
          </cell>
          <cell r="S583">
            <v>33</v>
          </cell>
          <cell r="T583">
            <v>9.7865945861538464</v>
          </cell>
          <cell r="U583">
            <v>1</v>
          </cell>
          <cell r="V583">
            <v>24083.728113970439</v>
          </cell>
          <cell r="W583">
            <v>0</v>
          </cell>
          <cell r="X583">
            <v>0</v>
          </cell>
          <cell r="Y583">
            <v>0</v>
          </cell>
          <cell r="Z583">
            <v>24083.728113970439</v>
          </cell>
          <cell r="AA583">
            <v>24083.728113970439</v>
          </cell>
          <cell r="AB583">
            <v>0</v>
          </cell>
          <cell r="AC583">
            <v>0</v>
          </cell>
          <cell r="AD583">
            <v>0</v>
          </cell>
          <cell r="AE583">
            <v>24083.728113970439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B584" t="str">
            <v>ST/EPU</v>
          </cell>
          <cell r="C584" t="str">
            <v>B1B</v>
          </cell>
          <cell r="D584" t="str">
            <v>B1BA</v>
          </cell>
          <cell r="E584" t="str">
            <v>ES/KERO</v>
          </cell>
          <cell r="F584">
            <v>13</v>
          </cell>
          <cell r="G584">
            <v>23</v>
          </cell>
          <cell r="H584" t="str">
            <v>ES guides math, phys, snat  pour prof collèges pub et privé : environ</v>
          </cell>
          <cell r="I584" t="str">
            <v>DNES</v>
          </cell>
          <cell r="J584">
            <v>42</v>
          </cell>
          <cell r="K584" t="str">
            <v>IDA</v>
          </cell>
          <cell r="L584" t="str">
            <v>AOI</v>
          </cell>
          <cell r="M584">
            <v>437.6772268696833</v>
          </cell>
          <cell r="N584">
            <v>7</v>
          </cell>
          <cell r="O584">
            <v>3</v>
          </cell>
          <cell r="P584">
            <v>5</v>
          </cell>
          <cell r="Q584">
            <v>437.6772268696833</v>
          </cell>
          <cell r="R584" t="str">
            <v>guide</v>
          </cell>
          <cell r="S584">
            <v>33</v>
          </cell>
          <cell r="T584">
            <v>9.7865945861538464</v>
          </cell>
          <cell r="U584">
            <v>1</v>
          </cell>
          <cell r="V584">
            <v>4283.3695789656713</v>
          </cell>
          <cell r="W584">
            <v>0</v>
          </cell>
          <cell r="X584">
            <v>0</v>
          </cell>
          <cell r="Y584">
            <v>0</v>
          </cell>
          <cell r="Z584">
            <v>4283.3695789656713</v>
          </cell>
          <cell r="AA584">
            <v>4283.3695789656713</v>
          </cell>
          <cell r="AB584">
            <v>0</v>
          </cell>
          <cell r="AC584">
            <v>0</v>
          </cell>
          <cell r="AD584">
            <v>0</v>
          </cell>
          <cell r="AE584">
            <v>4283.3695789656713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B585" t="str">
            <v>ST/EPU</v>
          </cell>
          <cell r="C585" t="str">
            <v>B1B</v>
          </cell>
          <cell r="D585" t="str">
            <v>B1BA</v>
          </cell>
          <cell r="E585" t="str">
            <v>ES/KIND</v>
          </cell>
          <cell r="F585">
            <v>15</v>
          </cell>
          <cell r="G585">
            <v>23</v>
          </cell>
          <cell r="H585" t="str">
            <v>ES guides math, phys, snat  pour prof collèges pub et privé : environ</v>
          </cell>
          <cell r="I585" t="str">
            <v>DNES</v>
          </cell>
          <cell r="J585">
            <v>42</v>
          </cell>
          <cell r="K585" t="str">
            <v>IDA</v>
          </cell>
          <cell r="L585" t="str">
            <v>AOI</v>
          </cell>
          <cell r="M585">
            <v>2731.0523980684256</v>
          </cell>
          <cell r="N585">
            <v>7</v>
          </cell>
          <cell r="O585">
            <v>3</v>
          </cell>
          <cell r="P585">
            <v>5</v>
          </cell>
          <cell r="Q585">
            <v>2731.0523980684256</v>
          </cell>
          <cell r="R585" t="str">
            <v>guide</v>
          </cell>
          <cell r="S585">
            <v>33</v>
          </cell>
          <cell r="T585">
            <v>9.7865945861538464</v>
          </cell>
          <cell r="U585">
            <v>1</v>
          </cell>
          <cell r="V585">
            <v>26727.702613438934</v>
          </cell>
          <cell r="W585">
            <v>0</v>
          </cell>
          <cell r="X585">
            <v>0</v>
          </cell>
          <cell r="Y585">
            <v>0</v>
          </cell>
          <cell r="Z585">
            <v>26727.702613438934</v>
          </cell>
          <cell r="AA585">
            <v>26727.702613438934</v>
          </cell>
          <cell r="AB585">
            <v>0</v>
          </cell>
          <cell r="AC585">
            <v>0</v>
          </cell>
          <cell r="AD585">
            <v>0</v>
          </cell>
          <cell r="AE585">
            <v>26727.702613438934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B586" t="str">
            <v>ST/EPU</v>
          </cell>
          <cell r="C586" t="str">
            <v>B1B</v>
          </cell>
          <cell r="D586" t="str">
            <v>B1BA</v>
          </cell>
          <cell r="E586" t="str">
            <v>ES/KISS</v>
          </cell>
          <cell r="F586">
            <v>40</v>
          </cell>
          <cell r="G586">
            <v>23</v>
          </cell>
          <cell r="H586" t="str">
            <v>ES guides math, phys, snat  pour prof collèges pub et privé : environ</v>
          </cell>
          <cell r="I586" t="str">
            <v>DNES</v>
          </cell>
          <cell r="J586">
            <v>42</v>
          </cell>
          <cell r="K586" t="str">
            <v>IDA</v>
          </cell>
          <cell r="L586" t="str">
            <v>AOI</v>
          </cell>
          <cell r="M586">
            <v>1811.5624256531257</v>
          </cell>
          <cell r="N586">
            <v>7</v>
          </cell>
          <cell r="O586">
            <v>3</v>
          </cell>
          <cell r="P586">
            <v>5</v>
          </cell>
          <cell r="Q586">
            <v>1811.5624256531257</v>
          </cell>
          <cell r="R586" t="str">
            <v>guide</v>
          </cell>
          <cell r="S586">
            <v>33</v>
          </cell>
          <cell r="T586">
            <v>9.7865945861538464</v>
          </cell>
          <cell r="U586">
            <v>1</v>
          </cell>
          <cell r="V586">
            <v>17729.027027376611</v>
          </cell>
          <cell r="W586">
            <v>0</v>
          </cell>
          <cell r="X586">
            <v>0</v>
          </cell>
          <cell r="Y586">
            <v>0</v>
          </cell>
          <cell r="Z586">
            <v>17729.027027376611</v>
          </cell>
          <cell r="AA586">
            <v>17729.027027376611</v>
          </cell>
          <cell r="AB586">
            <v>0</v>
          </cell>
          <cell r="AC586">
            <v>0</v>
          </cell>
          <cell r="AD586">
            <v>0</v>
          </cell>
          <cell r="AE586">
            <v>17729.027027376611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87">
          <cell r="B587" t="str">
            <v>ST/EPU</v>
          </cell>
          <cell r="C587" t="str">
            <v>B1B</v>
          </cell>
          <cell r="D587" t="str">
            <v>B1BA</v>
          </cell>
          <cell r="E587" t="str">
            <v>ES/KOUB</v>
          </cell>
          <cell r="F587">
            <v>90</v>
          </cell>
          <cell r="G587">
            <v>23</v>
          </cell>
          <cell r="H587" t="str">
            <v>ES guides math, phys, snat  pour prof collèges pub et privé : environ</v>
          </cell>
          <cell r="I587" t="str">
            <v>DNES</v>
          </cell>
          <cell r="J587">
            <v>42</v>
          </cell>
          <cell r="K587" t="str">
            <v>IDA</v>
          </cell>
          <cell r="L587" t="str">
            <v>AOI</v>
          </cell>
          <cell r="M587">
            <v>219.84169340474901</v>
          </cell>
          <cell r="N587">
            <v>7</v>
          </cell>
          <cell r="O587">
            <v>3</v>
          </cell>
          <cell r="P587">
            <v>5</v>
          </cell>
          <cell r="Q587">
            <v>219.84169340474901</v>
          </cell>
          <cell r="R587" t="str">
            <v>guide</v>
          </cell>
          <cell r="S587">
            <v>33</v>
          </cell>
          <cell r="T587">
            <v>9.7865945861538464</v>
          </cell>
          <cell r="U587">
            <v>1</v>
          </cell>
          <cell r="V587">
            <v>2151.5015264858102</v>
          </cell>
          <cell r="W587">
            <v>0</v>
          </cell>
          <cell r="X587">
            <v>0</v>
          </cell>
          <cell r="Y587">
            <v>0</v>
          </cell>
          <cell r="Z587">
            <v>2151.5015264858102</v>
          </cell>
          <cell r="AA587">
            <v>2151.5015264858102</v>
          </cell>
          <cell r="AB587">
            <v>0</v>
          </cell>
          <cell r="AC587">
            <v>0</v>
          </cell>
          <cell r="AD587">
            <v>0</v>
          </cell>
          <cell r="AE587">
            <v>2151.5015264858102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  <cell r="AJ587">
            <v>0</v>
          </cell>
          <cell r="AL587">
            <v>0</v>
          </cell>
        </row>
        <row r="588">
          <cell r="B588" t="str">
            <v>ST/EPU</v>
          </cell>
          <cell r="C588" t="str">
            <v>B1B</v>
          </cell>
          <cell r="D588" t="str">
            <v>B1BA</v>
          </cell>
          <cell r="E588" t="str">
            <v>ES/KOUN</v>
          </cell>
          <cell r="F588">
            <v>11</v>
          </cell>
          <cell r="G588">
            <v>23</v>
          </cell>
          <cell r="H588" t="str">
            <v>ES guides math, phys, snat  pour prof collèges pub et privé : environ</v>
          </cell>
          <cell r="I588" t="str">
            <v>DNES</v>
          </cell>
          <cell r="J588">
            <v>43</v>
          </cell>
          <cell r="K588" t="str">
            <v>IDA</v>
          </cell>
          <cell r="L588" t="str">
            <v>AOI</v>
          </cell>
          <cell r="M588">
            <v>369.80214890593572</v>
          </cell>
          <cell r="N588">
            <v>7</v>
          </cell>
          <cell r="O588">
            <v>3</v>
          </cell>
          <cell r="P588">
            <v>5</v>
          </cell>
          <cell r="Q588">
            <v>369.80214890593572</v>
          </cell>
          <cell r="R588" t="str">
            <v>guide</v>
          </cell>
          <cell r="S588">
            <v>33</v>
          </cell>
          <cell r="T588">
            <v>9.7865945861538464</v>
          </cell>
          <cell r="U588">
            <v>1</v>
          </cell>
          <cell r="V588">
            <v>3619.1037084308891</v>
          </cell>
          <cell r="W588">
            <v>0</v>
          </cell>
          <cell r="X588">
            <v>0</v>
          </cell>
          <cell r="Y588">
            <v>0</v>
          </cell>
          <cell r="Z588">
            <v>3619.1037084308891</v>
          </cell>
          <cell r="AA588">
            <v>3619.1037084308891</v>
          </cell>
          <cell r="AB588">
            <v>0</v>
          </cell>
          <cell r="AC588">
            <v>0</v>
          </cell>
          <cell r="AD588">
            <v>0</v>
          </cell>
          <cell r="AE588">
            <v>3619.1037084308891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  <cell r="AJ588">
            <v>0</v>
          </cell>
          <cell r="AL588">
            <v>0</v>
          </cell>
        </row>
        <row r="589">
          <cell r="B589" t="str">
            <v>ST/EPU</v>
          </cell>
          <cell r="C589" t="str">
            <v>B1B</v>
          </cell>
          <cell r="D589" t="str">
            <v>B1BA</v>
          </cell>
          <cell r="E589" t="str">
            <v>ES/KOUR</v>
          </cell>
          <cell r="F589">
            <v>13</v>
          </cell>
          <cell r="G589">
            <v>23</v>
          </cell>
          <cell r="H589" t="str">
            <v>ES guides math, phys, snat  pour prof collèges pub et privé : environ</v>
          </cell>
          <cell r="I589" t="str">
            <v>DNES</v>
          </cell>
          <cell r="J589">
            <v>43</v>
          </cell>
          <cell r="K589" t="str">
            <v>IDA</v>
          </cell>
          <cell r="L589" t="str">
            <v>AOI</v>
          </cell>
          <cell r="M589">
            <v>242.07663273770081</v>
          </cell>
          <cell r="N589">
            <v>7</v>
          </cell>
          <cell r="O589">
            <v>3</v>
          </cell>
          <cell r="P589">
            <v>5</v>
          </cell>
          <cell r="Q589">
            <v>242.07663273770081</v>
          </cell>
          <cell r="R589" t="str">
            <v>guide</v>
          </cell>
          <cell r="S589">
            <v>33</v>
          </cell>
          <cell r="T589">
            <v>9.7865945861538464</v>
          </cell>
          <cell r="U589">
            <v>1</v>
          </cell>
          <cell r="V589">
            <v>2369.1058633851358</v>
          </cell>
          <cell r="W589">
            <v>0</v>
          </cell>
          <cell r="X589">
            <v>0</v>
          </cell>
          <cell r="Y589">
            <v>0</v>
          </cell>
          <cell r="Z589">
            <v>2369.1058633851358</v>
          </cell>
          <cell r="AA589">
            <v>2369.1058633851358</v>
          </cell>
          <cell r="AB589">
            <v>0</v>
          </cell>
          <cell r="AC589">
            <v>0</v>
          </cell>
          <cell r="AD589">
            <v>0</v>
          </cell>
          <cell r="AE589">
            <v>2369.1058633851358</v>
          </cell>
          <cell r="AF589">
            <v>0</v>
          </cell>
          <cell r="AG589">
            <v>0</v>
          </cell>
          <cell r="AH589">
            <v>0</v>
          </cell>
          <cell r="AI589">
            <v>0</v>
          </cell>
          <cell r="AJ589">
            <v>0</v>
          </cell>
          <cell r="AL589">
            <v>0</v>
          </cell>
        </row>
        <row r="590">
          <cell r="B590" t="str">
            <v>ST/EPU</v>
          </cell>
          <cell r="C590" t="str">
            <v>B1B</v>
          </cell>
          <cell r="D590" t="str">
            <v>B1BA</v>
          </cell>
          <cell r="E590" t="str">
            <v>ES/LABE</v>
          </cell>
          <cell r="F590">
            <v>15</v>
          </cell>
          <cell r="G590">
            <v>23</v>
          </cell>
          <cell r="H590" t="str">
            <v>ES guides math, phys, snat  pour prof collèges pub et privé : environ</v>
          </cell>
          <cell r="I590" t="str">
            <v>DNES</v>
          </cell>
          <cell r="J590">
            <v>43</v>
          </cell>
          <cell r="K590" t="str">
            <v>IDA</v>
          </cell>
          <cell r="L590" t="str">
            <v>AOI</v>
          </cell>
          <cell r="M590">
            <v>2070.5242378842736</v>
          </cell>
          <cell r="N590">
            <v>7</v>
          </cell>
          <cell r="O590">
            <v>3</v>
          </cell>
          <cell r="P590">
            <v>5</v>
          </cell>
          <cell r="Q590">
            <v>2070.5242378842736</v>
          </cell>
          <cell r="R590" t="str">
            <v>guide</v>
          </cell>
          <cell r="S590">
            <v>33</v>
          </cell>
          <cell r="T590">
            <v>9.7865945861538464</v>
          </cell>
          <cell r="U590">
            <v>1</v>
          </cell>
          <cell r="V590">
            <v>20263.38129697855</v>
          </cell>
          <cell r="W590">
            <v>0</v>
          </cell>
          <cell r="X590">
            <v>0</v>
          </cell>
          <cell r="Y590">
            <v>0</v>
          </cell>
          <cell r="Z590">
            <v>20263.38129697855</v>
          </cell>
          <cell r="AA590">
            <v>20263.38129697855</v>
          </cell>
          <cell r="AB590">
            <v>0</v>
          </cell>
          <cell r="AC590">
            <v>0</v>
          </cell>
          <cell r="AD590">
            <v>0</v>
          </cell>
          <cell r="AE590">
            <v>20263.38129697855</v>
          </cell>
          <cell r="AF590">
            <v>0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  <cell r="AL590">
            <v>0</v>
          </cell>
        </row>
        <row r="591">
          <cell r="B591" t="str">
            <v>ST/EPU</v>
          </cell>
          <cell r="C591" t="str">
            <v>B1B</v>
          </cell>
          <cell r="D591" t="str">
            <v>B1BA</v>
          </cell>
          <cell r="E591" t="str">
            <v>ES/LELO</v>
          </cell>
          <cell r="F591">
            <v>20</v>
          </cell>
          <cell r="G591">
            <v>23</v>
          </cell>
          <cell r="H591" t="str">
            <v>ES guides math, phys, snat  pour prof collèges pub et privé : environ</v>
          </cell>
          <cell r="I591" t="str">
            <v>DNES</v>
          </cell>
          <cell r="J591">
            <v>43</v>
          </cell>
          <cell r="K591" t="str">
            <v>IDA</v>
          </cell>
          <cell r="L591" t="str">
            <v>AOI</v>
          </cell>
          <cell r="M591">
            <v>338.70666983880011</v>
          </cell>
          <cell r="N591">
            <v>7</v>
          </cell>
          <cell r="O591">
            <v>3</v>
          </cell>
          <cell r="P591">
            <v>5</v>
          </cell>
          <cell r="Q591">
            <v>338.70666983880011</v>
          </cell>
          <cell r="R591" t="str">
            <v>guide</v>
          </cell>
          <cell r="S591">
            <v>33</v>
          </cell>
          <cell r="T591">
            <v>9.7865945861538464</v>
          </cell>
          <cell r="U591">
            <v>1</v>
          </cell>
          <cell r="V591">
            <v>3314.7848613385995</v>
          </cell>
          <cell r="W591">
            <v>0</v>
          </cell>
          <cell r="X591">
            <v>0</v>
          </cell>
          <cell r="Y591">
            <v>0</v>
          </cell>
          <cell r="Z591">
            <v>3314.7848613385995</v>
          </cell>
          <cell r="AA591">
            <v>3314.7848613385995</v>
          </cell>
          <cell r="AB591">
            <v>0</v>
          </cell>
          <cell r="AC591">
            <v>0</v>
          </cell>
          <cell r="AD591">
            <v>0</v>
          </cell>
          <cell r="AE591">
            <v>3314.7848613385995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  <cell r="AL591">
            <v>0</v>
          </cell>
        </row>
        <row r="592">
          <cell r="B592" t="str">
            <v>ST/EPU</v>
          </cell>
          <cell r="C592" t="str">
            <v>B1B</v>
          </cell>
          <cell r="D592" t="str">
            <v>B1BA</v>
          </cell>
          <cell r="E592" t="str">
            <v>ES/LOLA</v>
          </cell>
          <cell r="F592">
            <v>40</v>
          </cell>
          <cell r="G592">
            <v>23</v>
          </cell>
          <cell r="H592" t="str">
            <v>ES guides math, phys, snat  pour prof collèges pub et privé : environ</v>
          </cell>
          <cell r="I592" t="str">
            <v>DNES</v>
          </cell>
          <cell r="J592">
            <v>43</v>
          </cell>
          <cell r="K592" t="str">
            <v>IDA</v>
          </cell>
          <cell r="L592" t="str">
            <v>AOI</v>
          </cell>
          <cell r="M592">
            <v>885.71961342841087</v>
          </cell>
          <cell r="N592">
            <v>7</v>
          </cell>
          <cell r="O592">
            <v>3</v>
          </cell>
          <cell r="P592">
            <v>5</v>
          </cell>
          <cell r="Q592">
            <v>885.71961342841087</v>
          </cell>
          <cell r="R592" t="str">
            <v>guide</v>
          </cell>
          <cell r="S592">
            <v>33</v>
          </cell>
          <cell r="T592">
            <v>9.7865945861538464</v>
          </cell>
          <cell r="U592">
            <v>1</v>
          </cell>
          <cell r="V592">
            <v>8668.1787736287642</v>
          </cell>
          <cell r="W592">
            <v>0</v>
          </cell>
          <cell r="X592">
            <v>0</v>
          </cell>
          <cell r="Y592">
            <v>0</v>
          </cell>
          <cell r="Z592">
            <v>8668.1787736287642</v>
          </cell>
          <cell r="AA592">
            <v>8668.1787736287642</v>
          </cell>
          <cell r="AB592">
            <v>0</v>
          </cell>
          <cell r="AC592">
            <v>0</v>
          </cell>
          <cell r="AD592">
            <v>0</v>
          </cell>
          <cell r="AE592">
            <v>8668.1787736287642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0</v>
          </cell>
          <cell r="AL592">
            <v>0</v>
          </cell>
        </row>
        <row r="593">
          <cell r="B593" t="str">
            <v>ST/EPU</v>
          </cell>
          <cell r="C593" t="str">
            <v>B1B</v>
          </cell>
          <cell r="D593" t="str">
            <v>B1BA</v>
          </cell>
          <cell r="E593" t="str">
            <v>ES/MACE</v>
          </cell>
          <cell r="F593">
            <v>90</v>
          </cell>
          <cell r="G593">
            <v>23</v>
          </cell>
          <cell r="H593" t="str">
            <v>ES guides math, phys, snat  pour prof collèges pub et privé : environ</v>
          </cell>
          <cell r="I593" t="str">
            <v>DNES</v>
          </cell>
          <cell r="J593">
            <v>43</v>
          </cell>
          <cell r="K593" t="str">
            <v>IDA</v>
          </cell>
          <cell r="L593" t="str">
            <v>AOI</v>
          </cell>
          <cell r="M593">
            <v>1160.5635251830931</v>
          </cell>
          <cell r="N593">
            <v>7</v>
          </cell>
          <cell r="O593">
            <v>3</v>
          </cell>
          <cell r="P593">
            <v>5</v>
          </cell>
          <cell r="Q593">
            <v>1160.5635251830931</v>
          </cell>
          <cell r="R593" t="str">
            <v>guide</v>
          </cell>
          <cell r="S593">
            <v>33</v>
          </cell>
          <cell r="T593">
            <v>9.7865945861538464</v>
          </cell>
          <cell r="U593">
            <v>1</v>
          </cell>
          <cell r="V593">
            <v>11357.964712444482</v>
          </cell>
          <cell r="W593">
            <v>0</v>
          </cell>
          <cell r="X593">
            <v>0</v>
          </cell>
          <cell r="Y593">
            <v>0</v>
          </cell>
          <cell r="Z593">
            <v>11357.964712444482</v>
          </cell>
          <cell r="AA593">
            <v>11357.964712444482</v>
          </cell>
          <cell r="AB593">
            <v>0</v>
          </cell>
          <cell r="AC593">
            <v>0</v>
          </cell>
          <cell r="AD593">
            <v>0</v>
          </cell>
          <cell r="AE593">
            <v>11357.964712444482</v>
          </cell>
          <cell r="AF593">
            <v>0</v>
          </cell>
          <cell r="AG593">
            <v>0</v>
          </cell>
          <cell r="AH593">
            <v>0</v>
          </cell>
          <cell r="AI593">
            <v>0</v>
          </cell>
          <cell r="AJ593">
            <v>0</v>
          </cell>
          <cell r="AL593">
            <v>0</v>
          </cell>
        </row>
        <row r="594">
          <cell r="B594" t="str">
            <v>ST/EPU</v>
          </cell>
          <cell r="C594" t="str">
            <v>B1B</v>
          </cell>
          <cell r="D594" t="str">
            <v>B1BA</v>
          </cell>
          <cell r="E594" t="str">
            <v>ES/MALI</v>
          </cell>
          <cell r="F594">
            <v>51</v>
          </cell>
          <cell r="G594">
            <v>23</v>
          </cell>
          <cell r="H594" t="str">
            <v>ES guides math, phys, snat  pour prof collèges pub et privé : environ</v>
          </cell>
          <cell r="I594" t="str">
            <v>DNES</v>
          </cell>
          <cell r="J594">
            <v>44</v>
          </cell>
          <cell r="K594" t="str">
            <v>IDA</v>
          </cell>
          <cell r="L594" t="str">
            <v>AOI</v>
          </cell>
          <cell r="M594">
            <v>640.63374078098718</v>
          </cell>
          <cell r="N594">
            <v>7</v>
          </cell>
          <cell r="O594">
            <v>3</v>
          </cell>
          <cell r="P594">
            <v>5</v>
          </cell>
          <cell r="Q594">
            <v>640.63374078098718</v>
          </cell>
          <cell r="R594" t="str">
            <v>guide</v>
          </cell>
          <cell r="S594">
            <v>36</v>
          </cell>
          <cell r="T594">
            <v>9.7865945861538464</v>
          </cell>
          <cell r="U594">
            <v>1</v>
          </cell>
          <cell r="V594">
            <v>6269.6226992346956</v>
          </cell>
          <cell r="W594">
            <v>0</v>
          </cell>
          <cell r="X594">
            <v>0</v>
          </cell>
          <cell r="Y594">
            <v>0</v>
          </cell>
          <cell r="Z594">
            <v>6269.6226992346956</v>
          </cell>
          <cell r="AA594">
            <v>6269.6226992346956</v>
          </cell>
          <cell r="AB594">
            <v>0</v>
          </cell>
          <cell r="AC594">
            <v>0</v>
          </cell>
          <cell r="AD594">
            <v>0</v>
          </cell>
          <cell r="AE594">
            <v>6269.6226992346956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  <cell r="AL594">
            <v>0</v>
          </cell>
        </row>
        <row r="595">
          <cell r="B595" t="str">
            <v>ST/EPU</v>
          </cell>
          <cell r="C595" t="str">
            <v>B1B</v>
          </cell>
          <cell r="D595" t="str">
            <v>B1BA</v>
          </cell>
          <cell r="E595" t="str">
            <v>ES/MAMO</v>
          </cell>
          <cell r="F595">
            <v>11</v>
          </cell>
          <cell r="G595">
            <v>23</v>
          </cell>
          <cell r="H595" t="str">
            <v>ES guides math, phys, snat  pour prof collèges pub et privé : environ</v>
          </cell>
          <cell r="I595" t="str">
            <v>DNES</v>
          </cell>
          <cell r="J595">
            <v>49</v>
          </cell>
          <cell r="K595" t="str">
            <v>IDA</v>
          </cell>
          <cell r="L595" t="str">
            <v>AOI</v>
          </cell>
          <cell r="M595">
            <v>1457.4751962757427</v>
          </cell>
          <cell r="N595">
            <v>7</v>
          </cell>
          <cell r="O595">
            <v>3</v>
          </cell>
          <cell r="P595">
            <v>5</v>
          </cell>
          <cell r="Q595">
            <v>1457.4751962757427</v>
          </cell>
          <cell r="R595" t="str">
            <v>guide</v>
          </cell>
          <cell r="S595">
            <v>33</v>
          </cell>
          <cell r="T595">
            <v>9.7865945861538464</v>
          </cell>
          <cell r="U595">
            <v>1</v>
          </cell>
          <cell r="V595">
            <v>14263.718865325698</v>
          </cell>
          <cell r="W595">
            <v>0</v>
          </cell>
          <cell r="X595">
            <v>0</v>
          </cell>
          <cell r="Y595">
            <v>0</v>
          </cell>
          <cell r="Z595">
            <v>14263.718865325698</v>
          </cell>
          <cell r="AA595">
            <v>14263.718865325698</v>
          </cell>
          <cell r="AB595">
            <v>0</v>
          </cell>
          <cell r="AC595">
            <v>0</v>
          </cell>
          <cell r="AD595">
            <v>0</v>
          </cell>
          <cell r="AE595">
            <v>14263.718865325698</v>
          </cell>
          <cell r="AF595">
            <v>0</v>
          </cell>
          <cell r="AG595">
            <v>0</v>
          </cell>
          <cell r="AH595">
            <v>0</v>
          </cell>
          <cell r="AI595">
            <v>0</v>
          </cell>
          <cell r="AJ595">
            <v>0</v>
          </cell>
          <cell r="AL595">
            <v>0</v>
          </cell>
        </row>
        <row r="596">
          <cell r="B596" t="str">
            <v>ST/EPU</v>
          </cell>
          <cell r="C596" t="str">
            <v>B1B</v>
          </cell>
          <cell r="D596" t="str">
            <v>B1BA</v>
          </cell>
          <cell r="E596" t="str">
            <v>ES/MAND</v>
          </cell>
          <cell r="F596">
            <v>12</v>
          </cell>
          <cell r="G596">
            <v>23</v>
          </cell>
          <cell r="H596" t="str">
            <v>ES guides math, phys, snat  pour prof collèges pub et privé : environ</v>
          </cell>
          <cell r="I596" t="str">
            <v>DNES</v>
          </cell>
          <cell r="J596">
            <v>49</v>
          </cell>
          <cell r="K596" t="str">
            <v>IDA</v>
          </cell>
          <cell r="L596" t="str">
            <v>AOI</v>
          </cell>
          <cell r="M596">
            <v>396.7181280984563</v>
          </cell>
          <cell r="N596">
            <v>7</v>
          </cell>
          <cell r="O596">
            <v>3</v>
          </cell>
          <cell r="P596">
            <v>5</v>
          </cell>
          <cell r="Q596">
            <v>396.7181280984563</v>
          </cell>
          <cell r="R596" t="str">
            <v>guide</v>
          </cell>
          <cell r="S596">
            <v>33</v>
          </cell>
          <cell r="T596">
            <v>9.7865945861538464</v>
          </cell>
          <cell r="U596">
            <v>1</v>
          </cell>
          <cell r="V596">
            <v>3882.5194846774407</v>
          </cell>
          <cell r="W596">
            <v>0</v>
          </cell>
          <cell r="X596">
            <v>0</v>
          </cell>
          <cell r="Y596">
            <v>0</v>
          </cell>
          <cell r="Z596">
            <v>3882.5194846774407</v>
          </cell>
          <cell r="AA596">
            <v>3882.5194846774407</v>
          </cell>
          <cell r="AB596">
            <v>0</v>
          </cell>
          <cell r="AC596">
            <v>0</v>
          </cell>
          <cell r="AD596">
            <v>0</v>
          </cell>
          <cell r="AE596">
            <v>3882.5194846774407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0</v>
          </cell>
          <cell r="AL596">
            <v>0</v>
          </cell>
        </row>
        <row r="597">
          <cell r="B597" t="str">
            <v>ST/EPU</v>
          </cell>
          <cell r="C597" t="str">
            <v>B1B</v>
          </cell>
          <cell r="D597" t="str">
            <v>B1BA</v>
          </cell>
          <cell r="E597" t="str">
            <v>ES/MATA</v>
          </cell>
          <cell r="F597">
            <v>20</v>
          </cell>
          <cell r="G597">
            <v>23</v>
          </cell>
          <cell r="H597" t="str">
            <v>ES guides math, phys, snat  pour prof collèges pub et privé : environ</v>
          </cell>
          <cell r="I597" t="str">
            <v>DNES</v>
          </cell>
          <cell r="J597">
            <v>49</v>
          </cell>
          <cell r="K597" t="str">
            <v>IDA</v>
          </cell>
          <cell r="L597" t="str">
            <v>AOI</v>
          </cell>
          <cell r="M597">
            <v>2650.8060004758177</v>
          </cell>
          <cell r="N597">
            <v>7</v>
          </cell>
          <cell r="O597">
            <v>3</v>
          </cell>
          <cell r="P597">
            <v>5</v>
          </cell>
          <cell r="Q597">
            <v>2650.8060004758177</v>
          </cell>
          <cell r="R597" t="str">
            <v>guide</v>
          </cell>
          <cell r="S597">
            <v>33</v>
          </cell>
          <cell r="T597">
            <v>9.7865945861538464</v>
          </cell>
          <cell r="U597">
            <v>1</v>
          </cell>
          <cell r="V597">
            <v>25942.363653200766</v>
          </cell>
          <cell r="W597">
            <v>0</v>
          </cell>
          <cell r="X597">
            <v>0</v>
          </cell>
          <cell r="Y597">
            <v>0</v>
          </cell>
          <cell r="Z597">
            <v>25942.363653200766</v>
          </cell>
          <cell r="AA597">
            <v>25942.363653200766</v>
          </cell>
          <cell r="AB597">
            <v>0</v>
          </cell>
          <cell r="AC597">
            <v>0</v>
          </cell>
          <cell r="AD597">
            <v>0</v>
          </cell>
          <cell r="AE597">
            <v>25942.363653200766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0</v>
          </cell>
          <cell r="AL597">
            <v>0</v>
          </cell>
        </row>
        <row r="598">
          <cell r="B598" t="str">
            <v>ST/EPU</v>
          </cell>
          <cell r="C598" t="str">
            <v>B1B</v>
          </cell>
          <cell r="D598" t="str">
            <v>B1BA</v>
          </cell>
          <cell r="E598" t="str">
            <v>ES/MATO</v>
          </cell>
          <cell r="F598">
            <v>40</v>
          </cell>
          <cell r="G598">
            <v>23</v>
          </cell>
          <cell r="H598" t="str">
            <v>ES guides math, phys, snat  pour prof collèges pub et privé : environ</v>
          </cell>
          <cell r="I598" t="str">
            <v>DNES</v>
          </cell>
          <cell r="J598">
            <v>49</v>
          </cell>
          <cell r="K598" t="str">
            <v>IDA</v>
          </cell>
          <cell r="L598" t="str">
            <v>AOI</v>
          </cell>
          <cell r="M598">
            <v>6121.9642363410967</v>
          </cell>
          <cell r="N598">
            <v>7</v>
          </cell>
          <cell r="O598">
            <v>3</v>
          </cell>
          <cell r="P598">
            <v>5</v>
          </cell>
          <cell r="Q598">
            <v>6121.9642363410967</v>
          </cell>
          <cell r="R598" t="str">
            <v>guide</v>
          </cell>
          <cell r="S598">
            <v>33</v>
          </cell>
          <cell r="T598">
            <v>9.7865945861538464</v>
          </cell>
          <cell r="U598">
            <v>1</v>
          </cell>
          <cell r="V598">
            <v>59913.182052003242</v>
          </cell>
          <cell r="W598">
            <v>0</v>
          </cell>
          <cell r="X598">
            <v>0</v>
          </cell>
          <cell r="Y598">
            <v>0</v>
          </cell>
          <cell r="Z598">
            <v>59913.182052003242</v>
          </cell>
          <cell r="AA598">
            <v>59913.182052003242</v>
          </cell>
          <cell r="AB598">
            <v>0</v>
          </cell>
          <cell r="AC598">
            <v>0</v>
          </cell>
          <cell r="AD598">
            <v>0</v>
          </cell>
          <cell r="AE598">
            <v>59913.182052003242</v>
          </cell>
          <cell r="AF598">
            <v>0</v>
          </cell>
          <cell r="AG598">
            <v>0</v>
          </cell>
          <cell r="AH598">
            <v>0</v>
          </cell>
          <cell r="AI598">
            <v>0</v>
          </cell>
          <cell r="AJ598">
            <v>0</v>
          </cell>
          <cell r="AL598">
            <v>0</v>
          </cell>
        </row>
        <row r="599">
          <cell r="B599" t="str">
            <v>ST/EPU</v>
          </cell>
          <cell r="C599" t="str">
            <v>B1B</v>
          </cell>
          <cell r="D599" t="str">
            <v>B1BA</v>
          </cell>
          <cell r="E599" t="str">
            <v>ES/NZER</v>
          </cell>
          <cell r="F599">
            <v>51</v>
          </cell>
          <cell r="G599">
            <v>23</v>
          </cell>
          <cell r="H599" t="str">
            <v>ES guides math, phys, snat  pour prof collèges pub et privé : environ</v>
          </cell>
          <cell r="I599" t="str">
            <v>DNES</v>
          </cell>
          <cell r="J599">
            <v>49</v>
          </cell>
          <cell r="K599" t="str">
            <v>IDA</v>
          </cell>
          <cell r="L599" t="str">
            <v>AOI</v>
          </cell>
          <cell r="M599">
            <v>3343.9342596819747</v>
          </cell>
          <cell r="N599">
            <v>7</v>
          </cell>
          <cell r="O599">
            <v>3</v>
          </cell>
          <cell r="P599">
            <v>5</v>
          </cell>
          <cell r="Q599">
            <v>3343.9342596819747</v>
          </cell>
          <cell r="R599" t="str">
            <v>guide</v>
          </cell>
          <cell r="S599">
            <v>33</v>
          </cell>
          <cell r="T599">
            <v>9.7865945861538464</v>
          </cell>
          <cell r="U599">
            <v>1</v>
          </cell>
          <cell r="V599">
            <v>32725.728922257986</v>
          </cell>
          <cell r="W599">
            <v>0</v>
          </cell>
          <cell r="X599">
            <v>0</v>
          </cell>
          <cell r="Y599">
            <v>0</v>
          </cell>
          <cell r="Z599">
            <v>32725.728922257986</v>
          </cell>
          <cell r="AA599">
            <v>32725.728922257986</v>
          </cell>
          <cell r="AB599">
            <v>0</v>
          </cell>
          <cell r="AC599">
            <v>0</v>
          </cell>
          <cell r="AD599">
            <v>0</v>
          </cell>
          <cell r="AE599">
            <v>32725.728922257986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L599">
            <v>0</v>
          </cell>
        </row>
        <row r="600">
          <cell r="B600" t="str">
            <v>ST/EPU</v>
          </cell>
          <cell r="C600" t="str">
            <v>B1B</v>
          </cell>
          <cell r="D600" t="str">
            <v>B1BA</v>
          </cell>
          <cell r="E600" t="str">
            <v>ES/PITA</v>
          </cell>
          <cell r="F600">
            <v>59</v>
          </cell>
          <cell r="G600">
            <v>23</v>
          </cell>
          <cell r="H600" t="str">
            <v>ES guides math, phys, snat  pour prof collèges pub et privé : environ</v>
          </cell>
          <cell r="I600" t="str">
            <v>DNES</v>
          </cell>
          <cell r="J600">
            <v>49</v>
          </cell>
          <cell r="K600" t="str">
            <v>IDA</v>
          </cell>
          <cell r="L600" t="str">
            <v>AOI</v>
          </cell>
          <cell r="M600">
            <v>796.27831611165243</v>
          </cell>
          <cell r="N600">
            <v>7</v>
          </cell>
          <cell r="O600">
            <v>3</v>
          </cell>
          <cell r="P600">
            <v>5</v>
          </cell>
          <cell r="Q600">
            <v>796.27831611165243</v>
          </cell>
          <cell r="R600" t="str">
            <v>guide</v>
          </cell>
          <cell r="S600">
            <v>33</v>
          </cell>
          <cell r="T600">
            <v>9.7865945861538464</v>
          </cell>
          <cell r="U600">
            <v>1</v>
          </cell>
          <cell r="V600">
            <v>7792.8530575299992</v>
          </cell>
          <cell r="W600">
            <v>0</v>
          </cell>
          <cell r="X600">
            <v>0</v>
          </cell>
          <cell r="Y600">
            <v>0</v>
          </cell>
          <cell r="Z600">
            <v>7792.8530575299992</v>
          </cell>
          <cell r="AA600">
            <v>7792.8530575299992</v>
          </cell>
          <cell r="AB600">
            <v>0</v>
          </cell>
          <cell r="AC600">
            <v>0</v>
          </cell>
          <cell r="AD600">
            <v>0</v>
          </cell>
          <cell r="AE600">
            <v>7792.8530575299992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L600">
            <v>0</v>
          </cell>
        </row>
        <row r="601">
          <cell r="B601" t="str">
            <v>ST/EPU</v>
          </cell>
          <cell r="C601" t="str">
            <v>B1B</v>
          </cell>
          <cell r="D601" t="str">
            <v>B1BA</v>
          </cell>
          <cell r="E601" t="str">
            <v>ES/RATO</v>
          </cell>
          <cell r="F601">
            <v>90</v>
          </cell>
          <cell r="G601">
            <v>23</v>
          </cell>
          <cell r="H601" t="str">
            <v>ES guides math, phys, snat  pour prof collèges pub et privé : environ</v>
          </cell>
          <cell r="I601" t="str">
            <v>DNES</v>
          </cell>
          <cell r="J601">
            <v>49</v>
          </cell>
          <cell r="K601" t="str">
            <v>IDA</v>
          </cell>
          <cell r="L601" t="str">
            <v>AOI</v>
          </cell>
          <cell r="M601">
            <v>5393.3938181982039</v>
          </cell>
          <cell r="N601">
            <v>7</v>
          </cell>
          <cell r="O601">
            <v>3</v>
          </cell>
          <cell r="P601">
            <v>5</v>
          </cell>
          <cell r="Q601">
            <v>5393.3938181982039</v>
          </cell>
          <cell r="R601" t="str">
            <v>guide</v>
          </cell>
          <cell r="S601">
            <v>33</v>
          </cell>
          <cell r="T601">
            <v>9.7865945861538464</v>
          </cell>
          <cell r="U601">
            <v>1</v>
          </cell>
          <cell r="V601">
            <v>52782.958742174167</v>
          </cell>
          <cell r="W601">
            <v>0</v>
          </cell>
          <cell r="X601">
            <v>0</v>
          </cell>
          <cell r="Y601">
            <v>0</v>
          </cell>
          <cell r="Z601">
            <v>52782.958742174167</v>
          </cell>
          <cell r="AA601">
            <v>52782.958742174167</v>
          </cell>
          <cell r="AB601">
            <v>0</v>
          </cell>
          <cell r="AC601">
            <v>0</v>
          </cell>
          <cell r="AD601">
            <v>0</v>
          </cell>
          <cell r="AE601">
            <v>52782.958742174167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L601">
            <v>0</v>
          </cell>
        </row>
        <row r="602">
          <cell r="B602" t="str">
            <v>ST/EPU</v>
          </cell>
          <cell r="C602" t="str">
            <v>B1B</v>
          </cell>
          <cell r="D602" t="str">
            <v>B1BA</v>
          </cell>
          <cell r="E602" t="str">
            <v>ES/SIGU</v>
          </cell>
          <cell r="G602">
            <v>23</v>
          </cell>
          <cell r="H602" t="str">
            <v>ES guides math, phys, snat  pour prof collèges pub et privé : environ</v>
          </cell>
          <cell r="I602" t="str">
            <v>DNES</v>
          </cell>
          <cell r="K602" t="str">
            <v>IDA</v>
          </cell>
          <cell r="L602" t="str">
            <v>AOI</v>
          </cell>
          <cell r="M602">
            <v>1453.1285164061433</v>
          </cell>
          <cell r="O602">
            <v>3</v>
          </cell>
          <cell r="P602">
            <v>5</v>
          </cell>
          <cell r="Q602">
            <v>1453.1285164061433</v>
          </cell>
          <cell r="R602" t="str">
            <v>guide</v>
          </cell>
          <cell r="T602">
            <v>9.7865945861538464</v>
          </cell>
          <cell r="U602">
            <v>1</v>
          </cell>
          <cell r="V602">
            <v>14221.179671646132</v>
          </cell>
          <cell r="W602">
            <v>0</v>
          </cell>
          <cell r="X602">
            <v>0</v>
          </cell>
          <cell r="Y602">
            <v>0</v>
          </cell>
          <cell r="Z602">
            <v>14221.179671646132</v>
          </cell>
          <cell r="AA602">
            <v>14221.179671646132</v>
          </cell>
          <cell r="AB602">
            <v>0</v>
          </cell>
          <cell r="AC602">
            <v>0</v>
          </cell>
          <cell r="AD602">
            <v>0</v>
          </cell>
          <cell r="AE602">
            <v>14221.179671646132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L602">
            <v>0</v>
          </cell>
        </row>
        <row r="603">
          <cell r="B603" t="str">
            <v>ST/EPU</v>
          </cell>
          <cell r="C603" t="str">
            <v>B1B</v>
          </cell>
          <cell r="D603" t="str">
            <v>B1BA</v>
          </cell>
          <cell r="E603" t="str">
            <v>ES/TELE</v>
          </cell>
          <cell r="G603">
            <v>23</v>
          </cell>
          <cell r="H603" t="str">
            <v>ES guides math, phys, snat  pour prof collèges pub et privé : environ</v>
          </cell>
          <cell r="I603" t="str">
            <v>DNES</v>
          </cell>
          <cell r="K603" t="str">
            <v>IDA</v>
          </cell>
          <cell r="L603" t="str">
            <v>AOI</v>
          </cell>
          <cell r="M603">
            <v>684.26771947197039</v>
          </cell>
          <cell r="O603">
            <v>3</v>
          </cell>
          <cell r="P603">
            <v>5</v>
          </cell>
          <cell r="Q603">
            <v>684.26771947197039</v>
          </cell>
          <cell r="R603" t="str">
            <v>guide</v>
          </cell>
          <cell r="T603">
            <v>9.7865945861538464</v>
          </cell>
          <cell r="U603">
            <v>1</v>
          </cell>
          <cell r="V603">
            <v>6696.6507588642244</v>
          </cell>
          <cell r="W603">
            <v>0</v>
          </cell>
          <cell r="X603">
            <v>0</v>
          </cell>
          <cell r="Y603">
            <v>0</v>
          </cell>
          <cell r="Z603">
            <v>6696.6507588642244</v>
          </cell>
          <cell r="AA603">
            <v>6696.6507588642244</v>
          </cell>
          <cell r="AB603">
            <v>0</v>
          </cell>
          <cell r="AC603">
            <v>0</v>
          </cell>
          <cell r="AD603">
            <v>0</v>
          </cell>
          <cell r="AE603">
            <v>6696.6507588642244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L603">
            <v>0</v>
          </cell>
        </row>
        <row r="604">
          <cell r="B604" t="str">
            <v>ST/EPU</v>
          </cell>
          <cell r="C604" t="str">
            <v>B1B</v>
          </cell>
          <cell r="D604" t="str">
            <v>B1BA</v>
          </cell>
          <cell r="E604" t="str">
            <v>ES/TOUG</v>
          </cell>
          <cell r="G604">
            <v>23</v>
          </cell>
          <cell r="H604" t="str">
            <v>ES guides math, phys, snat  pour prof collèges pub et privé : environ</v>
          </cell>
          <cell r="I604" t="str">
            <v>DNES</v>
          </cell>
          <cell r="K604" t="str">
            <v>IDA</v>
          </cell>
          <cell r="L604" t="str">
            <v>AOI</v>
          </cell>
          <cell r="M604">
            <v>609.20390172388238</v>
          </cell>
          <cell r="O604">
            <v>3</v>
          </cell>
          <cell r="P604">
            <v>5</v>
          </cell>
          <cell r="Q604">
            <v>609.20390172388238</v>
          </cell>
          <cell r="R604" t="str">
            <v>guide</v>
          </cell>
          <cell r="T604">
            <v>9.7865945861538464</v>
          </cell>
          <cell r="U604">
            <v>1</v>
          </cell>
          <cell r="V604">
            <v>5962.0316064747476</v>
          </cell>
          <cell r="W604">
            <v>0</v>
          </cell>
          <cell r="X604">
            <v>0</v>
          </cell>
          <cell r="Y604">
            <v>0</v>
          </cell>
          <cell r="Z604">
            <v>5962.0316064747476</v>
          </cell>
          <cell r="AA604">
            <v>5962.0316064747476</v>
          </cell>
          <cell r="AB604">
            <v>0</v>
          </cell>
          <cell r="AC604">
            <v>0</v>
          </cell>
          <cell r="AD604">
            <v>0</v>
          </cell>
          <cell r="AE604">
            <v>5962.0316064747476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B605" t="str">
            <v>ST/EPU</v>
          </cell>
          <cell r="C605" t="str">
            <v>B1B</v>
          </cell>
          <cell r="D605" t="str">
            <v>B1BA</v>
          </cell>
          <cell r="E605" t="str">
            <v>ES/YOMO</v>
          </cell>
          <cell r="F605">
            <v>30</v>
          </cell>
          <cell r="G605">
            <v>23</v>
          </cell>
          <cell r="H605" t="str">
            <v>ES guides math, phys, snat  pour prof collèges pub et privé : environ</v>
          </cell>
          <cell r="I605" t="str">
            <v>DNES</v>
          </cell>
          <cell r="J605">
            <v>44</v>
          </cell>
          <cell r="K605" t="str">
            <v>IDA</v>
          </cell>
          <cell r="L605" t="str">
            <v>AOI</v>
          </cell>
          <cell r="M605">
            <v>795.60959613171406</v>
          </cell>
          <cell r="N605">
            <v>7</v>
          </cell>
          <cell r="O605">
            <v>3</v>
          </cell>
          <cell r="P605">
            <v>5</v>
          </cell>
          <cell r="Q605">
            <v>795.60959613171406</v>
          </cell>
          <cell r="R605" t="str">
            <v>guide</v>
          </cell>
          <cell r="S605">
            <v>96</v>
          </cell>
          <cell r="T605">
            <v>9.7865945861538464</v>
          </cell>
          <cell r="U605">
            <v>1</v>
          </cell>
          <cell r="V605">
            <v>7786.3085661946807</v>
          </cell>
          <cell r="W605">
            <v>0</v>
          </cell>
          <cell r="X605">
            <v>0</v>
          </cell>
          <cell r="Y605">
            <v>0</v>
          </cell>
          <cell r="Z605">
            <v>7786.3085661946807</v>
          </cell>
          <cell r="AA605">
            <v>7786.3085661946807</v>
          </cell>
          <cell r="AB605">
            <v>0</v>
          </cell>
          <cell r="AC605">
            <v>0</v>
          </cell>
          <cell r="AD605">
            <v>0</v>
          </cell>
          <cell r="AE605">
            <v>7786.3085661946807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B606" t="str">
            <v>ST/EPU</v>
          </cell>
          <cell r="C606" t="str">
            <v>B1A</v>
          </cell>
          <cell r="D606" t="str">
            <v>B1AA</v>
          </cell>
          <cell r="E606" t="str">
            <v>DNEE</v>
          </cell>
          <cell r="G606">
            <v>25</v>
          </cell>
          <cell r="H606" t="str">
            <v>Form form (DSEE, CPMF) à l'util manuels prim  450 p x 3j</v>
          </cell>
          <cell r="I606" t="str">
            <v>DNEE</v>
          </cell>
          <cell r="K606" t="str">
            <v>IDA</v>
          </cell>
          <cell r="L606" t="str">
            <v>AUT</v>
          </cell>
          <cell r="M606">
            <v>1350</v>
          </cell>
          <cell r="O606">
            <v>3</v>
          </cell>
          <cell r="P606">
            <v>5</v>
          </cell>
          <cell r="Q606">
            <v>1350</v>
          </cell>
          <cell r="R606" t="str">
            <v>pxj</v>
          </cell>
          <cell r="T606">
            <v>75.970399999999998</v>
          </cell>
          <cell r="U606">
            <v>1</v>
          </cell>
          <cell r="V606">
            <v>102560.04</v>
          </cell>
          <cell r="W606">
            <v>0</v>
          </cell>
          <cell r="X606">
            <v>0</v>
          </cell>
          <cell r="Y606">
            <v>0</v>
          </cell>
          <cell r="Z606">
            <v>102560.04</v>
          </cell>
          <cell r="AA606">
            <v>102560.04</v>
          </cell>
          <cell r="AB606">
            <v>0</v>
          </cell>
          <cell r="AC606">
            <v>0</v>
          </cell>
          <cell r="AD606">
            <v>0</v>
          </cell>
          <cell r="AE606">
            <v>102560.04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L606">
            <v>0</v>
          </cell>
        </row>
        <row r="607">
          <cell r="B607" t="str">
            <v>ST/EPU</v>
          </cell>
          <cell r="C607" t="str">
            <v>B1A</v>
          </cell>
          <cell r="D607" t="str">
            <v>B1AA</v>
          </cell>
          <cell r="E607" t="str">
            <v>DNEE</v>
          </cell>
          <cell r="F607">
            <v>10</v>
          </cell>
          <cell r="G607">
            <v>25</v>
          </cell>
          <cell r="H607" t="str">
            <v>Actualisation du fichier de suivi des stocks des manuels</v>
          </cell>
          <cell r="I607" t="str">
            <v>DNEE</v>
          </cell>
          <cell r="J607">
            <v>44</v>
          </cell>
          <cell r="K607" t="str">
            <v>IDA</v>
          </cell>
          <cell r="L607" t="str">
            <v>AUT</v>
          </cell>
          <cell r="M607">
            <v>1</v>
          </cell>
          <cell r="N607">
            <v>7</v>
          </cell>
          <cell r="O607">
            <v>3</v>
          </cell>
          <cell r="P607">
            <v>5</v>
          </cell>
          <cell r="Q607">
            <v>1</v>
          </cell>
          <cell r="R607" t="str">
            <v>forfait</v>
          </cell>
          <cell r="S607">
            <v>36</v>
          </cell>
          <cell r="T607">
            <v>37985.199999999997</v>
          </cell>
          <cell r="U607">
            <v>1</v>
          </cell>
          <cell r="V607">
            <v>37985.199999999997</v>
          </cell>
          <cell r="W607">
            <v>0</v>
          </cell>
          <cell r="X607">
            <v>0</v>
          </cell>
          <cell r="Y607">
            <v>0</v>
          </cell>
          <cell r="Z607">
            <v>37985.199999999997</v>
          </cell>
          <cell r="AA607">
            <v>37985.199999999997</v>
          </cell>
          <cell r="AB607">
            <v>0</v>
          </cell>
          <cell r="AC607">
            <v>0</v>
          </cell>
          <cell r="AD607">
            <v>0</v>
          </cell>
          <cell r="AE607">
            <v>37985.199999999997</v>
          </cell>
          <cell r="AF607">
            <v>0</v>
          </cell>
          <cell r="AG607">
            <v>0</v>
          </cell>
          <cell r="AH607">
            <v>0</v>
          </cell>
          <cell r="AI607">
            <v>0</v>
          </cell>
          <cell r="AJ607">
            <v>0</v>
          </cell>
          <cell r="AL607">
            <v>0</v>
          </cell>
        </row>
        <row r="608">
          <cell r="B608" t="str">
            <v>ST/EPU</v>
          </cell>
          <cell r="C608" t="str">
            <v>B1A</v>
          </cell>
          <cell r="D608" t="str">
            <v>B1AA</v>
          </cell>
          <cell r="E608" t="str">
            <v>DNEE</v>
          </cell>
          <cell r="G608">
            <v>25</v>
          </cell>
          <cell r="H608" t="str">
            <v>Elaboration Manuel des procédures de gestion des manuels scolaires</v>
          </cell>
          <cell r="I608" t="str">
            <v>DNEE</v>
          </cell>
          <cell r="K608" t="str">
            <v>IDA</v>
          </cell>
          <cell r="L608" t="str">
            <v>LR</v>
          </cell>
          <cell r="M608">
            <v>1</v>
          </cell>
          <cell r="O608">
            <v>3</v>
          </cell>
          <cell r="P608">
            <v>5</v>
          </cell>
          <cell r="Q608">
            <v>1</v>
          </cell>
          <cell r="R608" t="str">
            <v>forfait</v>
          </cell>
          <cell r="T608">
            <v>56977.799999999996</v>
          </cell>
          <cell r="U608">
            <v>1</v>
          </cell>
          <cell r="V608">
            <v>56977.799999999996</v>
          </cell>
          <cell r="W608">
            <v>0</v>
          </cell>
          <cell r="X608">
            <v>0</v>
          </cell>
          <cell r="Y608">
            <v>0</v>
          </cell>
          <cell r="Z608">
            <v>56977.799999999996</v>
          </cell>
          <cell r="AA608">
            <v>56977.799999999996</v>
          </cell>
          <cell r="AB608">
            <v>0</v>
          </cell>
          <cell r="AC608">
            <v>0</v>
          </cell>
          <cell r="AD608">
            <v>0</v>
          </cell>
          <cell r="AE608">
            <v>56977.799999999996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  <cell r="AJ608">
            <v>0</v>
          </cell>
          <cell r="AL608">
            <v>0</v>
          </cell>
        </row>
        <row r="609">
          <cell r="B609" t="str">
            <v>ST/EPU</v>
          </cell>
          <cell r="C609" t="str">
            <v>C1E</v>
          </cell>
          <cell r="D609" t="str">
            <v>C1ED</v>
          </cell>
          <cell r="E609" t="str">
            <v>DSEE/BOKE</v>
          </cell>
          <cell r="F609">
            <v>10</v>
          </cell>
          <cell r="G609">
            <v>25</v>
          </cell>
          <cell r="H609" t="str">
            <v>Sensibilisation pour la dynamisation ou la mise en place des COGES</v>
          </cell>
          <cell r="I609" t="str">
            <v>DSEE</v>
          </cell>
          <cell r="J609">
            <v>44</v>
          </cell>
          <cell r="K609" t="str">
            <v>IDA</v>
          </cell>
          <cell r="L609" t="str">
            <v>LR</v>
          </cell>
          <cell r="M609">
            <v>1</v>
          </cell>
          <cell r="N609">
            <v>7</v>
          </cell>
          <cell r="O609">
            <v>3</v>
          </cell>
          <cell r="P609">
            <v>5</v>
          </cell>
          <cell r="Q609">
            <v>1</v>
          </cell>
          <cell r="R609" t="str">
            <v>forfait</v>
          </cell>
          <cell r="S609">
            <v>36</v>
          </cell>
          <cell r="T609">
            <v>14994.157894736842</v>
          </cell>
          <cell r="U609">
            <v>1</v>
          </cell>
          <cell r="V609">
            <v>14994.157894736842</v>
          </cell>
          <cell r="W609">
            <v>0</v>
          </cell>
          <cell r="X609">
            <v>0</v>
          </cell>
          <cell r="Y609">
            <v>0</v>
          </cell>
          <cell r="Z609">
            <v>14994.157894736842</v>
          </cell>
          <cell r="AA609">
            <v>14994.157894736842</v>
          </cell>
          <cell r="AB609">
            <v>0</v>
          </cell>
          <cell r="AC609">
            <v>0</v>
          </cell>
          <cell r="AD609">
            <v>0</v>
          </cell>
          <cell r="AE609">
            <v>14994.157894736842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0</v>
          </cell>
        </row>
        <row r="610">
          <cell r="B610" t="str">
            <v>ST/EPU</v>
          </cell>
          <cell r="C610" t="str">
            <v>C1E</v>
          </cell>
          <cell r="D610" t="str">
            <v>C1ED</v>
          </cell>
          <cell r="E610" t="str">
            <v>DSEE/BOFF</v>
          </cell>
          <cell r="G610">
            <v>25</v>
          </cell>
          <cell r="H610" t="str">
            <v>Sensibilisation pour la dynamisation ou la mise en place des COGES</v>
          </cell>
          <cell r="I610" t="str">
            <v>DSEE</v>
          </cell>
          <cell r="K610" t="str">
            <v>IDA</v>
          </cell>
          <cell r="L610" t="str">
            <v>LR</v>
          </cell>
          <cell r="M610">
            <v>1</v>
          </cell>
          <cell r="O610">
            <v>3</v>
          </cell>
          <cell r="P610">
            <v>5</v>
          </cell>
          <cell r="Q610">
            <v>1</v>
          </cell>
          <cell r="R610" t="str">
            <v>forfait</v>
          </cell>
          <cell r="T610">
            <v>14994.157894736842</v>
          </cell>
          <cell r="U610">
            <v>1</v>
          </cell>
          <cell r="V610">
            <v>14994.157894736842</v>
          </cell>
          <cell r="W610">
            <v>0</v>
          </cell>
          <cell r="X610">
            <v>0</v>
          </cell>
          <cell r="Y610">
            <v>0</v>
          </cell>
          <cell r="Z610">
            <v>14994.157894736842</v>
          </cell>
          <cell r="AA610">
            <v>14994.157894736842</v>
          </cell>
          <cell r="AB610">
            <v>0</v>
          </cell>
          <cell r="AC610">
            <v>0</v>
          </cell>
          <cell r="AD610">
            <v>0</v>
          </cell>
          <cell r="AE610">
            <v>14994.157894736842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0</v>
          </cell>
        </row>
        <row r="611">
          <cell r="B611" t="str">
            <v>ST/EPU</v>
          </cell>
          <cell r="C611" t="str">
            <v>C1E</v>
          </cell>
          <cell r="D611" t="str">
            <v>C1ED</v>
          </cell>
          <cell r="E611" t="str">
            <v>DSEE/FRIA</v>
          </cell>
          <cell r="G611">
            <v>25</v>
          </cell>
          <cell r="H611" t="str">
            <v>Sensibilisation pour la dynamisation ou la mise en place des COGES</v>
          </cell>
          <cell r="I611" t="str">
            <v>DSEE</v>
          </cell>
          <cell r="K611" t="str">
            <v>IDA</v>
          </cell>
          <cell r="L611" t="str">
            <v>LR</v>
          </cell>
          <cell r="M611">
            <v>1</v>
          </cell>
          <cell r="O611">
            <v>3</v>
          </cell>
          <cell r="P611">
            <v>5</v>
          </cell>
          <cell r="Q611">
            <v>1</v>
          </cell>
          <cell r="R611" t="str">
            <v>forfait</v>
          </cell>
          <cell r="T611">
            <v>14994.157894736842</v>
          </cell>
          <cell r="U611">
            <v>1</v>
          </cell>
          <cell r="V611">
            <v>14994.157894736842</v>
          </cell>
          <cell r="W611">
            <v>0</v>
          </cell>
          <cell r="X611">
            <v>0</v>
          </cell>
          <cell r="Y611">
            <v>0</v>
          </cell>
          <cell r="Z611">
            <v>14994.157894736842</v>
          </cell>
          <cell r="AA611">
            <v>14994.157894736842</v>
          </cell>
          <cell r="AB611">
            <v>0</v>
          </cell>
          <cell r="AC611">
            <v>0</v>
          </cell>
          <cell r="AD611">
            <v>0</v>
          </cell>
          <cell r="AE611">
            <v>14994.157894736842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B612" t="str">
            <v>ST/EPU</v>
          </cell>
          <cell r="C612" t="str">
            <v>C1E</v>
          </cell>
          <cell r="D612" t="str">
            <v>C1ED</v>
          </cell>
          <cell r="E612" t="str">
            <v>DSEE/GAOU</v>
          </cell>
          <cell r="G612">
            <v>25</v>
          </cell>
          <cell r="H612" t="str">
            <v>Sensibilisation pour la dynamisation ou la mise en place des COGES</v>
          </cell>
          <cell r="I612" t="str">
            <v>DSEE</v>
          </cell>
          <cell r="K612" t="str">
            <v>IDA</v>
          </cell>
          <cell r="L612" t="str">
            <v>LR</v>
          </cell>
          <cell r="M612">
            <v>1</v>
          </cell>
          <cell r="O612">
            <v>3</v>
          </cell>
          <cell r="P612">
            <v>5</v>
          </cell>
          <cell r="Q612">
            <v>1</v>
          </cell>
          <cell r="R612" t="str">
            <v>forfait</v>
          </cell>
          <cell r="T612">
            <v>14994.157894736842</v>
          </cell>
          <cell r="U612">
            <v>1</v>
          </cell>
          <cell r="V612">
            <v>14994.157894736842</v>
          </cell>
          <cell r="W612">
            <v>0</v>
          </cell>
          <cell r="X612">
            <v>0</v>
          </cell>
          <cell r="Y612">
            <v>0</v>
          </cell>
          <cell r="Z612">
            <v>14994.157894736842</v>
          </cell>
          <cell r="AA612">
            <v>14994.157894736842</v>
          </cell>
          <cell r="AB612">
            <v>0</v>
          </cell>
          <cell r="AC612">
            <v>0</v>
          </cell>
          <cell r="AD612">
            <v>0</v>
          </cell>
          <cell r="AE612">
            <v>14994.157894736842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B613" t="str">
            <v>ST/EPU</v>
          </cell>
          <cell r="C613" t="str">
            <v>C1E</v>
          </cell>
          <cell r="D613" t="str">
            <v>C1ED</v>
          </cell>
          <cell r="E613" t="str">
            <v>DSEE/KOUN</v>
          </cell>
          <cell r="G613">
            <v>25</v>
          </cell>
          <cell r="H613" t="str">
            <v>Sensibilisation pour la dynamisation ou la mise en place des COGES</v>
          </cell>
          <cell r="I613" t="str">
            <v>DSEE</v>
          </cell>
          <cell r="K613" t="str">
            <v>IDA</v>
          </cell>
          <cell r="L613" t="str">
            <v>LR</v>
          </cell>
          <cell r="M613">
            <v>1</v>
          </cell>
          <cell r="O613">
            <v>3</v>
          </cell>
          <cell r="P613">
            <v>5</v>
          </cell>
          <cell r="Q613">
            <v>1</v>
          </cell>
          <cell r="R613" t="str">
            <v>forfait</v>
          </cell>
          <cell r="T613">
            <v>14994.157894736842</v>
          </cell>
          <cell r="U613">
            <v>1</v>
          </cell>
          <cell r="V613">
            <v>14994.157894736842</v>
          </cell>
          <cell r="W613">
            <v>0</v>
          </cell>
          <cell r="X613">
            <v>0</v>
          </cell>
          <cell r="Y613">
            <v>0</v>
          </cell>
          <cell r="Z613">
            <v>14994.157894736842</v>
          </cell>
          <cell r="AA613">
            <v>14994.157894736842</v>
          </cell>
          <cell r="AB613">
            <v>0</v>
          </cell>
          <cell r="AC613">
            <v>0</v>
          </cell>
          <cell r="AD613">
            <v>0</v>
          </cell>
          <cell r="AE613">
            <v>14994.157894736842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L613">
            <v>0</v>
          </cell>
        </row>
        <row r="614">
          <cell r="B614" t="str">
            <v>ST/EPU</v>
          </cell>
          <cell r="C614" t="str">
            <v>C1E</v>
          </cell>
          <cell r="D614" t="str">
            <v>C1ED</v>
          </cell>
          <cell r="E614" t="str">
            <v>DSEE/DIXI</v>
          </cell>
          <cell r="G614">
            <v>25</v>
          </cell>
          <cell r="H614" t="str">
            <v>Sensibilisation pour la dynamisation ou la mise en place des COGES</v>
          </cell>
          <cell r="I614" t="str">
            <v>DSEE</v>
          </cell>
          <cell r="K614" t="str">
            <v>IDA</v>
          </cell>
          <cell r="L614" t="str">
            <v>LR</v>
          </cell>
          <cell r="M614">
            <v>1</v>
          </cell>
          <cell r="O614">
            <v>3</v>
          </cell>
          <cell r="P614">
            <v>5</v>
          </cell>
          <cell r="Q614">
            <v>1</v>
          </cell>
          <cell r="R614" t="str">
            <v>forfait</v>
          </cell>
          <cell r="T614">
            <v>14994.157894736842</v>
          </cell>
          <cell r="U614">
            <v>1</v>
          </cell>
          <cell r="V614">
            <v>14994.157894736842</v>
          </cell>
          <cell r="W614">
            <v>0</v>
          </cell>
          <cell r="X614">
            <v>0</v>
          </cell>
          <cell r="Y614">
            <v>0</v>
          </cell>
          <cell r="Z614">
            <v>14994.157894736842</v>
          </cell>
          <cell r="AA614">
            <v>14994.157894736842</v>
          </cell>
          <cell r="AB614">
            <v>0</v>
          </cell>
          <cell r="AC614">
            <v>0</v>
          </cell>
          <cell r="AD614">
            <v>0</v>
          </cell>
          <cell r="AE614">
            <v>14994.157894736842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L614">
            <v>0</v>
          </cell>
        </row>
        <row r="615">
          <cell r="B615" t="str">
            <v>ST/EPU</v>
          </cell>
          <cell r="C615" t="str">
            <v>C1E</v>
          </cell>
          <cell r="D615" t="str">
            <v>C1ED</v>
          </cell>
          <cell r="E615" t="str">
            <v>DSEE/KALO</v>
          </cell>
          <cell r="G615">
            <v>25</v>
          </cell>
          <cell r="H615" t="str">
            <v>Sensibilisation pour la dynamisation ou la mise en place des COGES</v>
          </cell>
          <cell r="I615" t="str">
            <v>DSEE</v>
          </cell>
          <cell r="K615" t="str">
            <v>IDA</v>
          </cell>
          <cell r="L615" t="str">
            <v>LR</v>
          </cell>
          <cell r="M615">
            <v>1</v>
          </cell>
          <cell r="O615">
            <v>3</v>
          </cell>
          <cell r="P615">
            <v>5</v>
          </cell>
          <cell r="Q615">
            <v>1</v>
          </cell>
          <cell r="R615" t="str">
            <v>forfait</v>
          </cell>
          <cell r="T615">
            <v>14994.157894736842</v>
          </cell>
          <cell r="U615">
            <v>1</v>
          </cell>
          <cell r="V615">
            <v>14994.157894736842</v>
          </cell>
          <cell r="W615">
            <v>0</v>
          </cell>
          <cell r="X615">
            <v>0</v>
          </cell>
          <cell r="Y615">
            <v>0</v>
          </cell>
          <cell r="Z615">
            <v>14994.157894736842</v>
          </cell>
          <cell r="AA615">
            <v>14994.157894736842</v>
          </cell>
          <cell r="AB615">
            <v>0</v>
          </cell>
          <cell r="AC615">
            <v>0</v>
          </cell>
          <cell r="AD615">
            <v>0</v>
          </cell>
          <cell r="AE615">
            <v>14994.157894736842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B616" t="str">
            <v>ST/EPU</v>
          </cell>
          <cell r="C616" t="str">
            <v>C1E</v>
          </cell>
          <cell r="D616" t="str">
            <v>C1ED</v>
          </cell>
          <cell r="E616" t="str">
            <v>DSEE/MATA</v>
          </cell>
          <cell r="G616">
            <v>25</v>
          </cell>
          <cell r="H616" t="str">
            <v>Sensibilisation pour la dynamisation ou la mise en place des COGES</v>
          </cell>
          <cell r="I616" t="str">
            <v>DSEE</v>
          </cell>
          <cell r="K616" t="str">
            <v>IDA</v>
          </cell>
          <cell r="L616" t="str">
            <v>LR</v>
          </cell>
          <cell r="M616">
            <v>1</v>
          </cell>
          <cell r="O616">
            <v>4</v>
          </cell>
          <cell r="Q616">
            <v>1</v>
          </cell>
          <cell r="R616" t="str">
            <v>forfait</v>
          </cell>
          <cell r="T616">
            <v>14994.157894736842</v>
          </cell>
          <cell r="U616">
            <v>1</v>
          </cell>
          <cell r="V616">
            <v>14994.157894736842</v>
          </cell>
          <cell r="W616">
            <v>0</v>
          </cell>
          <cell r="X616">
            <v>0</v>
          </cell>
          <cell r="Y616">
            <v>0</v>
          </cell>
          <cell r="Z616">
            <v>14994.157894736842</v>
          </cell>
          <cell r="AA616">
            <v>14994.157894736842</v>
          </cell>
          <cell r="AB616">
            <v>0</v>
          </cell>
          <cell r="AC616">
            <v>0</v>
          </cell>
          <cell r="AD616">
            <v>0</v>
          </cell>
          <cell r="AE616">
            <v>14994.157894736842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>
            <v>0</v>
          </cell>
        </row>
        <row r="617">
          <cell r="B617" t="str">
            <v>ST/EPU</v>
          </cell>
          <cell r="C617" t="str">
            <v>C1E</v>
          </cell>
          <cell r="D617" t="str">
            <v>C1ED</v>
          </cell>
          <cell r="E617" t="str">
            <v>DSEE/MATO</v>
          </cell>
          <cell r="G617">
            <v>25</v>
          </cell>
          <cell r="H617" t="str">
            <v>Sensibilisation pour la dynamisation ou la mise en place des COGES</v>
          </cell>
          <cell r="I617" t="str">
            <v>DSEE</v>
          </cell>
          <cell r="J617">
            <v>11</v>
          </cell>
          <cell r="K617" t="str">
            <v>IDA</v>
          </cell>
          <cell r="L617" t="str">
            <v>LR</v>
          </cell>
          <cell r="M617">
            <v>1</v>
          </cell>
          <cell r="O617">
            <v>4</v>
          </cell>
          <cell r="P617">
            <v>4</v>
          </cell>
          <cell r="Q617">
            <v>1</v>
          </cell>
          <cell r="R617" t="str">
            <v>forfait</v>
          </cell>
          <cell r="T617">
            <v>14994.157894736842</v>
          </cell>
          <cell r="U617">
            <v>1</v>
          </cell>
          <cell r="V617">
            <v>14994.157894736842</v>
          </cell>
          <cell r="W617">
            <v>0</v>
          </cell>
          <cell r="X617">
            <v>0</v>
          </cell>
          <cell r="Y617">
            <v>0</v>
          </cell>
          <cell r="Z617">
            <v>14994.157894736842</v>
          </cell>
          <cell r="AA617">
            <v>14994.157894736842</v>
          </cell>
          <cell r="AB617">
            <v>0</v>
          </cell>
          <cell r="AC617">
            <v>0</v>
          </cell>
          <cell r="AD617">
            <v>0</v>
          </cell>
          <cell r="AE617">
            <v>14994.157894736842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L617">
            <v>0</v>
          </cell>
        </row>
        <row r="618">
          <cell r="B618" t="str">
            <v>ST/EPU</v>
          </cell>
          <cell r="C618" t="str">
            <v>C1E</v>
          </cell>
          <cell r="D618" t="str">
            <v>C1ED</v>
          </cell>
          <cell r="E618" t="str">
            <v>DSEE/RATO</v>
          </cell>
          <cell r="F618">
            <v>20</v>
          </cell>
          <cell r="G618">
            <v>25</v>
          </cell>
          <cell r="H618" t="str">
            <v>Sensibilisation pour la dynamisation ou la mise en place des COGES</v>
          </cell>
          <cell r="I618" t="str">
            <v>DSEE</v>
          </cell>
          <cell r="J618">
            <v>11</v>
          </cell>
          <cell r="K618" t="str">
            <v>IDA</v>
          </cell>
          <cell r="L618" t="str">
            <v>LR</v>
          </cell>
          <cell r="M618">
            <v>1</v>
          </cell>
          <cell r="N618">
            <v>6</v>
          </cell>
          <cell r="O618">
            <v>4</v>
          </cell>
          <cell r="P618">
            <v>4</v>
          </cell>
          <cell r="Q618">
            <v>1</v>
          </cell>
          <cell r="R618" t="str">
            <v>forfait</v>
          </cell>
          <cell r="T618">
            <v>14994.157894736842</v>
          </cell>
          <cell r="U618">
            <v>1</v>
          </cell>
          <cell r="V618">
            <v>14994.157894736842</v>
          </cell>
          <cell r="W618">
            <v>0</v>
          </cell>
          <cell r="X618">
            <v>0</v>
          </cell>
          <cell r="Y618">
            <v>0</v>
          </cell>
          <cell r="Z618">
            <v>14994.157894736842</v>
          </cell>
          <cell r="AA618">
            <v>14994.157894736842</v>
          </cell>
          <cell r="AB618">
            <v>0</v>
          </cell>
          <cell r="AC618">
            <v>0</v>
          </cell>
          <cell r="AD618">
            <v>0</v>
          </cell>
          <cell r="AE618">
            <v>14994.157894736842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B619" t="str">
            <v>ST/EPU</v>
          </cell>
          <cell r="C619" t="str">
            <v>C1E</v>
          </cell>
          <cell r="D619" t="str">
            <v>C1ED</v>
          </cell>
          <cell r="E619" t="str">
            <v>DSEE/DABO</v>
          </cell>
          <cell r="F619">
            <v>31</v>
          </cell>
          <cell r="G619">
            <v>25</v>
          </cell>
          <cell r="H619" t="str">
            <v>Sensibilisation pour la dynamisation ou la mise en place des COGES</v>
          </cell>
          <cell r="I619" t="str">
            <v>DSEE</v>
          </cell>
          <cell r="J619">
            <v>11</v>
          </cell>
          <cell r="K619" t="str">
            <v>IDA</v>
          </cell>
          <cell r="L619" t="str">
            <v>LR</v>
          </cell>
          <cell r="M619">
            <v>1</v>
          </cell>
          <cell r="N619">
            <v>6</v>
          </cell>
          <cell r="O619">
            <v>4</v>
          </cell>
          <cell r="P619">
            <v>4</v>
          </cell>
          <cell r="Q619">
            <v>1</v>
          </cell>
          <cell r="R619" t="str">
            <v>forfait</v>
          </cell>
          <cell r="T619">
            <v>14994.157894736842</v>
          </cell>
          <cell r="U619">
            <v>1</v>
          </cell>
          <cell r="V619">
            <v>14994.157894736842</v>
          </cell>
          <cell r="W619">
            <v>0</v>
          </cell>
          <cell r="X619">
            <v>0</v>
          </cell>
          <cell r="Y619">
            <v>0</v>
          </cell>
          <cell r="Z619">
            <v>14994.157894736842</v>
          </cell>
          <cell r="AA619">
            <v>14994.157894736842</v>
          </cell>
          <cell r="AB619">
            <v>0</v>
          </cell>
          <cell r="AC619">
            <v>0</v>
          </cell>
          <cell r="AD619">
            <v>0</v>
          </cell>
          <cell r="AE619">
            <v>14994.157894736842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0">
          <cell r="B620" t="str">
            <v>ST/EPU</v>
          </cell>
          <cell r="C620" t="str">
            <v>C1E</v>
          </cell>
          <cell r="D620" t="str">
            <v>C1ED</v>
          </cell>
          <cell r="E620" t="str">
            <v>DSEE/DING</v>
          </cell>
          <cell r="F620">
            <v>34</v>
          </cell>
          <cell r="G620">
            <v>25</v>
          </cell>
          <cell r="H620" t="str">
            <v>Sensibilisation pour la dynamisation ou la mise en place des COGES</v>
          </cell>
          <cell r="I620" t="str">
            <v>DSEE</v>
          </cell>
          <cell r="J620">
            <v>11</v>
          </cell>
          <cell r="K620" t="str">
            <v>IDA</v>
          </cell>
          <cell r="L620" t="str">
            <v>LR</v>
          </cell>
          <cell r="M620">
            <v>1</v>
          </cell>
          <cell r="N620">
            <v>6</v>
          </cell>
          <cell r="O620">
            <v>4</v>
          </cell>
          <cell r="P620">
            <v>4</v>
          </cell>
          <cell r="Q620">
            <v>1</v>
          </cell>
          <cell r="R620" t="str">
            <v>forfait</v>
          </cell>
          <cell r="T620">
            <v>14994.157894736842</v>
          </cell>
          <cell r="U620">
            <v>1</v>
          </cell>
          <cell r="V620">
            <v>14994.157894736842</v>
          </cell>
          <cell r="W620">
            <v>0</v>
          </cell>
          <cell r="X620">
            <v>0</v>
          </cell>
          <cell r="Y620">
            <v>0</v>
          </cell>
          <cell r="Z620">
            <v>14994.157894736842</v>
          </cell>
          <cell r="AA620">
            <v>14994.157894736842</v>
          </cell>
          <cell r="AB620">
            <v>0</v>
          </cell>
          <cell r="AC620">
            <v>0</v>
          </cell>
          <cell r="AD620">
            <v>0</v>
          </cell>
          <cell r="AE620">
            <v>14994.157894736842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L620">
            <v>0</v>
          </cell>
        </row>
        <row r="621">
          <cell r="B621" t="str">
            <v>ST/EPU</v>
          </cell>
          <cell r="C621" t="str">
            <v>C1E</v>
          </cell>
          <cell r="D621" t="str">
            <v>C1ED</v>
          </cell>
          <cell r="E621" t="str">
            <v>DSEE/FARA</v>
          </cell>
          <cell r="F621">
            <v>37</v>
          </cell>
          <cell r="G621">
            <v>25</v>
          </cell>
          <cell r="H621" t="str">
            <v>Sensibilisation pour la dynamisation ou la mise en place des COGES</v>
          </cell>
          <cell r="I621" t="str">
            <v>DSEE</v>
          </cell>
          <cell r="J621">
            <v>11</v>
          </cell>
          <cell r="K621" t="str">
            <v>IDA</v>
          </cell>
          <cell r="L621" t="str">
            <v>LR</v>
          </cell>
          <cell r="M621">
            <v>1</v>
          </cell>
          <cell r="N621">
            <v>6</v>
          </cell>
          <cell r="O621">
            <v>4</v>
          </cell>
          <cell r="P621">
            <v>4</v>
          </cell>
          <cell r="Q621">
            <v>1</v>
          </cell>
          <cell r="R621" t="str">
            <v>forfait</v>
          </cell>
          <cell r="T621">
            <v>14994.157894736842</v>
          </cell>
          <cell r="U621">
            <v>1</v>
          </cell>
          <cell r="V621">
            <v>14994.157894736842</v>
          </cell>
          <cell r="W621">
            <v>0</v>
          </cell>
          <cell r="X621">
            <v>0</v>
          </cell>
          <cell r="Y621">
            <v>0</v>
          </cell>
          <cell r="Z621">
            <v>14994.157894736842</v>
          </cell>
          <cell r="AA621">
            <v>14994.157894736842</v>
          </cell>
          <cell r="AB621">
            <v>0</v>
          </cell>
          <cell r="AC621">
            <v>0</v>
          </cell>
          <cell r="AD621">
            <v>0</v>
          </cell>
          <cell r="AE621">
            <v>14994.157894736842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B622" t="str">
            <v>ST/EPU</v>
          </cell>
          <cell r="C622" t="str">
            <v>C1E</v>
          </cell>
          <cell r="D622" t="str">
            <v>C1ED</v>
          </cell>
          <cell r="E622" t="str">
            <v>DSEE/KISS</v>
          </cell>
          <cell r="F622">
            <v>40</v>
          </cell>
          <cell r="G622">
            <v>25</v>
          </cell>
          <cell r="H622" t="str">
            <v>Sensibilisation pour la dynamisation ou la mise en place des COGES</v>
          </cell>
          <cell r="I622" t="str">
            <v>DSEE</v>
          </cell>
          <cell r="J622">
            <v>11</v>
          </cell>
          <cell r="K622" t="str">
            <v>IDA</v>
          </cell>
          <cell r="L622" t="str">
            <v>LR</v>
          </cell>
          <cell r="M622">
            <v>1</v>
          </cell>
          <cell r="N622">
            <v>6</v>
          </cell>
          <cell r="O622">
            <v>4</v>
          </cell>
          <cell r="P622">
            <v>4</v>
          </cell>
          <cell r="Q622">
            <v>1</v>
          </cell>
          <cell r="R622" t="str">
            <v>forfait</v>
          </cell>
          <cell r="T622">
            <v>14994.157894736842</v>
          </cell>
          <cell r="U622">
            <v>1</v>
          </cell>
          <cell r="V622">
            <v>14994.157894736842</v>
          </cell>
          <cell r="W622">
            <v>0</v>
          </cell>
          <cell r="X622">
            <v>0</v>
          </cell>
          <cell r="Y622">
            <v>0</v>
          </cell>
          <cell r="Z622">
            <v>14994.157894736842</v>
          </cell>
          <cell r="AA622">
            <v>14994.157894736842</v>
          </cell>
          <cell r="AB622">
            <v>0</v>
          </cell>
          <cell r="AC622">
            <v>0</v>
          </cell>
          <cell r="AD622">
            <v>0</v>
          </cell>
          <cell r="AE622">
            <v>14994.157894736842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L622">
            <v>0</v>
          </cell>
        </row>
        <row r="623">
          <cell r="B623" t="str">
            <v>ST/EPU</v>
          </cell>
          <cell r="C623" t="str">
            <v>C1E</v>
          </cell>
          <cell r="D623" t="str">
            <v>C1ED</v>
          </cell>
          <cell r="E623" t="str">
            <v>DSEE/KANK</v>
          </cell>
          <cell r="F623">
            <v>90</v>
          </cell>
          <cell r="G623">
            <v>25</v>
          </cell>
          <cell r="H623" t="str">
            <v>Sensibilisation pour la dynamisation ou la mise en place des COGES</v>
          </cell>
          <cell r="I623" t="str">
            <v>DSEE</v>
          </cell>
          <cell r="J623">
            <v>11</v>
          </cell>
          <cell r="K623" t="str">
            <v>IDA</v>
          </cell>
          <cell r="L623" t="str">
            <v>LR</v>
          </cell>
          <cell r="M623">
            <v>1</v>
          </cell>
          <cell r="N623">
            <v>6</v>
          </cell>
          <cell r="O623">
            <v>4</v>
          </cell>
          <cell r="P623">
            <v>4</v>
          </cell>
          <cell r="Q623">
            <v>1</v>
          </cell>
          <cell r="R623" t="str">
            <v>forfait</v>
          </cell>
          <cell r="T623">
            <v>14994.157894736842</v>
          </cell>
          <cell r="U623">
            <v>1</v>
          </cell>
          <cell r="V623">
            <v>14994.157894736842</v>
          </cell>
          <cell r="W623">
            <v>0</v>
          </cell>
          <cell r="X623">
            <v>0</v>
          </cell>
          <cell r="Y623">
            <v>0</v>
          </cell>
          <cell r="Z623">
            <v>14994.157894736842</v>
          </cell>
          <cell r="AA623">
            <v>14994.157894736842</v>
          </cell>
          <cell r="AB623">
            <v>0</v>
          </cell>
          <cell r="AC623">
            <v>0</v>
          </cell>
          <cell r="AD623">
            <v>0</v>
          </cell>
          <cell r="AE623">
            <v>14994.157894736842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L623">
            <v>0</v>
          </cell>
        </row>
        <row r="624">
          <cell r="B624" t="str">
            <v>ST/EPU</v>
          </cell>
          <cell r="C624" t="str">
            <v>C1E</v>
          </cell>
          <cell r="D624" t="str">
            <v>C1ED</v>
          </cell>
          <cell r="E624" t="str">
            <v>DSEE/KERO</v>
          </cell>
          <cell r="G624">
            <v>25</v>
          </cell>
          <cell r="H624" t="str">
            <v>Sensibilisation pour la dynamisation ou la mise en place des COGES</v>
          </cell>
          <cell r="I624" t="str">
            <v>DSEE</v>
          </cell>
          <cell r="J624">
            <v>11</v>
          </cell>
          <cell r="K624" t="str">
            <v>IDA</v>
          </cell>
          <cell r="L624" t="str">
            <v>LR</v>
          </cell>
          <cell r="M624">
            <v>1</v>
          </cell>
          <cell r="O624">
            <v>4</v>
          </cell>
          <cell r="P624">
            <v>4</v>
          </cell>
          <cell r="Q624">
            <v>1</v>
          </cell>
          <cell r="R624" t="str">
            <v>forfait</v>
          </cell>
          <cell r="T624">
            <v>14994.157894736842</v>
          </cell>
          <cell r="U624">
            <v>1</v>
          </cell>
          <cell r="V624">
            <v>14994.157894736842</v>
          </cell>
          <cell r="W624">
            <v>0</v>
          </cell>
          <cell r="X624">
            <v>0</v>
          </cell>
          <cell r="Y624">
            <v>0</v>
          </cell>
          <cell r="Z624">
            <v>14994.157894736842</v>
          </cell>
          <cell r="AA624">
            <v>14994.157894736842</v>
          </cell>
          <cell r="AB624">
            <v>0</v>
          </cell>
          <cell r="AC624">
            <v>0</v>
          </cell>
          <cell r="AD624">
            <v>0</v>
          </cell>
          <cell r="AE624">
            <v>14994.157894736842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L624">
            <v>0</v>
          </cell>
        </row>
        <row r="625">
          <cell r="B625" t="str">
            <v>ST/EPU</v>
          </cell>
          <cell r="C625" t="str">
            <v>C1E</v>
          </cell>
          <cell r="D625" t="str">
            <v>C1ED</v>
          </cell>
          <cell r="E625" t="str">
            <v>DSEE/KOUR</v>
          </cell>
          <cell r="F625">
            <v>20</v>
          </cell>
          <cell r="G625">
            <v>25</v>
          </cell>
          <cell r="H625" t="str">
            <v>Sensibilisation pour la dynamisation ou la mise en place des COGES</v>
          </cell>
          <cell r="I625" t="str">
            <v>DSEE</v>
          </cell>
          <cell r="J625">
            <v>11</v>
          </cell>
          <cell r="K625" t="str">
            <v>IDA</v>
          </cell>
          <cell r="L625" t="str">
            <v>LR</v>
          </cell>
          <cell r="M625">
            <v>1</v>
          </cell>
          <cell r="N625">
            <v>6</v>
          </cell>
          <cell r="O625">
            <v>4</v>
          </cell>
          <cell r="P625">
            <v>4</v>
          </cell>
          <cell r="Q625">
            <v>1</v>
          </cell>
          <cell r="R625" t="str">
            <v>forfait</v>
          </cell>
          <cell r="T625">
            <v>14994.157894736842</v>
          </cell>
          <cell r="U625">
            <v>1</v>
          </cell>
          <cell r="V625">
            <v>14994.157894736842</v>
          </cell>
          <cell r="W625">
            <v>0</v>
          </cell>
          <cell r="X625">
            <v>0</v>
          </cell>
          <cell r="Y625">
            <v>0</v>
          </cell>
          <cell r="Z625">
            <v>14994.157894736842</v>
          </cell>
          <cell r="AA625">
            <v>14994.157894736842</v>
          </cell>
          <cell r="AB625">
            <v>0</v>
          </cell>
          <cell r="AC625">
            <v>0</v>
          </cell>
          <cell r="AD625">
            <v>0</v>
          </cell>
          <cell r="AE625">
            <v>14994.157894736842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L625">
            <v>0</v>
          </cell>
        </row>
        <row r="626">
          <cell r="B626" t="str">
            <v>ST/EPU</v>
          </cell>
          <cell r="C626" t="str">
            <v>C1E</v>
          </cell>
          <cell r="D626" t="str">
            <v>C1ED</v>
          </cell>
          <cell r="E626" t="str">
            <v>DSEE/MAND</v>
          </cell>
          <cell r="F626">
            <v>31</v>
          </cell>
          <cell r="G626">
            <v>25</v>
          </cell>
          <cell r="H626" t="str">
            <v>Sensibilisation pour la dynamisation ou la mise en place des COGES</v>
          </cell>
          <cell r="I626" t="str">
            <v>DSEE</v>
          </cell>
          <cell r="J626">
            <v>11</v>
          </cell>
          <cell r="K626" t="str">
            <v>IDA</v>
          </cell>
          <cell r="L626" t="str">
            <v>LR</v>
          </cell>
          <cell r="M626">
            <v>1</v>
          </cell>
          <cell r="N626">
            <v>6</v>
          </cell>
          <cell r="O626">
            <v>4</v>
          </cell>
          <cell r="P626">
            <v>4</v>
          </cell>
          <cell r="Q626">
            <v>1</v>
          </cell>
          <cell r="R626" t="str">
            <v>forfait</v>
          </cell>
          <cell r="T626">
            <v>14994.157894736842</v>
          </cell>
          <cell r="U626">
            <v>1</v>
          </cell>
          <cell r="V626">
            <v>14994.157894736842</v>
          </cell>
          <cell r="W626">
            <v>0</v>
          </cell>
          <cell r="X626">
            <v>0</v>
          </cell>
          <cell r="Y626">
            <v>0</v>
          </cell>
          <cell r="Z626">
            <v>14994.157894736842</v>
          </cell>
          <cell r="AA626">
            <v>14994.157894736842</v>
          </cell>
          <cell r="AB626">
            <v>0</v>
          </cell>
          <cell r="AC626">
            <v>0</v>
          </cell>
          <cell r="AD626">
            <v>0</v>
          </cell>
          <cell r="AE626">
            <v>14994.157894736842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B627" t="str">
            <v>ST/EPU</v>
          </cell>
          <cell r="C627" t="str">
            <v>C1E</v>
          </cell>
          <cell r="D627" t="str">
            <v>C1ED</v>
          </cell>
          <cell r="E627" t="str">
            <v>DSEE/SIGU</v>
          </cell>
          <cell r="F627">
            <v>34</v>
          </cell>
          <cell r="G627">
            <v>25</v>
          </cell>
          <cell r="H627" t="str">
            <v>Sensibilisation pour la dynamisation ou la mise en place des COGES</v>
          </cell>
          <cell r="I627" t="str">
            <v>DSEE</v>
          </cell>
          <cell r="J627">
            <v>11</v>
          </cell>
          <cell r="K627" t="str">
            <v>IDA</v>
          </cell>
          <cell r="L627" t="str">
            <v>LR</v>
          </cell>
          <cell r="M627">
            <v>1</v>
          </cell>
          <cell r="N627">
            <v>6</v>
          </cell>
          <cell r="O627">
            <v>4</v>
          </cell>
          <cell r="P627">
            <v>4</v>
          </cell>
          <cell r="Q627">
            <v>1</v>
          </cell>
          <cell r="R627" t="str">
            <v>forfait</v>
          </cell>
          <cell r="T627">
            <v>14994.157894736842</v>
          </cell>
          <cell r="U627">
            <v>1</v>
          </cell>
          <cell r="V627">
            <v>14994.157894736842</v>
          </cell>
          <cell r="W627">
            <v>0</v>
          </cell>
          <cell r="X627">
            <v>0</v>
          </cell>
          <cell r="Y627">
            <v>0</v>
          </cell>
          <cell r="Z627">
            <v>14994.157894736842</v>
          </cell>
          <cell r="AA627">
            <v>14994.157894736842</v>
          </cell>
          <cell r="AB627">
            <v>0</v>
          </cell>
          <cell r="AC627">
            <v>0</v>
          </cell>
          <cell r="AD627">
            <v>0</v>
          </cell>
          <cell r="AE627">
            <v>14994.157894736842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L627">
            <v>0</v>
          </cell>
        </row>
        <row r="628">
          <cell r="B628" t="str">
            <v>ST/EPU</v>
          </cell>
          <cell r="C628" t="str">
            <v>C1E</v>
          </cell>
          <cell r="D628" t="str">
            <v>C1ED</v>
          </cell>
          <cell r="E628" t="str">
            <v>DSEE/COYA</v>
          </cell>
          <cell r="F628">
            <v>37</v>
          </cell>
          <cell r="G628">
            <v>25</v>
          </cell>
          <cell r="H628" t="str">
            <v>Sensibilisation pour la dynamisation ou la mise en place des COGES</v>
          </cell>
          <cell r="I628" t="str">
            <v>DSEE</v>
          </cell>
          <cell r="J628">
            <v>11</v>
          </cell>
          <cell r="K628" t="str">
            <v>IDA</v>
          </cell>
          <cell r="L628" t="str">
            <v>LR</v>
          </cell>
          <cell r="M628">
            <v>1</v>
          </cell>
          <cell r="N628">
            <v>6</v>
          </cell>
          <cell r="O628">
            <v>4</v>
          </cell>
          <cell r="P628">
            <v>4</v>
          </cell>
          <cell r="Q628">
            <v>1</v>
          </cell>
          <cell r="R628" t="str">
            <v>forfait</v>
          </cell>
          <cell r="T628">
            <v>14994.157894736842</v>
          </cell>
          <cell r="U628">
            <v>1</v>
          </cell>
          <cell r="V628">
            <v>14994.157894736842</v>
          </cell>
          <cell r="W628">
            <v>0</v>
          </cell>
          <cell r="X628">
            <v>0</v>
          </cell>
          <cell r="Y628">
            <v>0</v>
          </cell>
          <cell r="Z628">
            <v>14994.157894736842</v>
          </cell>
          <cell r="AA628">
            <v>14994.157894736842</v>
          </cell>
          <cell r="AB628">
            <v>0</v>
          </cell>
          <cell r="AC628">
            <v>0</v>
          </cell>
          <cell r="AD628">
            <v>0</v>
          </cell>
          <cell r="AE628">
            <v>14994.157894736842</v>
          </cell>
          <cell r="AF628">
            <v>0</v>
          </cell>
          <cell r="AG628">
            <v>0</v>
          </cell>
          <cell r="AH628">
            <v>0</v>
          </cell>
          <cell r="AI628">
            <v>0</v>
          </cell>
          <cell r="AJ628">
            <v>0</v>
          </cell>
          <cell r="AL628">
            <v>0</v>
          </cell>
        </row>
        <row r="629">
          <cell r="B629" t="str">
            <v>ST/EPU</v>
          </cell>
          <cell r="C629" t="str">
            <v>C1E</v>
          </cell>
          <cell r="D629" t="str">
            <v>C1ED</v>
          </cell>
          <cell r="E629" t="str">
            <v>DSEE/DUBR</v>
          </cell>
          <cell r="F629">
            <v>40</v>
          </cell>
          <cell r="G629">
            <v>25</v>
          </cell>
          <cell r="H629" t="str">
            <v>Sensibilisation pour la dynamisation ou la mise en place des COGES</v>
          </cell>
          <cell r="I629" t="str">
            <v>DSEE</v>
          </cell>
          <cell r="J629">
            <v>11</v>
          </cell>
          <cell r="K629" t="str">
            <v>IDA</v>
          </cell>
          <cell r="L629" t="str">
            <v>LR</v>
          </cell>
          <cell r="M629">
            <v>1</v>
          </cell>
          <cell r="N629">
            <v>6</v>
          </cell>
          <cell r="O629">
            <v>4</v>
          </cell>
          <cell r="P629">
            <v>4</v>
          </cell>
          <cell r="Q629">
            <v>1</v>
          </cell>
          <cell r="R629" t="str">
            <v>forfait</v>
          </cell>
          <cell r="T629">
            <v>14994.157894736842</v>
          </cell>
          <cell r="U629">
            <v>1</v>
          </cell>
          <cell r="V629">
            <v>14994.157894736842</v>
          </cell>
          <cell r="W629">
            <v>0</v>
          </cell>
          <cell r="X629">
            <v>0</v>
          </cell>
          <cell r="Y629">
            <v>0</v>
          </cell>
          <cell r="Z629">
            <v>14994.157894736842</v>
          </cell>
          <cell r="AA629">
            <v>14994.157894736842</v>
          </cell>
          <cell r="AB629">
            <v>0</v>
          </cell>
          <cell r="AC629">
            <v>0</v>
          </cell>
          <cell r="AD629">
            <v>0</v>
          </cell>
          <cell r="AE629">
            <v>14994.157894736842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0">
          <cell r="B630" t="str">
            <v>ST/EPU</v>
          </cell>
          <cell r="C630" t="str">
            <v>C1E</v>
          </cell>
          <cell r="D630" t="str">
            <v>C1ED</v>
          </cell>
          <cell r="E630" t="str">
            <v>DSEE/FORE</v>
          </cell>
          <cell r="F630">
            <v>90</v>
          </cell>
          <cell r="G630">
            <v>25</v>
          </cell>
          <cell r="H630" t="str">
            <v>Sensibilisation pour la dynamisation ou la mise en place des COGES</v>
          </cell>
          <cell r="I630" t="str">
            <v>DSEE</v>
          </cell>
          <cell r="J630">
            <v>11</v>
          </cell>
          <cell r="K630" t="str">
            <v>IDA</v>
          </cell>
          <cell r="L630" t="str">
            <v>LR</v>
          </cell>
          <cell r="M630">
            <v>1</v>
          </cell>
          <cell r="N630">
            <v>6</v>
          </cell>
          <cell r="O630">
            <v>4</v>
          </cell>
          <cell r="P630">
            <v>4</v>
          </cell>
          <cell r="Q630">
            <v>1</v>
          </cell>
          <cell r="R630" t="str">
            <v>forfait</v>
          </cell>
          <cell r="T630">
            <v>14994.157894736842</v>
          </cell>
          <cell r="U630">
            <v>1</v>
          </cell>
          <cell r="V630">
            <v>14994.157894736842</v>
          </cell>
          <cell r="W630">
            <v>0</v>
          </cell>
          <cell r="X630">
            <v>0</v>
          </cell>
          <cell r="Y630">
            <v>0</v>
          </cell>
          <cell r="Z630">
            <v>14994.157894736842</v>
          </cell>
          <cell r="AA630">
            <v>14994.157894736842</v>
          </cell>
          <cell r="AB630">
            <v>0</v>
          </cell>
          <cell r="AC630">
            <v>0</v>
          </cell>
          <cell r="AD630">
            <v>0</v>
          </cell>
          <cell r="AE630">
            <v>14994.157894736842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  <cell r="AL630">
            <v>0</v>
          </cell>
        </row>
        <row r="631">
          <cell r="B631" t="str">
            <v>ST/EPU</v>
          </cell>
          <cell r="C631" t="str">
            <v>C1E</v>
          </cell>
          <cell r="D631" t="str">
            <v>C1ED</v>
          </cell>
          <cell r="E631" t="str">
            <v>DSEE/KIND</v>
          </cell>
          <cell r="G631">
            <v>25</v>
          </cell>
          <cell r="H631" t="str">
            <v>Sensibilisation pour la dynamisation ou la mise en place des COGES</v>
          </cell>
          <cell r="I631" t="str">
            <v>DSEE</v>
          </cell>
          <cell r="J631">
            <v>11</v>
          </cell>
          <cell r="K631" t="str">
            <v>IDA</v>
          </cell>
          <cell r="L631" t="str">
            <v>LR</v>
          </cell>
          <cell r="M631">
            <v>1</v>
          </cell>
          <cell r="O631">
            <v>4</v>
          </cell>
          <cell r="P631">
            <v>4</v>
          </cell>
          <cell r="Q631">
            <v>1</v>
          </cell>
          <cell r="R631" t="str">
            <v>forfait</v>
          </cell>
          <cell r="T631">
            <v>14994.157894736842</v>
          </cell>
          <cell r="U631">
            <v>1</v>
          </cell>
          <cell r="V631">
            <v>14994.157894736842</v>
          </cell>
          <cell r="W631">
            <v>0</v>
          </cell>
          <cell r="X631">
            <v>0</v>
          </cell>
          <cell r="Y631">
            <v>0</v>
          </cell>
          <cell r="Z631">
            <v>14994.157894736842</v>
          </cell>
          <cell r="AA631">
            <v>14994.157894736842</v>
          </cell>
          <cell r="AB631">
            <v>0</v>
          </cell>
          <cell r="AC631">
            <v>0</v>
          </cell>
          <cell r="AD631">
            <v>0</v>
          </cell>
          <cell r="AE631">
            <v>14994.157894736842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B632" t="str">
            <v>ST/EPU</v>
          </cell>
          <cell r="C632" t="str">
            <v>C1E</v>
          </cell>
          <cell r="D632" t="str">
            <v>C1ED</v>
          </cell>
          <cell r="E632" t="str">
            <v>DSEE/TELE</v>
          </cell>
          <cell r="F632">
            <v>20</v>
          </cell>
          <cell r="G632">
            <v>25</v>
          </cell>
          <cell r="H632" t="str">
            <v>Sensibilisation pour la dynamisation ou la mise en place des COGES</v>
          </cell>
          <cell r="I632" t="str">
            <v>DSEE</v>
          </cell>
          <cell r="J632">
            <v>11</v>
          </cell>
          <cell r="K632" t="str">
            <v>IDA</v>
          </cell>
          <cell r="L632" t="str">
            <v>LR</v>
          </cell>
          <cell r="M632">
            <v>1</v>
          </cell>
          <cell r="N632">
            <v>6</v>
          </cell>
          <cell r="O632">
            <v>4</v>
          </cell>
          <cell r="P632">
            <v>4</v>
          </cell>
          <cell r="Q632">
            <v>1</v>
          </cell>
          <cell r="R632" t="str">
            <v>forfait</v>
          </cell>
          <cell r="T632">
            <v>14994.157894736842</v>
          </cell>
          <cell r="U632">
            <v>1</v>
          </cell>
          <cell r="V632">
            <v>14994.157894736842</v>
          </cell>
          <cell r="W632">
            <v>0</v>
          </cell>
          <cell r="X632">
            <v>0</v>
          </cell>
          <cell r="Y632">
            <v>0</v>
          </cell>
          <cell r="Z632">
            <v>14994.157894736842</v>
          </cell>
          <cell r="AA632">
            <v>14994.157894736842</v>
          </cell>
          <cell r="AB632">
            <v>0</v>
          </cell>
          <cell r="AC632">
            <v>0</v>
          </cell>
          <cell r="AD632">
            <v>0</v>
          </cell>
          <cell r="AE632">
            <v>14994.157894736842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L632">
            <v>0</v>
          </cell>
        </row>
        <row r="633">
          <cell r="B633" t="str">
            <v>ST/EPU</v>
          </cell>
          <cell r="C633" t="str">
            <v>C1E</v>
          </cell>
          <cell r="D633" t="str">
            <v>C1ED</v>
          </cell>
          <cell r="E633" t="str">
            <v>DSEE/KOUB</v>
          </cell>
          <cell r="F633">
            <v>31</v>
          </cell>
          <cell r="G633">
            <v>25</v>
          </cell>
          <cell r="H633" t="str">
            <v>Sensibilisation pour la dynamisation ou la mise en place des COGES</v>
          </cell>
          <cell r="I633" t="str">
            <v>DSEE</v>
          </cell>
          <cell r="J633">
            <v>11</v>
          </cell>
          <cell r="K633" t="str">
            <v>IDA</v>
          </cell>
          <cell r="L633" t="str">
            <v>LR</v>
          </cell>
          <cell r="M633">
            <v>1</v>
          </cell>
          <cell r="N633">
            <v>6</v>
          </cell>
          <cell r="O633">
            <v>4</v>
          </cell>
          <cell r="P633">
            <v>4</v>
          </cell>
          <cell r="Q633">
            <v>1</v>
          </cell>
          <cell r="R633" t="str">
            <v>forfait</v>
          </cell>
          <cell r="T633">
            <v>14994.157894736842</v>
          </cell>
          <cell r="U633">
            <v>1</v>
          </cell>
          <cell r="V633">
            <v>14994.157894736842</v>
          </cell>
          <cell r="W633">
            <v>0</v>
          </cell>
          <cell r="X633">
            <v>0</v>
          </cell>
          <cell r="Y633">
            <v>0</v>
          </cell>
          <cell r="Z633">
            <v>14994.157894736842</v>
          </cell>
          <cell r="AA633">
            <v>14994.157894736842</v>
          </cell>
          <cell r="AB633">
            <v>0</v>
          </cell>
          <cell r="AC633">
            <v>0</v>
          </cell>
          <cell r="AD633">
            <v>0</v>
          </cell>
          <cell r="AE633">
            <v>14994.157894736842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0</v>
          </cell>
          <cell r="AL633">
            <v>0</v>
          </cell>
        </row>
        <row r="634">
          <cell r="B634" t="str">
            <v>ST/EPU</v>
          </cell>
          <cell r="C634" t="str">
            <v>C1E</v>
          </cell>
          <cell r="D634" t="str">
            <v>C1ED</v>
          </cell>
          <cell r="E634" t="str">
            <v>DSEE/LABE</v>
          </cell>
          <cell r="F634">
            <v>34</v>
          </cell>
          <cell r="G634">
            <v>25</v>
          </cell>
          <cell r="H634" t="str">
            <v>Sensibilisation pour la dynamisation ou la mise en place des COGES</v>
          </cell>
          <cell r="I634" t="str">
            <v>DSEE</v>
          </cell>
          <cell r="J634">
            <v>11</v>
          </cell>
          <cell r="K634" t="str">
            <v>IDA</v>
          </cell>
          <cell r="L634" t="str">
            <v>LR</v>
          </cell>
          <cell r="M634">
            <v>1</v>
          </cell>
          <cell r="N634">
            <v>6</v>
          </cell>
          <cell r="O634">
            <v>4</v>
          </cell>
          <cell r="P634">
            <v>4</v>
          </cell>
          <cell r="Q634">
            <v>1</v>
          </cell>
          <cell r="R634" t="str">
            <v>forfait</v>
          </cell>
          <cell r="T634">
            <v>14994.157894736842</v>
          </cell>
          <cell r="U634">
            <v>1</v>
          </cell>
          <cell r="V634">
            <v>14994.157894736842</v>
          </cell>
          <cell r="W634">
            <v>0</v>
          </cell>
          <cell r="X634">
            <v>0</v>
          </cell>
          <cell r="Y634">
            <v>0</v>
          </cell>
          <cell r="Z634">
            <v>14994.157894736842</v>
          </cell>
          <cell r="AA634">
            <v>14994.157894736842</v>
          </cell>
          <cell r="AB634">
            <v>0</v>
          </cell>
          <cell r="AC634">
            <v>0</v>
          </cell>
          <cell r="AD634">
            <v>0</v>
          </cell>
          <cell r="AE634">
            <v>14994.157894736842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5">
          <cell r="B635" t="str">
            <v>ST/EPU</v>
          </cell>
          <cell r="C635" t="str">
            <v>C1E</v>
          </cell>
          <cell r="D635" t="str">
            <v>C1ED</v>
          </cell>
          <cell r="E635" t="str">
            <v>DSEE/LELO</v>
          </cell>
          <cell r="F635">
            <v>37</v>
          </cell>
          <cell r="G635">
            <v>25</v>
          </cell>
          <cell r="H635" t="str">
            <v>Sensibilisation pour la dynamisation ou la mise en place des COGES</v>
          </cell>
          <cell r="I635" t="str">
            <v>DSEE</v>
          </cell>
          <cell r="J635">
            <v>11</v>
          </cell>
          <cell r="K635" t="str">
            <v>IDA</v>
          </cell>
          <cell r="L635" t="str">
            <v>LR</v>
          </cell>
          <cell r="M635">
            <v>1</v>
          </cell>
          <cell r="N635">
            <v>6</v>
          </cell>
          <cell r="O635">
            <v>4</v>
          </cell>
          <cell r="P635">
            <v>4</v>
          </cell>
          <cell r="Q635">
            <v>1</v>
          </cell>
          <cell r="R635" t="str">
            <v>forfait</v>
          </cell>
          <cell r="T635">
            <v>14994.157894736842</v>
          </cell>
          <cell r="U635">
            <v>1</v>
          </cell>
          <cell r="V635">
            <v>14994.157894736842</v>
          </cell>
          <cell r="W635">
            <v>0</v>
          </cell>
          <cell r="X635">
            <v>0</v>
          </cell>
          <cell r="Y635">
            <v>0</v>
          </cell>
          <cell r="Z635">
            <v>14994.157894736842</v>
          </cell>
          <cell r="AA635">
            <v>14994.157894736842</v>
          </cell>
          <cell r="AB635">
            <v>0</v>
          </cell>
          <cell r="AC635">
            <v>0</v>
          </cell>
          <cell r="AD635">
            <v>0</v>
          </cell>
          <cell r="AE635">
            <v>14994.157894736842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L635">
            <v>0</v>
          </cell>
        </row>
        <row r="636">
          <cell r="B636" t="str">
            <v>ST/EPU</v>
          </cell>
          <cell r="C636" t="str">
            <v>C1E</v>
          </cell>
          <cell r="D636" t="str">
            <v>C1ED</v>
          </cell>
          <cell r="E636" t="str">
            <v>DSEE/MALI</v>
          </cell>
          <cell r="F636">
            <v>90</v>
          </cell>
          <cell r="G636">
            <v>25</v>
          </cell>
          <cell r="H636" t="str">
            <v>Sensibilisation pour la dynamisation ou la mise en place des COGES</v>
          </cell>
          <cell r="I636" t="str">
            <v>DSEE</v>
          </cell>
          <cell r="J636">
            <v>11</v>
          </cell>
          <cell r="K636" t="str">
            <v>IDA</v>
          </cell>
          <cell r="L636" t="str">
            <v>LR</v>
          </cell>
          <cell r="M636">
            <v>1</v>
          </cell>
          <cell r="N636">
            <v>6</v>
          </cell>
          <cell r="O636">
            <v>4</v>
          </cell>
          <cell r="P636">
            <v>4</v>
          </cell>
          <cell r="Q636">
            <v>1</v>
          </cell>
          <cell r="R636" t="str">
            <v>forfait</v>
          </cell>
          <cell r="T636">
            <v>14994.157894736842</v>
          </cell>
          <cell r="U636">
            <v>1</v>
          </cell>
          <cell r="V636">
            <v>14994.157894736842</v>
          </cell>
          <cell r="W636">
            <v>0</v>
          </cell>
          <cell r="X636">
            <v>0</v>
          </cell>
          <cell r="Y636">
            <v>0</v>
          </cell>
          <cell r="Z636">
            <v>14994.157894736842</v>
          </cell>
          <cell r="AA636">
            <v>14994.157894736842</v>
          </cell>
          <cell r="AB636">
            <v>0</v>
          </cell>
          <cell r="AC636">
            <v>0</v>
          </cell>
          <cell r="AD636">
            <v>0</v>
          </cell>
          <cell r="AE636">
            <v>14994.157894736842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B637" t="str">
            <v>ST/EPU</v>
          </cell>
          <cell r="C637" t="str">
            <v>C1E</v>
          </cell>
          <cell r="D637" t="str">
            <v>C1ED</v>
          </cell>
          <cell r="E637" t="str">
            <v>DSEE/TOUG</v>
          </cell>
          <cell r="G637">
            <v>25</v>
          </cell>
          <cell r="H637" t="str">
            <v>Sensibilisation pour la dynamisation ou la mise en place des COGES</v>
          </cell>
          <cell r="I637" t="str">
            <v>DSEE</v>
          </cell>
          <cell r="J637">
            <v>11</v>
          </cell>
          <cell r="K637" t="str">
            <v>IDA</v>
          </cell>
          <cell r="L637" t="str">
            <v>LR</v>
          </cell>
          <cell r="M637">
            <v>1</v>
          </cell>
          <cell r="O637">
            <v>4</v>
          </cell>
          <cell r="P637">
            <v>4</v>
          </cell>
          <cell r="Q637">
            <v>1</v>
          </cell>
          <cell r="R637" t="str">
            <v>forfait</v>
          </cell>
          <cell r="T637">
            <v>14994.157894736842</v>
          </cell>
          <cell r="U637">
            <v>1</v>
          </cell>
          <cell r="V637">
            <v>14994.157894736842</v>
          </cell>
          <cell r="W637">
            <v>0</v>
          </cell>
          <cell r="X637">
            <v>0</v>
          </cell>
          <cell r="Y637">
            <v>0</v>
          </cell>
          <cell r="Z637">
            <v>14994.157894736842</v>
          </cell>
          <cell r="AA637">
            <v>14994.157894736842</v>
          </cell>
          <cell r="AB637">
            <v>0</v>
          </cell>
          <cell r="AC637">
            <v>0</v>
          </cell>
          <cell r="AD637">
            <v>0</v>
          </cell>
          <cell r="AE637">
            <v>14994.157894736842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L637">
            <v>0</v>
          </cell>
        </row>
        <row r="638">
          <cell r="B638" t="str">
            <v>ST/EPU</v>
          </cell>
          <cell r="C638" t="str">
            <v>C1E</v>
          </cell>
          <cell r="D638" t="str">
            <v>C1ED</v>
          </cell>
          <cell r="E638" t="str">
            <v>DSEE/DALA</v>
          </cell>
          <cell r="G638">
            <v>25</v>
          </cell>
          <cell r="H638" t="str">
            <v>Sensibilisation pour la dynamisation ou la mise en place des COGES</v>
          </cell>
          <cell r="I638" t="str">
            <v>DSEE</v>
          </cell>
          <cell r="K638" t="str">
            <v>IDA</v>
          </cell>
          <cell r="L638" t="str">
            <v>LR</v>
          </cell>
          <cell r="M638">
            <v>1</v>
          </cell>
          <cell r="Q638">
            <v>1</v>
          </cell>
          <cell r="R638" t="str">
            <v>forfait</v>
          </cell>
          <cell r="T638">
            <v>14994.157894736842</v>
          </cell>
          <cell r="U638">
            <v>1</v>
          </cell>
          <cell r="V638">
            <v>14994.157894736842</v>
          </cell>
          <cell r="W638">
            <v>0</v>
          </cell>
          <cell r="X638">
            <v>0</v>
          </cell>
          <cell r="Y638">
            <v>0</v>
          </cell>
          <cell r="Z638">
            <v>14994.157894736842</v>
          </cell>
          <cell r="AA638">
            <v>14994.157894736842</v>
          </cell>
          <cell r="AB638">
            <v>0</v>
          </cell>
          <cell r="AC638">
            <v>0</v>
          </cell>
          <cell r="AD638">
            <v>0</v>
          </cell>
          <cell r="AE638">
            <v>14994.157894736842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L638">
            <v>0</v>
          </cell>
        </row>
        <row r="639">
          <cell r="B639" t="str">
            <v>ST/EPU</v>
          </cell>
          <cell r="C639" t="str">
            <v>C1E</v>
          </cell>
          <cell r="D639" t="str">
            <v>C1ED</v>
          </cell>
          <cell r="E639" t="str">
            <v>DSEE/MAMO</v>
          </cell>
          <cell r="G639">
            <v>25</v>
          </cell>
          <cell r="H639" t="str">
            <v>Sensibilisation pour la dynamisation ou la mise en place des COGES</v>
          </cell>
          <cell r="I639" t="str">
            <v>DSEE</v>
          </cell>
          <cell r="J639">
            <v>11</v>
          </cell>
          <cell r="K639" t="str">
            <v>IDA</v>
          </cell>
          <cell r="L639" t="str">
            <v>LR</v>
          </cell>
          <cell r="M639">
            <v>1</v>
          </cell>
          <cell r="O639">
            <v>4</v>
          </cell>
          <cell r="P639">
            <v>4</v>
          </cell>
          <cell r="Q639">
            <v>1</v>
          </cell>
          <cell r="R639" t="str">
            <v>forfait</v>
          </cell>
          <cell r="T639">
            <v>14994.157894736842</v>
          </cell>
          <cell r="U639">
            <v>1</v>
          </cell>
          <cell r="V639">
            <v>14994.157894736842</v>
          </cell>
          <cell r="W639">
            <v>0</v>
          </cell>
          <cell r="X639">
            <v>0</v>
          </cell>
          <cell r="Y639">
            <v>0</v>
          </cell>
          <cell r="Z639">
            <v>14994.157894736842</v>
          </cell>
          <cell r="AA639">
            <v>14994.157894736842</v>
          </cell>
          <cell r="AB639">
            <v>0</v>
          </cell>
          <cell r="AC639">
            <v>0</v>
          </cell>
          <cell r="AD639">
            <v>0</v>
          </cell>
          <cell r="AE639">
            <v>14994.157894736842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0">
          <cell r="B640" t="str">
            <v>ST/EPU</v>
          </cell>
          <cell r="C640" t="str">
            <v>C1E</v>
          </cell>
          <cell r="D640" t="str">
            <v>C1ED</v>
          </cell>
          <cell r="E640" t="str">
            <v>DSEE/PITA</v>
          </cell>
          <cell r="F640">
            <v>20</v>
          </cell>
          <cell r="G640">
            <v>25</v>
          </cell>
          <cell r="H640" t="str">
            <v>Sensibilisation pour la dynamisation ou la mise en place des COGES</v>
          </cell>
          <cell r="I640" t="str">
            <v>DSEE</v>
          </cell>
          <cell r="J640">
            <v>11</v>
          </cell>
          <cell r="K640" t="str">
            <v>IDA</v>
          </cell>
          <cell r="L640" t="str">
            <v>LR</v>
          </cell>
          <cell r="M640">
            <v>1</v>
          </cell>
          <cell r="N640">
            <v>6</v>
          </cell>
          <cell r="O640">
            <v>4</v>
          </cell>
          <cell r="P640">
            <v>4</v>
          </cell>
          <cell r="Q640">
            <v>1</v>
          </cell>
          <cell r="R640" t="str">
            <v>forfait</v>
          </cell>
          <cell r="T640">
            <v>14994.157894736842</v>
          </cell>
          <cell r="U640">
            <v>1</v>
          </cell>
          <cell r="V640">
            <v>14994.157894736842</v>
          </cell>
          <cell r="W640">
            <v>0</v>
          </cell>
          <cell r="X640">
            <v>0</v>
          </cell>
          <cell r="Y640">
            <v>0</v>
          </cell>
          <cell r="Z640">
            <v>14994.157894736842</v>
          </cell>
          <cell r="AA640">
            <v>14994.157894736842</v>
          </cell>
          <cell r="AB640">
            <v>0</v>
          </cell>
          <cell r="AC640">
            <v>0</v>
          </cell>
          <cell r="AD640">
            <v>0</v>
          </cell>
          <cell r="AE640">
            <v>14994.157894736842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L640">
            <v>0</v>
          </cell>
        </row>
        <row r="641">
          <cell r="B641" t="str">
            <v>ST/EPU</v>
          </cell>
          <cell r="C641" t="str">
            <v>C1E</v>
          </cell>
          <cell r="D641" t="str">
            <v>C1ED</v>
          </cell>
          <cell r="E641" t="str">
            <v>DSEE/BEYL</v>
          </cell>
          <cell r="F641">
            <v>31</v>
          </cell>
          <cell r="G641">
            <v>25</v>
          </cell>
          <cell r="H641" t="str">
            <v>Sensibilisation pour la dynamisation ou la mise en place des COGES</v>
          </cell>
          <cell r="I641" t="str">
            <v>DSEE</v>
          </cell>
          <cell r="J641">
            <v>11</v>
          </cell>
          <cell r="K641" t="str">
            <v>IDA</v>
          </cell>
          <cell r="L641" t="str">
            <v>LR</v>
          </cell>
          <cell r="M641">
            <v>1</v>
          </cell>
          <cell r="N641">
            <v>6</v>
          </cell>
          <cell r="O641">
            <v>4</v>
          </cell>
          <cell r="P641">
            <v>4</v>
          </cell>
          <cell r="Q641">
            <v>1</v>
          </cell>
          <cell r="R641" t="str">
            <v>forfait</v>
          </cell>
          <cell r="T641">
            <v>14994.157894736842</v>
          </cell>
          <cell r="U641">
            <v>1</v>
          </cell>
          <cell r="V641">
            <v>14994.157894736842</v>
          </cell>
          <cell r="W641">
            <v>0</v>
          </cell>
          <cell r="X641">
            <v>0</v>
          </cell>
          <cell r="Y641">
            <v>0</v>
          </cell>
          <cell r="Z641">
            <v>14994.157894736842</v>
          </cell>
          <cell r="AA641">
            <v>14994.157894736842</v>
          </cell>
          <cell r="AB641">
            <v>0</v>
          </cell>
          <cell r="AC641">
            <v>0</v>
          </cell>
          <cell r="AD641">
            <v>0</v>
          </cell>
          <cell r="AE641">
            <v>14994.157894736842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B642" t="str">
            <v>ST/EPU</v>
          </cell>
          <cell r="C642" t="str">
            <v>C1E</v>
          </cell>
          <cell r="D642" t="str">
            <v>C1ED</v>
          </cell>
          <cell r="E642" t="str">
            <v>DSEE/GUEC</v>
          </cell>
          <cell r="F642">
            <v>34</v>
          </cell>
          <cell r="G642">
            <v>25</v>
          </cell>
          <cell r="H642" t="str">
            <v>Sensibilisation pour la dynamisation ou la mise en place des COGES</v>
          </cell>
          <cell r="I642" t="str">
            <v>DSEE</v>
          </cell>
          <cell r="J642">
            <v>11</v>
          </cell>
          <cell r="K642" t="str">
            <v>IDA</v>
          </cell>
          <cell r="L642" t="str">
            <v>LR</v>
          </cell>
          <cell r="M642">
            <v>1</v>
          </cell>
          <cell r="N642">
            <v>6</v>
          </cell>
          <cell r="O642">
            <v>4</v>
          </cell>
          <cell r="P642">
            <v>4</v>
          </cell>
          <cell r="Q642">
            <v>1</v>
          </cell>
          <cell r="R642" t="str">
            <v>forfait</v>
          </cell>
          <cell r="T642">
            <v>14994.157894736842</v>
          </cell>
          <cell r="U642">
            <v>1</v>
          </cell>
          <cell r="V642">
            <v>14994.157894736842</v>
          </cell>
          <cell r="W642">
            <v>0</v>
          </cell>
          <cell r="X642">
            <v>0</v>
          </cell>
          <cell r="Y642">
            <v>0</v>
          </cell>
          <cell r="Z642">
            <v>14994.157894736842</v>
          </cell>
          <cell r="AA642">
            <v>14994.157894736842</v>
          </cell>
          <cell r="AB642">
            <v>0</v>
          </cell>
          <cell r="AC642">
            <v>0</v>
          </cell>
          <cell r="AD642">
            <v>0</v>
          </cell>
          <cell r="AE642">
            <v>14994.157894736842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  <cell r="AL642">
            <v>0</v>
          </cell>
        </row>
        <row r="643">
          <cell r="B643" t="str">
            <v>ST/EPU</v>
          </cell>
          <cell r="C643" t="str">
            <v>C1E</v>
          </cell>
          <cell r="D643" t="str">
            <v>C1ED</v>
          </cell>
          <cell r="E643" t="str">
            <v>DSEE/LOLA</v>
          </cell>
          <cell r="F643">
            <v>37</v>
          </cell>
          <cell r="G643">
            <v>25</v>
          </cell>
          <cell r="H643" t="str">
            <v>Sensibilisation pour la dynamisation ou la mise en place des COGES</v>
          </cell>
          <cell r="I643" t="str">
            <v>DSEE</v>
          </cell>
          <cell r="J643">
            <v>11</v>
          </cell>
          <cell r="K643" t="str">
            <v>IDA</v>
          </cell>
          <cell r="L643" t="str">
            <v>LR</v>
          </cell>
          <cell r="M643">
            <v>1</v>
          </cell>
          <cell r="N643">
            <v>6</v>
          </cell>
          <cell r="O643">
            <v>4</v>
          </cell>
          <cell r="P643">
            <v>4</v>
          </cell>
          <cell r="Q643">
            <v>1</v>
          </cell>
          <cell r="R643" t="str">
            <v>forfait</v>
          </cell>
          <cell r="T643">
            <v>14994.157894736842</v>
          </cell>
          <cell r="U643">
            <v>1</v>
          </cell>
          <cell r="V643">
            <v>14994.157894736842</v>
          </cell>
          <cell r="W643">
            <v>0</v>
          </cell>
          <cell r="X643">
            <v>0</v>
          </cell>
          <cell r="Y643">
            <v>0</v>
          </cell>
          <cell r="Z643">
            <v>14994.157894736842</v>
          </cell>
          <cell r="AA643">
            <v>14994.157894736842</v>
          </cell>
          <cell r="AB643">
            <v>0</v>
          </cell>
          <cell r="AC643">
            <v>0</v>
          </cell>
          <cell r="AD643">
            <v>0</v>
          </cell>
          <cell r="AE643">
            <v>14994.157894736842</v>
          </cell>
          <cell r="AF643">
            <v>0</v>
          </cell>
          <cell r="AG643">
            <v>0</v>
          </cell>
          <cell r="AH643">
            <v>0</v>
          </cell>
          <cell r="AI643">
            <v>0</v>
          </cell>
          <cell r="AJ643">
            <v>0</v>
          </cell>
          <cell r="AL643">
            <v>0</v>
          </cell>
        </row>
        <row r="644">
          <cell r="B644" t="str">
            <v>ST/EPU</v>
          </cell>
          <cell r="C644" t="str">
            <v>C1E</v>
          </cell>
          <cell r="D644" t="str">
            <v>C1ED</v>
          </cell>
          <cell r="E644" t="str">
            <v>DSEE/MACE</v>
          </cell>
          <cell r="F644">
            <v>40</v>
          </cell>
          <cell r="G644">
            <v>25</v>
          </cell>
          <cell r="H644" t="str">
            <v>Sensibilisation pour la dynamisation ou la mise en place des COGES</v>
          </cell>
          <cell r="I644" t="str">
            <v>DSEE</v>
          </cell>
          <cell r="J644">
            <v>11</v>
          </cell>
          <cell r="K644" t="str">
            <v>IDA</v>
          </cell>
          <cell r="L644" t="str">
            <v>LR</v>
          </cell>
          <cell r="M644">
            <v>1</v>
          </cell>
          <cell r="N644">
            <v>6</v>
          </cell>
          <cell r="O644">
            <v>4</v>
          </cell>
          <cell r="P644">
            <v>4</v>
          </cell>
          <cell r="Q644">
            <v>1</v>
          </cell>
          <cell r="R644" t="str">
            <v>forfait</v>
          </cell>
          <cell r="T644">
            <v>14994.157894736842</v>
          </cell>
          <cell r="U644">
            <v>1</v>
          </cell>
          <cell r="V644">
            <v>14994.157894736842</v>
          </cell>
          <cell r="W644">
            <v>0</v>
          </cell>
          <cell r="X644">
            <v>0</v>
          </cell>
          <cell r="Y644">
            <v>0</v>
          </cell>
          <cell r="Z644">
            <v>14994.157894736842</v>
          </cell>
          <cell r="AA644">
            <v>14994.157894736842</v>
          </cell>
          <cell r="AB644">
            <v>0</v>
          </cell>
          <cell r="AC644">
            <v>0</v>
          </cell>
          <cell r="AD644">
            <v>0</v>
          </cell>
          <cell r="AE644">
            <v>14994.157894736842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B645" t="str">
            <v>ST/EPU</v>
          </cell>
          <cell r="C645" t="str">
            <v>C1E</v>
          </cell>
          <cell r="D645" t="str">
            <v>C1ED</v>
          </cell>
          <cell r="E645" t="str">
            <v>DSEE/NZER</v>
          </cell>
          <cell r="F645">
            <v>90</v>
          </cell>
          <cell r="G645">
            <v>25</v>
          </cell>
          <cell r="H645" t="str">
            <v>Sensibilisation pour la dynamisation ou la mise en place des COGES</v>
          </cell>
          <cell r="I645" t="str">
            <v>DSEE</v>
          </cell>
          <cell r="J645">
            <v>11</v>
          </cell>
          <cell r="K645" t="str">
            <v>IDA</v>
          </cell>
          <cell r="L645" t="str">
            <v>LR</v>
          </cell>
          <cell r="M645">
            <v>1</v>
          </cell>
          <cell r="N645">
            <v>6</v>
          </cell>
          <cell r="O645">
            <v>4</v>
          </cell>
          <cell r="P645">
            <v>4</v>
          </cell>
          <cell r="Q645">
            <v>1</v>
          </cell>
          <cell r="R645" t="str">
            <v>forfait</v>
          </cell>
          <cell r="T645">
            <v>14994.157894736842</v>
          </cell>
          <cell r="U645">
            <v>1</v>
          </cell>
          <cell r="V645">
            <v>14994.157894736842</v>
          </cell>
          <cell r="W645">
            <v>0</v>
          </cell>
          <cell r="X645">
            <v>0</v>
          </cell>
          <cell r="Y645">
            <v>0</v>
          </cell>
          <cell r="Z645">
            <v>14994.157894736842</v>
          </cell>
          <cell r="AA645">
            <v>14994.157894736842</v>
          </cell>
          <cell r="AB645">
            <v>0</v>
          </cell>
          <cell r="AC645">
            <v>0</v>
          </cell>
          <cell r="AD645">
            <v>0</v>
          </cell>
          <cell r="AE645">
            <v>14994.157894736842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6">
          <cell r="B646" t="str">
            <v>ST/EPU</v>
          </cell>
          <cell r="C646" t="str">
            <v>C1E</v>
          </cell>
          <cell r="D646" t="str">
            <v>C1ED</v>
          </cell>
          <cell r="E646" t="str">
            <v>DSEE/YOMO</v>
          </cell>
          <cell r="F646">
            <v>40</v>
          </cell>
          <cell r="G646">
            <v>25</v>
          </cell>
          <cell r="H646" t="str">
            <v>Sensibilisation pour la dynamisation ou la mise en place des COGES</v>
          </cell>
          <cell r="I646" t="str">
            <v>DSEE</v>
          </cell>
          <cell r="J646">
            <v>11</v>
          </cell>
          <cell r="K646" t="str">
            <v>IDA</v>
          </cell>
          <cell r="L646" t="str">
            <v>LR</v>
          </cell>
          <cell r="M646">
            <v>1</v>
          </cell>
          <cell r="N646">
            <v>6</v>
          </cell>
          <cell r="O646">
            <v>4</v>
          </cell>
          <cell r="P646">
            <v>4</v>
          </cell>
          <cell r="Q646">
            <v>1</v>
          </cell>
          <cell r="R646" t="str">
            <v>forfait</v>
          </cell>
          <cell r="T646">
            <v>14994.157894736842</v>
          </cell>
          <cell r="U646">
            <v>1</v>
          </cell>
          <cell r="V646">
            <v>14994.157894736842</v>
          </cell>
          <cell r="W646">
            <v>0</v>
          </cell>
          <cell r="X646">
            <v>0</v>
          </cell>
          <cell r="Y646">
            <v>0</v>
          </cell>
          <cell r="Z646">
            <v>14994.157894736842</v>
          </cell>
          <cell r="AA646">
            <v>14994.157894736842</v>
          </cell>
          <cell r="AB646">
            <v>0</v>
          </cell>
          <cell r="AC646">
            <v>0</v>
          </cell>
          <cell r="AD646">
            <v>0</v>
          </cell>
          <cell r="AE646">
            <v>14994.157894736842</v>
          </cell>
          <cell r="AF646">
            <v>0</v>
          </cell>
          <cell r="AG646">
            <v>0</v>
          </cell>
          <cell r="AH646">
            <v>0</v>
          </cell>
          <cell r="AI646">
            <v>0</v>
          </cell>
          <cell r="AJ646">
            <v>0</v>
          </cell>
          <cell r="AL646">
            <v>0</v>
          </cell>
        </row>
        <row r="647">
          <cell r="B647" t="str">
            <v>ST/EPU</v>
          </cell>
          <cell r="C647" t="str">
            <v>C1L</v>
          </cell>
          <cell r="D647" t="str">
            <v>C1LA</v>
          </cell>
          <cell r="E647" t="str">
            <v>SSU</v>
          </cell>
          <cell r="G647">
            <v>15</v>
          </cell>
          <cell r="H647" t="str">
            <v>SSU Mission C de supervision</v>
          </cell>
          <cell r="I647" t="str">
            <v>SG/MEPU-EC</v>
          </cell>
          <cell r="J647">
            <v>11</v>
          </cell>
          <cell r="K647" t="str">
            <v>IDA</v>
          </cell>
          <cell r="L647" t="str">
            <v>AUT</v>
          </cell>
          <cell r="M647">
            <v>40</v>
          </cell>
          <cell r="O647">
            <v>4</v>
          </cell>
          <cell r="P647">
            <v>4</v>
          </cell>
          <cell r="Q647">
            <v>40</v>
          </cell>
          <cell r="R647" t="str">
            <v>pxj</v>
          </cell>
          <cell r="T647">
            <v>113.9556</v>
          </cell>
          <cell r="U647">
            <v>0.9</v>
          </cell>
          <cell r="V647">
            <v>4558.2240000000002</v>
          </cell>
          <cell r="W647">
            <v>0</v>
          </cell>
          <cell r="X647">
            <v>0</v>
          </cell>
          <cell r="Y647">
            <v>0</v>
          </cell>
          <cell r="Z647">
            <v>4558.2240000000002</v>
          </cell>
          <cell r="AA647">
            <v>4102.4016000000001</v>
          </cell>
          <cell r="AB647">
            <v>0</v>
          </cell>
          <cell r="AC647">
            <v>0</v>
          </cell>
          <cell r="AD647">
            <v>0</v>
          </cell>
          <cell r="AE647">
            <v>4102.4016000000001</v>
          </cell>
          <cell r="AF647">
            <v>455.82240000000002</v>
          </cell>
          <cell r="AG647">
            <v>0</v>
          </cell>
          <cell r="AH647">
            <v>0</v>
          </cell>
          <cell r="AI647">
            <v>0</v>
          </cell>
          <cell r="AJ647">
            <v>455.82240000000002</v>
          </cell>
          <cell r="AL647">
            <v>0</v>
          </cell>
        </row>
        <row r="648">
          <cell r="B648" t="str">
            <v>ST/EPU</v>
          </cell>
          <cell r="C648" t="str">
            <v>C1C</v>
          </cell>
          <cell r="D648" t="str">
            <v>C1CH</v>
          </cell>
          <cell r="E648" t="str">
            <v>IRE/BOK</v>
          </cell>
          <cell r="F648">
            <v>20</v>
          </cell>
          <cell r="G648">
            <v>15</v>
          </cell>
          <cell r="H648" t="str">
            <v>SSU Mission R &amp; P de supervision</v>
          </cell>
          <cell r="I648" t="str">
            <v>IRE</v>
          </cell>
          <cell r="J648">
            <v>11</v>
          </cell>
          <cell r="K648" t="str">
            <v>IDA</v>
          </cell>
          <cell r="L648" t="str">
            <v>AUT</v>
          </cell>
          <cell r="M648">
            <v>16</v>
          </cell>
          <cell r="N648">
            <v>6</v>
          </cell>
          <cell r="O648">
            <v>4</v>
          </cell>
          <cell r="P648">
            <v>4</v>
          </cell>
          <cell r="Q648">
            <v>16</v>
          </cell>
          <cell r="R648" t="str">
            <v>pxj</v>
          </cell>
          <cell r="T648">
            <v>75.970399999999998</v>
          </cell>
          <cell r="U648">
            <v>0.9</v>
          </cell>
          <cell r="V648">
            <v>1215.5264</v>
          </cell>
          <cell r="W648">
            <v>0</v>
          </cell>
          <cell r="X648">
            <v>0</v>
          </cell>
          <cell r="Y648">
            <v>0</v>
          </cell>
          <cell r="Z648">
            <v>1215.5264</v>
          </cell>
          <cell r="AA648">
            <v>1093.9737600000001</v>
          </cell>
          <cell r="AB648">
            <v>0</v>
          </cell>
          <cell r="AC648">
            <v>0</v>
          </cell>
          <cell r="AD648">
            <v>0</v>
          </cell>
          <cell r="AE648">
            <v>1093.9737600000001</v>
          </cell>
          <cell r="AF648">
            <v>121.55263999999988</v>
          </cell>
          <cell r="AG648">
            <v>0</v>
          </cell>
          <cell r="AH648">
            <v>0</v>
          </cell>
          <cell r="AI648">
            <v>0</v>
          </cell>
          <cell r="AJ648">
            <v>121.55263999999988</v>
          </cell>
          <cell r="AL648">
            <v>0</v>
          </cell>
        </row>
        <row r="649">
          <cell r="B649" t="str">
            <v>ST/EPU</v>
          </cell>
          <cell r="C649" t="str">
            <v>C1C</v>
          </cell>
          <cell r="D649" t="str">
            <v>C1CH</v>
          </cell>
          <cell r="E649" t="str">
            <v>IRE/CKY</v>
          </cell>
          <cell r="F649">
            <v>31</v>
          </cell>
          <cell r="G649">
            <v>15</v>
          </cell>
          <cell r="H649" t="str">
            <v>SSU Mission R &amp; P de supervision</v>
          </cell>
          <cell r="I649" t="str">
            <v>IRE</v>
          </cell>
          <cell r="J649">
            <v>11</v>
          </cell>
          <cell r="K649" t="str">
            <v>IDA</v>
          </cell>
          <cell r="L649" t="str">
            <v>AUT</v>
          </cell>
          <cell r="M649">
            <v>16</v>
          </cell>
          <cell r="N649">
            <v>6</v>
          </cell>
          <cell r="O649">
            <v>4</v>
          </cell>
          <cell r="P649">
            <v>4</v>
          </cell>
          <cell r="Q649">
            <v>16</v>
          </cell>
          <cell r="R649" t="str">
            <v>pxj</v>
          </cell>
          <cell r="T649">
            <v>75.970399999999998</v>
          </cell>
          <cell r="U649">
            <v>0.9</v>
          </cell>
          <cell r="V649">
            <v>1215.5264</v>
          </cell>
          <cell r="W649">
            <v>0</v>
          </cell>
          <cell r="X649">
            <v>0</v>
          </cell>
          <cell r="Y649">
            <v>0</v>
          </cell>
          <cell r="Z649">
            <v>1215.5264</v>
          </cell>
          <cell r="AA649">
            <v>1093.9737600000001</v>
          </cell>
          <cell r="AB649">
            <v>0</v>
          </cell>
          <cell r="AC649">
            <v>0</v>
          </cell>
          <cell r="AD649">
            <v>0</v>
          </cell>
          <cell r="AE649">
            <v>1093.9737600000001</v>
          </cell>
          <cell r="AF649">
            <v>121.55263999999988</v>
          </cell>
          <cell r="AG649">
            <v>0</v>
          </cell>
          <cell r="AH649">
            <v>0</v>
          </cell>
          <cell r="AI649">
            <v>0</v>
          </cell>
          <cell r="AJ649">
            <v>121.55263999999988</v>
          </cell>
          <cell r="AL649">
            <v>0</v>
          </cell>
        </row>
        <row r="650">
          <cell r="B650" t="str">
            <v>ST/EPU</v>
          </cell>
          <cell r="C650" t="str">
            <v>C1C</v>
          </cell>
          <cell r="D650" t="str">
            <v>C1CH</v>
          </cell>
          <cell r="E650" t="str">
            <v>IRE/FAR</v>
          </cell>
          <cell r="F650">
            <v>34</v>
          </cell>
          <cell r="G650">
            <v>15</v>
          </cell>
          <cell r="H650" t="str">
            <v>SSU Mission R &amp; P de supervision</v>
          </cell>
          <cell r="I650" t="str">
            <v>IRE</v>
          </cell>
          <cell r="J650">
            <v>11</v>
          </cell>
          <cell r="K650" t="str">
            <v>IDA</v>
          </cell>
          <cell r="L650" t="str">
            <v>AUT</v>
          </cell>
          <cell r="M650">
            <v>16</v>
          </cell>
          <cell r="N650">
            <v>6</v>
          </cell>
          <cell r="O650">
            <v>4</v>
          </cell>
          <cell r="P650">
            <v>4</v>
          </cell>
          <cell r="Q650">
            <v>16</v>
          </cell>
          <cell r="R650" t="str">
            <v>pxj</v>
          </cell>
          <cell r="T650">
            <v>75.970399999999998</v>
          </cell>
          <cell r="U650">
            <v>0.9</v>
          </cell>
          <cell r="V650">
            <v>1215.5264</v>
          </cell>
          <cell r="W650">
            <v>0</v>
          </cell>
          <cell r="X650">
            <v>0</v>
          </cell>
          <cell r="Y650">
            <v>0</v>
          </cell>
          <cell r="Z650">
            <v>1215.5264</v>
          </cell>
          <cell r="AA650">
            <v>1093.9737600000001</v>
          </cell>
          <cell r="AB650">
            <v>0</v>
          </cell>
          <cell r="AC650">
            <v>0</v>
          </cell>
          <cell r="AD650">
            <v>0</v>
          </cell>
          <cell r="AE650">
            <v>1093.9737600000001</v>
          </cell>
          <cell r="AF650">
            <v>121.55263999999988</v>
          </cell>
          <cell r="AG650">
            <v>0</v>
          </cell>
          <cell r="AH650">
            <v>0</v>
          </cell>
          <cell r="AI650">
            <v>0</v>
          </cell>
          <cell r="AJ650">
            <v>121.55263999999988</v>
          </cell>
          <cell r="AL650">
            <v>0</v>
          </cell>
        </row>
        <row r="651">
          <cell r="B651" t="str">
            <v>ST/EPU</v>
          </cell>
          <cell r="C651" t="str">
            <v>C1C</v>
          </cell>
          <cell r="D651" t="str">
            <v>C1CH</v>
          </cell>
          <cell r="E651" t="str">
            <v>IRE/KAN</v>
          </cell>
          <cell r="F651">
            <v>37</v>
          </cell>
          <cell r="G651">
            <v>15</v>
          </cell>
          <cell r="H651" t="str">
            <v>SSU Mission R &amp; P de supervision</v>
          </cell>
          <cell r="I651" t="str">
            <v>IRE</v>
          </cell>
          <cell r="J651">
            <v>11</v>
          </cell>
          <cell r="K651" t="str">
            <v>IDA</v>
          </cell>
          <cell r="L651" t="str">
            <v>AUT</v>
          </cell>
          <cell r="M651">
            <v>16</v>
          </cell>
          <cell r="N651">
            <v>6</v>
          </cell>
          <cell r="O651">
            <v>4</v>
          </cell>
          <cell r="P651">
            <v>4</v>
          </cell>
          <cell r="Q651">
            <v>16</v>
          </cell>
          <cell r="R651" t="str">
            <v>pxj</v>
          </cell>
          <cell r="T651">
            <v>75.970399999999998</v>
          </cell>
          <cell r="U651">
            <v>0.9</v>
          </cell>
          <cell r="V651">
            <v>1215.5264</v>
          </cell>
          <cell r="W651">
            <v>0</v>
          </cell>
          <cell r="X651">
            <v>0</v>
          </cell>
          <cell r="Y651">
            <v>0</v>
          </cell>
          <cell r="Z651">
            <v>1215.5264</v>
          </cell>
          <cell r="AA651">
            <v>1093.9737600000001</v>
          </cell>
          <cell r="AB651">
            <v>0</v>
          </cell>
          <cell r="AC651">
            <v>0</v>
          </cell>
          <cell r="AD651">
            <v>0</v>
          </cell>
          <cell r="AE651">
            <v>1093.9737600000001</v>
          </cell>
          <cell r="AF651">
            <v>121.55263999999988</v>
          </cell>
          <cell r="AG651">
            <v>0</v>
          </cell>
          <cell r="AH651">
            <v>0</v>
          </cell>
          <cell r="AI651">
            <v>0</v>
          </cell>
          <cell r="AJ651">
            <v>121.55263999999988</v>
          </cell>
          <cell r="AL651">
            <v>0</v>
          </cell>
        </row>
        <row r="652">
          <cell r="B652" t="str">
            <v>ST/EPU</v>
          </cell>
          <cell r="C652" t="str">
            <v>C1C</v>
          </cell>
          <cell r="D652" t="str">
            <v>C1CH</v>
          </cell>
          <cell r="E652" t="str">
            <v>IRE/KIN</v>
          </cell>
          <cell r="F652">
            <v>40</v>
          </cell>
          <cell r="G652">
            <v>15</v>
          </cell>
          <cell r="H652" t="str">
            <v>SSU Mission R &amp; P de supervision</v>
          </cell>
          <cell r="I652" t="str">
            <v>IRE</v>
          </cell>
          <cell r="J652">
            <v>11</v>
          </cell>
          <cell r="K652" t="str">
            <v>IDA</v>
          </cell>
          <cell r="L652" t="str">
            <v>AUT</v>
          </cell>
          <cell r="M652">
            <v>16</v>
          </cell>
          <cell r="N652">
            <v>6</v>
          </cell>
          <cell r="O652">
            <v>4</v>
          </cell>
          <cell r="P652">
            <v>4</v>
          </cell>
          <cell r="Q652">
            <v>16</v>
          </cell>
          <cell r="R652" t="str">
            <v>pxj</v>
          </cell>
          <cell r="T652">
            <v>75.970399999999998</v>
          </cell>
          <cell r="U652">
            <v>0.9</v>
          </cell>
          <cell r="V652">
            <v>1215.5264</v>
          </cell>
          <cell r="W652">
            <v>0</v>
          </cell>
          <cell r="X652">
            <v>0</v>
          </cell>
          <cell r="Y652">
            <v>0</v>
          </cell>
          <cell r="Z652">
            <v>1215.5264</v>
          </cell>
          <cell r="AA652">
            <v>1093.9737600000001</v>
          </cell>
          <cell r="AB652">
            <v>0</v>
          </cell>
          <cell r="AC652">
            <v>0</v>
          </cell>
          <cell r="AD652">
            <v>0</v>
          </cell>
          <cell r="AE652">
            <v>1093.9737600000001</v>
          </cell>
          <cell r="AF652">
            <v>121.55263999999988</v>
          </cell>
          <cell r="AG652">
            <v>0</v>
          </cell>
          <cell r="AH652">
            <v>0</v>
          </cell>
          <cell r="AI652">
            <v>0</v>
          </cell>
          <cell r="AJ652">
            <v>121.55263999999988</v>
          </cell>
          <cell r="AL652">
            <v>0</v>
          </cell>
        </row>
        <row r="653">
          <cell r="B653" t="str">
            <v>ST/EPU</v>
          </cell>
          <cell r="C653" t="str">
            <v>C1C</v>
          </cell>
          <cell r="D653" t="str">
            <v>C1CH</v>
          </cell>
          <cell r="E653" t="str">
            <v>IRE/LAB</v>
          </cell>
          <cell r="F653">
            <v>90</v>
          </cell>
          <cell r="G653">
            <v>15</v>
          </cell>
          <cell r="H653" t="str">
            <v>SSU Mission R &amp; P de supervision</v>
          </cell>
          <cell r="I653" t="str">
            <v>IRE</v>
          </cell>
          <cell r="J653">
            <v>11</v>
          </cell>
          <cell r="K653" t="str">
            <v>IDA</v>
          </cell>
          <cell r="L653" t="str">
            <v>AUT</v>
          </cell>
          <cell r="M653">
            <v>16</v>
          </cell>
          <cell r="N653">
            <v>6</v>
          </cell>
          <cell r="O653">
            <v>4</v>
          </cell>
          <cell r="P653">
            <v>4</v>
          </cell>
          <cell r="Q653">
            <v>16</v>
          </cell>
          <cell r="R653" t="str">
            <v>pxj</v>
          </cell>
          <cell r="T653">
            <v>75.970399999999998</v>
          </cell>
          <cell r="U653">
            <v>0.9</v>
          </cell>
          <cell r="V653">
            <v>1215.5264</v>
          </cell>
          <cell r="W653">
            <v>0</v>
          </cell>
          <cell r="X653">
            <v>0</v>
          </cell>
          <cell r="Y653">
            <v>0</v>
          </cell>
          <cell r="Z653">
            <v>1215.5264</v>
          </cell>
          <cell r="AA653">
            <v>1093.9737600000001</v>
          </cell>
          <cell r="AB653">
            <v>0</v>
          </cell>
          <cell r="AC653">
            <v>0</v>
          </cell>
          <cell r="AD653">
            <v>0</v>
          </cell>
          <cell r="AE653">
            <v>1093.9737600000001</v>
          </cell>
          <cell r="AF653">
            <v>121.55263999999988</v>
          </cell>
          <cell r="AG653">
            <v>0</v>
          </cell>
          <cell r="AH653">
            <v>0</v>
          </cell>
          <cell r="AI653">
            <v>0</v>
          </cell>
          <cell r="AJ653">
            <v>121.55263999999988</v>
          </cell>
          <cell r="AL653">
            <v>0</v>
          </cell>
        </row>
        <row r="654">
          <cell r="B654" t="str">
            <v>ST/EPU</v>
          </cell>
          <cell r="C654" t="str">
            <v>C1C</v>
          </cell>
          <cell r="D654" t="str">
            <v>C1CH</v>
          </cell>
          <cell r="E654" t="str">
            <v>IRE/MAM</v>
          </cell>
          <cell r="G654">
            <v>15</v>
          </cell>
          <cell r="H654" t="str">
            <v>SSU Mission R &amp; P de supervision</v>
          </cell>
          <cell r="I654" t="str">
            <v>IRE</v>
          </cell>
          <cell r="J654">
            <v>11</v>
          </cell>
          <cell r="K654" t="str">
            <v>IDA</v>
          </cell>
          <cell r="L654" t="str">
            <v>AUT</v>
          </cell>
          <cell r="M654">
            <v>16</v>
          </cell>
          <cell r="O654">
            <v>4</v>
          </cell>
          <cell r="P654">
            <v>4</v>
          </cell>
          <cell r="Q654">
            <v>16</v>
          </cell>
          <cell r="R654" t="str">
            <v>pxj</v>
          </cell>
          <cell r="T654">
            <v>75.970399999999998</v>
          </cell>
          <cell r="U654">
            <v>0.9</v>
          </cell>
          <cell r="V654">
            <v>1215.5264</v>
          </cell>
          <cell r="W654">
            <v>0</v>
          </cell>
          <cell r="X654">
            <v>0</v>
          </cell>
          <cell r="Y654">
            <v>0</v>
          </cell>
          <cell r="Z654">
            <v>1215.5264</v>
          </cell>
          <cell r="AA654">
            <v>1093.9737600000001</v>
          </cell>
          <cell r="AB654">
            <v>0</v>
          </cell>
          <cell r="AC654">
            <v>0</v>
          </cell>
          <cell r="AD654">
            <v>0</v>
          </cell>
          <cell r="AE654">
            <v>1093.9737600000001</v>
          </cell>
          <cell r="AF654">
            <v>121.55263999999988</v>
          </cell>
          <cell r="AG654">
            <v>0</v>
          </cell>
          <cell r="AH654">
            <v>0</v>
          </cell>
          <cell r="AI654">
            <v>0</v>
          </cell>
          <cell r="AJ654">
            <v>121.55263999999988</v>
          </cell>
          <cell r="AL654">
            <v>0</v>
          </cell>
        </row>
        <row r="655">
          <cell r="B655" t="str">
            <v>ST/EPU</v>
          </cell>
          <cell r="C655" t="str">
            <v>C1C</v>
          </cell>
          <cell r="D655" t="str">
            <v>C1CH</v>
          </cell>
          <cell r="E655" t="str">
            <v>IRE/NZE</v>
          </cell>
          <cell r="F655">
            <v>20</v>
          </cell>
          <cell r="G655">
            <v>15</v>
          </cell>
          <cell r="H655" t="str">
            <v>SSU Mission R &amp; P de supervision</v>
          </cell>
          <cell r="I655" t="str">
            <v>IRE</v>
          </cell>
          <cell r="J655">
            <v>11</v>
          </cell>
          <cell r="K655" t="str">
            <v>IDA</v>
          </cell>
          <cell r="L655" t="str">
            <v>AUT</v>
          </cell>
          <cell r="M655">
            <v>18</v>
          </cell>
          <cell r="N655">
            <v>6</v>
          </cell>
          <cell r="O655">
            <v>4</v>
          </cell>
          <cell r="P655">
            <v>4</v>
          </cell>
          <cell r="Q655">
            <v>18</v>
          </cell>
          <cell r="R655" t="str">
            <v>pxj</v>
          </cell>
          <cell r="T655">
            <v>75.970399999999998</v>
          </cell>
          <cell r="U655">
            <v>0.9</v>
          </cell>
          <cell r="V655">
            <v>1367.4672</v>
          </cell>
          <cell r="W655">
            <v>0</v>
          </cell>
          <cell r="X655">
            <v>0</v>
          </cell>
          <cell r="Y655">
            <v>0</v>
          </cell>
          <cell r="Z655">
            <v>1367.4672</v>
          </cell>
          <cell r="AA655">
            <v>1230.7204800000002</v>
          </cell>
          <cell r="AB655">
            <v>0</v>
          </cell>
          <cell r="AC655">
            <v>0</v>
          </cell>
          <cell r="AD655">
            <v>0</v>
          </cell>
          <cell r="AE655">
            <v>1230.7204800000002</v>
          </cell>
          <cell r="AF655">
            <v>136.74671999999987</v>
          </cell>
          <cell r="AG655">
            <v>0</v>
          </cell>
          <cell r="AH655">
            <v>0</v>
          </cell>
          <cell r="AI655">
            <v>0</v>
          </cell>
          <cell r="AJ655">
            <v>136.74671999999987</v>
          </cell>
          <cell r="AL655">
            <v>0</v>
          </cell>
        </row>
        <row r="656">
          <cell r="B656" t="str">
            <v>ST/EPU</v>
          </cell>
          <cell r="C656" t="str">
            <v>B1B</v>
          </cell>
          <cell r="D656" t="str">
            <v>B1BB</v>
          </cell>
          <cell r="E656" t="str">
            <v>DNES</v>
          </cell>
          <cell r="F656">
            <v>31</v>
          </cell>
          <cell r="G656">
            <v>25</v>
          </cell>
          <cell r="H656" t="str">
            <v>Evaluation externe des Projets d'Etablissement (PARPES)</v>
          </cell>
          <cell r="I656" t="str">
            <v>DNES</v>
          </cell>
          <cell r="J656">
            <v>11</v>
          </cell>
          <cell r="K656" t="str">
            <v>IDA</v>
          </cell>
          <cell r="L656" t="str">
            <v>LR</v>
          </cell>
          <cell r="M656">
            <v>1</v>
          </cell>
          <cell r="N656">
            <v>6</v>
          </cell>
          <cell r="O656">
            <v>4</v>
          </cell>
          <cell r="P656">
            <v>4</v>
          </cell>
          <cell r="Q656">
            <v>1</v>
          </cell>
          <cell r="R656" t="str">
            <v>forfait</v>
          </cell>
          <cell r="T656">
            <v>56977.799999999996</v>
          </cell>
          <cell r="U656">
            <v>1</v>
          </cell>
          <cell r="V656">
            <v>56977.799999999996</v>
          </cell>
          <cell r="W656">
            <v>0</v>
          </cell>
          <cell r="X656">
            <v>0</v>
          </cell>
          <cell r="Y656">
            <v>0</v>
          </cell>
          <cell r="Z656">
            <v>56977.799999999996</v>
          </cell>
          <cell r="AA656">
            <v>56977.799999999996</v>
          </cell>
          <cell r="AB656">
            <v>0</v>
          </cell>
          <cell r="AC656">
            <v>0</v>
          </cell>
          <cell r="AD656">
            <v>0</v>
          </cell>
          <cell r="AE656">
            <v>56977.799999999996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  <cell r="AL656">
            <v>0</v>
          </cell>
        </row>
        <row r="657">
          <cell r="B657" t="str">
            <v>ST/EPU</v>
          </cell>
          <cell r="C657" t="str">
            <v>B3C</v>
          </cell>
          <cell r="D657" t="str">
            <v>B3CD</v>
          </cell>
          <cell r="E657" t="str">
            <v>ISSEG</v>
          </cell>
          <cell r="F657">
            <v>34</v>
          </cell>
          <cell r="G657">
            <v>25</v>
          </cell>
          <cell r="H657" t="str">
            <v>ISSEG Frais d'organisation du concours de recrutement</v>
          </cell>
          <cell r="I657" t="str">
            <v>ISSEG</v>
          </cell>
          <cell r="J657">
            <v>11</v>
          </cell>
          <cell r="K657" t="str">
            <v>IDA</v>
          </cell>
          <cell r="L657" t="str">
            <v>AUT</v>
          </cell>
          <cell r="M657">
            <v>1</v>
          </cell>
          <cell r="N657">
            <v>6</v>
          </cell>
          <cell r="O657">
            <v>4</v>
          </cell>
          <cell r="P657">
            <v>4</v>
          </cell>
          <cell r="Q657">
            <v>1</v>
          </cell>
          <cell r="R657" t="str">
            <v>forfait</v>
          </cell>
          <cell r="T657">
            <v>26000</v>
          </cell>
          <cell r="U657">
            <v>1</v>
          </cell>
          <cell r="V657">
            <v>26000</v>
          </cell>
          <cell r="W657">
            <v>0</v>
          </cell>
          <cell r="X657">
            <v>0</v>
          </cell>
          <cell r="Y657">
            <v>0</v>
          </cell>
          <cell r="Z657">
            <v>26000</v>
          </cell>
          <cell r="AA657">
            <v>26000</v>
          </cell>
          <cell r="AB657">
            <v>0</v>
          </cell>
          <cell r="AC657">
            <v>0</v>
          </cell>
          <cell r="AD657">
            <v>0</v>
          </cell>
          <cell r="AE657">
            <v>26000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L657">
            <v>0</v>
          </cell>
        </row>
        <row r="658">
          <cell r="B658" t="str">
            <v>ST/EPU</v>
          </cell>
          <cell r="C658" t="str">
            <v>B3C</v>
          </cell>
          <cell r="D658" t="str">
            <v>B3CD</v>
          </cell>
          <cell r="E658" t="str">
            <v>ISSEG</v>
          </cell>
          <cell r="F658">
            <v>37</v>
          </cell>
          <cell r="G658">
            <v>25</v>
          </cell>
          <cell r="H658" t="str">
            <v>ISSEG Mallettes pédagogiques des stagiaires (11PEN +45CPMF)</v>
          </cell>
          <cell r="I658" t="str">
            <v>ISSEG</v>
          </cell>
          <cell r="J658">
            <v>11</v>
          </cell>
          <cell r="K658" t="str">
            <v>IDA</v>
          </cell>
          <cell r="L658" t="str">
            <v>AUT</v>
          </cell>
          <cell r="M658">
            <v>1</v>
          </cell>
          <cell r="N658">
            <v>6</v>
          </cell>
          <cell r="O658">
            <v>4</v>
          </cell>
          <cell r="P658">
            <v>4</v>
          </cell>
          <cell r="Q658">
            <v>1</v>
          </cell>
          <cell r="R658" t="str">
            <v>forfait</v>
          </cell>
          <cell r="T658">
            <v>27045.4624</v>
          </cell>
          <cell r="U658">
            <v>1</v>
          </cell>
          <cell r="V658">
            <v>27045.4624</v>
          </cell>
          <cell r="W658">
            <v>0</v>
          </cell>
          <cell r="X658">
            <v>0</v>
          </cell>
          <cell r="Y658">
            <v>0</v>
          </cell>
          <cell r="Z658">
            <v>27045.4624</v>
          </cell>
          <cell r="AA658">
            <v>27045.4624</v>
          </cell>
          <cell r="AB658">
            <v>0</v>
          </cell>
          <cell r="AC658">
            <v>0</v>
          </cell>
          <cell r="AD658">
            <v>0</v>
          </cell>
          <cell r="AE658">
            <v>27045.4624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L658">
            <v>0</v>
          </cell>
        </row>
        <row r="659">
          <cell r="B659" t="str">
            <v>ST/EPU</v>
          </cell>
          <cell r="C659" t="str">
            <v>B3C</v>
          </cell>
          <cell r="D659" t="str">
            <v>B3CD</v>
          </cell>
          <cell r="E659" t="str">
            <v>ISSEG</v>
          </cell>
          <cell r="F659">
            <v>40</v>
          </cell>
          <cell r="G659">
            <v>25</v>
          </cell>
          <cell r="H659" t="str">
            <v>ISSEG Frais de formation des stagiaires (11PEN +45CPMF)</v>
          </cell>
          <cell r="I659" t="str">
            <v>ISSEG</v>
          </cell>
          <cell r="J659">
            <v>11</v>
          </cell>
          <cell r="K659" t="str">
            <v>IDA</v>
          </cell>
          <cell r="L659" t="str">
            <v>AUT</v>
          </cell>
          <cell r="M659">
            <v>1</v>
          </cell>
          <cell r="N659">
            <v>6</v>
          </cell>
          <cell r="O659">
            <v>4</v>
          </cell>
          <cell r="P659">
            <v>4</v>
          </cell>
          <cell r="Q659">
            <v>1</v>
          </cell>
          <cell r="R659" t="str">
            <v>forfait</v>
          </cell>
          <cell r="T659">
            <v>45202.387999999999</v>
          </cell>
          <cell r="U659">
            <v>1</v>
          </cell>
          <cell r="V659">
            <v>45202.387999999999</v>
          </cell>
          <cell r="W659">
            <v>0</v>
          </cell>
          <cell r="X659">
            <v>0</v>
          </cell>
          <cell r="Y659">
            <v>0</v>
          </cell>
          <cell r="Z659">
            <v>45202.387999999999</v>
          </cell>
          <cell r="AA659">
            <v>45202.387999999999</v>
          </cell>
          <cell r="AB659">
            <v>0</v>
          </cell>
          <cell r="AC659">
            <v>0</v>
          </cell>
          <cell r="AD659">
            <v>0</v>
          </cell>
          <cell r="AE659">
            <v>45202.387999999999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  <cell r="AL659">
            <v>0</v>
          </cell>
        </row>
        <row r="660">
          <cell r="B660" t="str">
            <v>ST/EPU</v>
          </cell>
          <cell r="C660" t="str">
            <v>B1B</v>
          </cell>
          <cell r="D660" t="str">
            <v>B1BF</v>
          </cell>
          <cell r="E660" t="str">
            <v>DNES</v>
          </cell>
          <cell r="F660">
            <v>90</v>
          </cell>
          <cell r="G660">
            <v>15</v>
          </cell>
          <cell r="H660" t="str">
            <v>DNES Location bureaux (PARPES)</v>
          </cell>
          <cell r="I660" t="str">
            <v>DNES</v>
          </cell>
          <cell r="J660">
            <v>11</v>
          </cell>
          <cell r="K660" t="str">
            <v>IDA</v>
          </cell>
          <cell r="L660" t="str">
            <v>AUT</v>
          </cell>
          <cell r="M660">
            <v>6</v>
          </cell>
          <cell r="N660">
            <v>6</v>
          </cell>
          <cell r="O660">
            <v>4</v>
          </cell>
          <cell r="P660">
            <v>4</v>
          </cell>
          <cell r="Q660">
            <v>6</v>
          </cell>
          <cell r="R660" t="str">
            <v>mois</v>
          </cell>
          <cell r="T660">
            <v>7280.4966666666669</v>
          </cell>
          <cell r="U660">
            <v>0.9</v>
          </cell>
          <cell r="V660">
            <v>43682.98</v>
          </cell>
          <cell r="W660">
            <v>0</v>
          </cell>
          <cell r="X660">
            <v>0</v>
          </cell>
          <cell r="Y660">
            <v>0</v>
          </cell>
          <cell r="Z660">
            <v>43682.98</v>
          </cell>
          <cell r="AA660">
            <v>39314.682000000001</v>
          </cell>
          <cell r="AB660">
            <v>0</v>
          </cell>
          <cell r="AC660">
            <v>0</v>
          </cell>
          <cell r="AD660">
            <v>0</v>
          </cell>
          <cell r="AE660">
            <v>39314.682000000001</v>
          </cell>
          <cell r="AF660">
            <v>4368.2980000000025</v>
          </cell>
          <cell r="AG660">
            <v>0</v>
          </cell>
          <cell r="AH660">
            <v>0</v>
          </cell>
          <cell r="AI660">
            <v>0</v>
          </cell>
          <cell r="AJ660">
            <v>4368.2980000000025</v>
          </cell>
          <cell r="AL660">
            <v>0</v>
          </cell>
        </row>
        <row r="661">
          <cell r="B661" t="str">
            <v>ST/EPU</v>
          </cell>
          <cell r="C661" t="str">
            <v>B1H</v>
          </cell>
          <cell r="D661" t="str">
            <v>B1HB</v>
          </cell>
          <cell r="E661" t="str">
            <v>SAA</v>
          </cell>
          <cell r="G661">
            <v>12</v>
          </cell>
          <cell r="H661" t="str">
            <v>ALPHA   Financement des sous projets d'alphabétisation  IIZ DVV  (environ 14)   avenant 190.000  usd</v>
          </cell>
          <cell r="I661" t="str">
            <v>SNA</v>
          </cell>
          <cell r="J661">
            <v>11</v>
          </cell>
          <cell r="K661" t="str">
            <v>IDA</v>
          </cell>
          <cell r="L661" t="str">
            <v>AUT</v>
          </cell>
          <cell r="M661">
            <v>1</v>
          </cell>
          <cell r="O661">
            <v>4</v>
          </cell>
          <cell r="P661">
            <v>4</v>
          </cell>
          <cell r="Q661">
            <v>1</v>
          </cell>
          <cell r="R661" t="str">
            <v>avenant</v>
          </cell>
          <cell r="T661">
            <v>721718.79999999993</v>
          </cell>
          <cell r="U661">
            <v>1</v>
          </cell>
          <cell r="V661">
            <v>721718.79999999993</v>
          </cell>
          <cell r="W661">
            <v>0</v>
          </cell>
          <cell r="X661">
            <v>0</v>
          </cell>
          <cell r="Y661">
            <v>0</v>
          </cell>
          <cell r="Z661">
            <v>721718.79999999993</v>
          </cell>
          <cell r="AA661">
            <v>721718.79999999993</v>
          </cell>
          <cell r="AB661">
            <v>0</v>
          </cell>
          <cell r="AC661">
            <v>0</v>
          </cell>
          <cell r="AD661">
            <v>0</v>
          </cell>
          <cell r="AE661">
            <v>721718.79999999993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L661">
            <v>0</v>
          </cell>
        </row>
        <row r="662">
          <cell r="B662" t="str">
            <v>ST/EPU</v>
          </cell>
          <cell r="C662" t="str">
            <v>B1H</v>
          </cell>
          <cell r="D662" t="str">
            <v>B1HA</v>
          </cell>
          <cell r="E662" t="str">
            <v>SAA</v>
          </cell>
          <cell r="F662">
            <v>20</v>
          </cell>
          <cell r="G662">
            <v>25</v>
          </cell>
          <cell r="H662" t="str">
            <v xml:space="preserve">ALPHA Missions Centrales de suivi  2visites /projet/an x 2pers                                  </v>
          </cell>
          <cell r="I662" t="str">
            <v>SNA</v>
          </cell>
          <cell r="J662">
            <v>11</v>
          </cell>
          <cell r="K662" t="str">
            <v>IDA</v>
          </cell>
          <cell r="L662" t="str">
            <v>AUT</v>
          </cell>
          <cell r="M662">
            <v>56</v>
          </cell>
          <cell r="N662">
            <v>6</v>
          </cell>
          <cell r="O662">
            <v>4</v>
          </cell>
          <cell r="P662">
            <v>4</v>
          </cell>
          <cell r="Q662">
            <v>56</v>
          </cell>
          <cell r="R662" t="str">
            <v>pxj</v>
          </cell>
          <cell r="T662">
            <v>113.9556</v>
          </cell>
          <cell r="U662">
            <v>1</v>
          </cell>
          <cell r="V662">
            <v>6381.5136000000002</v>
          </cell>
          <cell r="W662">
            <v>0</v>
          </cell>
          <cell r="X662">
            <v>0</v>
          </cell>
          <cell r="Y662">
            <v>0</v>
          </cell>
          <cell r="Z662">
            <v>6381.5136000000002</v>
          </cell>
          <cell r="AA662">
            <v>6381.5136000000002</v>
          </cell>
          <cell r="AB662">
            <v>0</v>
          </cell>
          <cell r="AC662">
            <v>0</v>
          </cell>
          <cell r="AD662">
            <v>0</v>
          </cell>
          <cell r="AE662">
            <v>6381.5136000000002</v>
          </cell>
          <cell r="AF662">
            <v>0</v>
          </cell>
          <cell r="AG662">
            <v>0</v>
          </cell>
          <cell r="AH662">
            <v>0</v>
          </cell>
          <cell r="AI662">
            <v>0</v>
          </cell>
          <cell r="AJ662">
            <v>0</v>
          </cell>
          <cell r="AL662">
            <v>0</v>
          </cell>
        </row>
        <row r="663">
          <cell r="B663" t="str">
            <v>ST/EPU</v>
          </cell>
          <cell r="C663" t="str">
            <v>B1H</v>
          </cell>
          <cell r="D663" t="str">
            <v>B1HA</v>
          </cell>
          <cell r="E663" t="str">
            <v>SAA</v>
          </cell>
          <cell r="F663">
            <v>31</v>
          </cell>
          <cell r="G663">
            <v>25</v>
          </cell>
          <cell r="H663" t="str">
            <v xml:space="preserve">ALPHA Missions Préfectorales de suivi  4visites /projet/an                                  </v>
          </cell>
          <cell r="I663" t="str">
            <v>SNA</v>
          </cell>
          <cell r="J663">
            <v>11</v>
          </cell>
          <cell r="K663" t="str">
            <v>IDA</v>
          </cell>
          <cell r="L663" t="str">
            <v>AUT</v>
          </cell>
          <cell r="M663">
            <v>56</v>
          </cell>
          <cell r="N663">
            <v>6</v>
          </cell>
          <cell r="O663">
            <v>4</v>
          </cell>
          <cell r="P663">
            <v>4</v>
          </cell>
          <cell r="Q663">
            <v>56</v>
          </cell>
          <cell r="R663" t="str">
            <v>pxj</v>
          </cell>
          <cell r="T663">
            <v>75.970399999999998</v>
          </cell>
          <cell r="U663">
            <v>1</v>
          </cell>
          <cell r="V663">
            <v>4254.3423999999995</v>
          </cell>
          <cell r="W663">
            <v>0</v>
          </cell>
          <cell r="X663">
            <v>0</v>
          </cell>
          <cell r="Y663">
            <v>0</v>
          </cell>
          <cell r="Z663">
            <v>4254.3423999999995</v>
          </cell>
          <cell r="AA663">
            <v>4254.3423999999995</v>
          </cell>
          <cell r="AB663">
            <v>0</v>
          </cell>
          <cell r="AC663">
            <v>0</v>
          </cell>
          <cell r="AD663">
            <v>0</v>
          </cell>
          <cell r="AE663">
            <v>4254.3423999999995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L663">
            <v>0</v>
          </cell>
        </row>
        <row r="664">
          <cell r="B664" t="str">
            <v>ST/EPU</v>
          </cell>
          <cell r="C664" t="str">
            <v>C1K</v>
          </cell>
          <cell r="D664" t="str">
            <v>C1KB</v>
          </cell>
          <cell r="E664" t="str">
            <v>DRH</v>
          </cell>
          <cell r="F664">
            <v>34</v>
          </cell>
          <cell r="G664">
            <v>25</v>
          </cell>
          <cell r="H664" t="str">
            <v>Informaticien contractuel pour la DRH</v>
          </cell>
          <cell r="I664" t="str">
            <v>DRH</v>
          </cell>
          <cell r="J664">
            <v>11</v>
          </cell>
          <cell r="K664" t="str">
            <v>IDA</v>
          </cell>
          <cell r="L664" t="str">
            <v>LR</v>
          </cell>
          <cell r="M664">
            <v>12</v>
          </cell>
          <cell r="N664">
            <v>6</v>
          </cell>
          <cell r="O664">
            <v>4</v>
          </cell>
          <cell r="P664">
            <v>4</v>
          </cell>
          <cell r="Q664">
            <v>12</v>
          </cell>
          <cell r="R664" t="str">
            <v>pxm</v>
          </cell>
          <cell r="T664">
            <v>5697.78</v>
          </cell>
          <cell r="U664">
            <v>1</v>
          </cell>
          <cell r="V664">
            <v>68373.36</v>
          </cell>
          <cell r="W664">
            <v>0</v>
          </cell>
          <cell r="X664">
            <v>0</v>
          </cell>
          <cell r="Y664">
            <v>0</v>
          </cell>
          <cell r="Z664">
            <v>68373.36</v>
          </cell>
          <cell r="AA664">
            <v>68373.36</v>
          </cell>
          <cell r="AB664">
            <v>0</v>
          </cell>
          <cell r="AC664">
            <v>0</v>
          </cell>
          <cell r="AD664">
            <v>0</v>
          </cell>
          <cell r="AE664">
            <v>68373.36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B665" t="str">
            <v>ST/EPU</v>
          </cell>
          <cell r="C665" t="str">
            <v>C1K</v>
          </cell>
          <cell r="D665" t="str">
            <v>C1KB</v>
          </cell>
          <cell r="E665" t="str">
            <v>DRH</v>
          </cell>
          <cell r="F665">
            <v>37</v>
          </cell>
          <cell r="G665">
            <v>25</v>
          </cell>
          <cell r="H665" t="str">
            <v xml:space="preserve">Consultant inform pour développement et implantation du syst dans IRE/DEV  </v>
          </cell>
          <cell r="I665" t="str">
            <v>DRH</v>
          </cell>
          <cell r="J665">
            <v>11</v>
          </cell>
          <cell r="K665" t="str">
            <v>IDA</v>
          </cell>
          <cell r="L665" t="str">
            <v>LR</v>
          </cell>
          <cell r="M665" t="str">
            <v>00</v>
          </cell>
          <cell r="N665">
            <v>6</v>
          </cell>
          <cell r="O665">
            <v>4</v>
          </cell>
          <cell r="P665">
            <v>4</v>
          </cell>
          <cell r="Q665">
            <v>0</v>
          </cell>
          <cell r="R665" t="str">
            <v>forfait</v>
          </cell>
          <cell r="T665">
            <v>20891.86</v>
          </cell>
          <cell r="U665">
            <v>1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0</v>
          </cell>
          <cell r="AL665">
            <v>0</v>
          </cell>
        </row>
        <row r="666">
          <cell r="B666" t="str">
            <v>ST/EPU</v>
          </cell>
          <cell r="C666" t="str">
            <v>C1K</v>
          </cell>
          <cell r="D666" t="str">
            <v>C1KB</v>
          </cell>
          <cell r="E666" t="str">
            <v>DRH</v>
          </cell>
          <cell r="F666">
            <v>40</v>
          </cell>
          <cell r="G666">
            <v>25</v>
          </cell>
          <cell r="H666" t="str">
            <v xml:space="preserve">Formation des gestionnaires des RH des IRE à l'utilisation du logiciel 8 x3p x 5j </v>
          </cell>
          <cell r="I666" t="str">
            <v>DRH</v>
          </cell>
          <cell r="J666">
            <v>11</v>
          </cell>
          <cell r="K666" t="str">
            <v>IDA</v>
          </cell>
          <cell r="L666" t="str">
            <v>AUT</v>
          </cell>
          <cell r="M666">
            <v>2</v>
          </cell>
          <cell r="N666">
            <v>6</v>
          </cell>
          <cell r="O666">
            <v>4</v>
          </cell>
          <cell r="P666">
            <v>4</v>
          </cell>
          <cell r="Q666">
            <v>2</v>
          </cell>
          <cell r="R666" t="str">
            <v>form</v>
          </cell>
          <cell r="T666">
            <v>11395.56</v>
          </cell>
          <cell r="U666">
            <v>1</v>
          </cell>
          <cell r="V666">
            <v>22791.119999999999</v>
          </cell>
          <cell r="W666">
            <v>0</v>
          </cell>
          <cell r="X666">
            <v>0</v>
          </cell>
          <cell r="Y666">
            <v>0</v>
          </cell>
          <cell r="Z666">
            <v>22791.119999999999</v>
          </cell>
          <cell r="AA666">
            <v>22791.119999999999</v>
          </cell>
          <cell r="AB666">
            <v>0</v>
          </cell>
          <cell r="AC666">
            <v>0</v>
          </cell>
          <cell r="AD666">
            <v>0</v>
          </cell>
          <cell r="AE666">
            <v>22791.119999999999</v>
          </cell>
          <cell r="AF666">
            <v>0</v>
          </cell>
          <cell r="AG666">
            <v>0</v>
          </cell>
          <cell r="AH666">
            <v>0</v>
          </cell>
          <cell r="AI666">
            <v>0</v>
          </cell>
          <cell r="AJ666">
            <v>0</v>
          </cell>
          <cell r="AL666">
            <v>0</v>
          </cell>
        </row>
        <row r="667">
          <cell r="B667" t="str">
            <v>ST/EPU</v>
          </cell>
          <cell r="C667" t="str">
            <v>C1K</v>
          </cell>
          <cell r="D667" t="str">
            <v>C1KB</v>
          </cell>
          <cell r="E667" t="str">
            <v>DRH</v>
          </cell>
          <cell r="F667">
            <v>90</v>
          </cell>
          <cell r="G667">
            <v>25</v>
          </cell>
          <cell r="H667" t="str">
            <v xml:space="preserve">Formation des gestionnaires des RH des IRE à l'utilisation du logiciel 8 x3p x 5j </v>
          </cell>
          <cell r="I667" t="str">
            <v>DRH</v>
          </cell>
          <cell r="J667">
            <v>11</v>
          </cell>
          <cell r="K667" t="str">
            <v>IDA</v>
          </cell>
          <cell r="L667" t="str">
            <v>AUT</v>
          </cell>
          <cell r="M667">
            <v>2</v>
          </cell>
          <cell r="N667">
            <v>6</v>
          </cell>
          <cell r="O667">
            <v>4</v>
          </cell>
          <cell r="P667">
            <v>4</v>
          </cell>
          <cell r="Q667">
            <v>2</v>
          </cell>
          <cell r="R667" t="str">
            <v>form</v>
          </cell>
          <cell r="T667">
            <v>11395.56</v>
          </cell>
          <cell r="U667">
            <v>1</v>
          </cell>
          <cell r="V667">
            <v>22791.119999999999</v>
          </cell>
          <cell r="W667">
            <v>0</v>
          </cell>
          <cell r="X667">
            <v>0</v>
          </cell>
          <cell r="Y667">
            <v>0</v>
          </cell>
          <cell r="Z667">
            <v>22791.119999999999</v>
          </cell>
          <cell r="AA667">
            <v>22791.119999999999</v>
          </cell>
          <cell r="AB667">
            <v>0</v>
          </cell>
          <cell r="AC667">
            <v>0</v>
          </cell>
          <cell r="AD667">
            <v>0</v>
          </cell>
          <cell r="AE667">
            <v>22791.119999999999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8">
          <cell r="B668" t="str">
            <v>ST/EPU</v>
          </cell>
          <cell r="C668" t="str">
            <v>C1K</v>
          </cell>
          <cell r="D668" t="str">
            <v>C1KB</v>
          </cell>
          <cell r="E668" t="str">
            <v>DRH</v>
          </cell>
          <cell r="G668">
            <v>15</v>
          </cell>
          <cell r="H668" t="str">
            <v>Mission C d'appui-conseil et formation gestionnaires des RH des IRE</v>
          </cell>
          <cell r="I668" t="str">
            <v>DRH</v>
          </cell>
          <cell r="J668">
            <v>11</v>
          </cell>
          <cell r="K668" t="str">
            <v>IDA</v>
          </cell>
          <cell r="L668" t="str">
            <v>AUT</v>
          </cell>
          <cell r="M668">
            <v>80</v>
          </cell>
          <cell r="O668">
            <v>4</v>
          </cell>
          <cell r="P668">
            <v>4</v>
          </cell>
          <cell r="Q668">
            <v>80</v>
          </cell>
          <cell r="R668" t="str">
            <v>pxj</v>
          </cell>
          <cell r="T668">
            <v>113.9556</v>
          </cell>
          <cell r="U668">
            <v>0.9</v>
          </cell>
          <cell r="V668">
            <v>9116.4480000000003</v>
          </cell>
          <cell r="W668">
            <v>0</v>
          </cell>
          <cell r="X668">
            <v>0</v>
          </cell>
          <cell r="Y668">
            <v>0</v>
          </cell>
          <cell r="Z668">
            <v>9116.4480000000003</v>
          </cell>
          <cell r="AA668">
            <v>8204.8032000000003</v>
          </cell>
          <cell r="AB668">
            <v>0</v>
          </cell>
          <cell r="AC668">
            <v>0</v>
          </cell>
          <cell r="AD668">
            <v>0</v>
          </cell>
          <cell r="AE668">
            <v>8204.8032000000003</v>
          </cell>
          <cell r="AF668">
            <v>911.64480000000003</v>
          </cell>
          <cell r="AG668">
            <v>0</v>
          </cell>
          <cell r="AH668">
            <v>0</v>
          </cell>
          <cell r="AI668">
            <v>0</v>
          </cell>
          <cell r="AJ668">
            <v>911.64480000000003</v>
          </cell>
          <cell r="AL668">
            <v>0</v>
          </cell>
        </row>
        <row r="669">
          <cell r="B669" t="str">
            <v>ST/EPU</v>
          </cell>
          <cell r="C669" t="str">
            <v>C1K</v>
          </cell>
          <cell r="D669" t="str">
            <v>C1KB</v>
          </cell>
          <cell r="E669" t="str">
            <v>DRH</v>
          </cell>
          <cell r="F669">
            <v>20</v>
          </cell>
          <cell r="G669">
            <v>15</v>
          </cell>
          <cell r="H669" t="str">
            <v>Mise à jour des bases régionales en coll avec les DSEE (carb, frais de mission)</v>
          </cell>
          <cell r="I669" t="str">
            <v>DRH</v>
          </cell>
          <cell r="J669">
            <v>11</v>
          </cell>
          <cell r="K669" t="str">
            <v>IDA</v>
          </cell>
          <cell r="L669" t="str">
            <v>AUT</v>
          </cell>
          <cell r="M669">
            <v>8</v>
          </cell>
          <cell r="N669">
            <v>6</v>
          </cell>
          <cell r="O669">
            <v>4</v>
          </cell>
          <cell r="P669">
            <v>4</v>
          </cell>
          <cell r="Q669">
            <v>8</v>
          </cell>
          <cell r="R669" t="str">
            <v>forfait</v>
          </cell>
          <cell r="T669">
            <v>11395.56</v>
          </cell>
          <cell r="U669">
            <v>0.9</v>
          </cell>
          <cell r="V669">
            <v>91164.479999999996</v>
          </cell>
          <cell r="W669">
            <v>0</v>
          </cell>
          <cell r="X669">
            <v>0</v>
          </cell>
          <cell r="Y669">
            <v>0</v>
          </cell>
          <cell r="Z669">
            <v>91164.479999999996</v>
          </cell>
          <cell r="AA669">
            <v>82048.031999999992</v>
          </cell>
          <cell r="AB669">
            <v>0</v>
          </cell>
          <cell r="AC669">
            <v>0</v>
          </cell>
          <cell r="AD669">
            <v>0</v>
          </cell>
          <cell r="AE669">
            <v>82048.031999999992</v>
          </cell>
          <cell r="AF669">
            <v>9116.448000000004</v>
          </cell>
          <cell r="AG669">
            <v>0</v>
          </cell>
          <cell r="AH669">
            <v>0</v>
          </cell>
          <cell r="AI669">
            <v>0</v>
          </cell>
          <cell r="AJ669">
            <v>9116.448000000004</v>
          </cell>
          <cell r="AL669">
            <v>0</v>
          </cell>
        </row>
        <row r="670">
          <cell r="B670" t="str">
            <v>ST/EPU</v>
          </cell>
          <cell r="C670" t="str">
            <v>C1F</v>
          </cell>
          <cell r="D670" t="str">
            <v>C1FB</v>
          </cell>
          <cell r="E670" t="str">
            <v>IRE/BOK</v>
          </cell>
          <cell r="F670">
            <v>31</v>
          </cell>
          <cell r="G670">
            <v>23</v>
          </cell>
          <cell r="H670" t="str">
            <v>Alimentation photovoltaique pour mat informatique</v>
          </cell>
          <cell r="I670" t="str">
            <v>SNIES</v>
          </cell>
          <cell r="J670">
            <v>11</v>
          </cell>
          <cell r="K670" t="str">
            <v>IDA</v>
          </cell>
          <cell r="L670" t="str">
            <v>AOI</v>
          </cell>
          <cell r="M670">
            <v>1</v>
          </cell>
          <cell r="N670">
            <v>6</v>
          </cell>
          <cell r="O670">
            <v>4</v>
          </cell>
          <cell r="P670">
            <v>4</v>
          </cell>
          <cell r="Q670">
            <v>1</v>
          </cell>
          <cell r="R670" t="str">
            <v>lot</v>
          </cell>
          <cell r="T670">
            <v>33237.049999999996</v>
          </cell>
          <cell r="U670">
            <v>1</v>
          </cell>
          <cell r="V670">
            <v>33237.049999999996</v>
          </cell>
          <cell r="W670">
            <v>0</v>
          </cell>
          <cell r="X670">
            <v>0</v>
          </cell>
          <cell r="Y670">
            <v>0</v>
          </cell>
          <cell r="Z670">
            <v>33237.049999999996</v>
          </cell>
          <cell r="AA670">
            <v>33237.049999999996</v>
          </cell>
          <cell r="AB670">
            <v>0</v>
          </cell>
          <cell r="AC670">
            <v>0</v>
          </cell>
          <cell r="AD670">
            <v>0</v>
          </cell>
          <cell r="AE670">
            <v>33237.049999999996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L670">
            <v>0</v>
          </cell>
        </row>
        <row r="671">
          <cell r="B671" t="str">
            <v>ST/EPU</v>
          </cell>
          <cell r="C671" t="str">
            <v>C1F</v>
          </cell>
          <cell r="D671" t="str">
            <v>C1FB</v>
          </cell>
          <cell r="E671" t="str">
            <v>IRE/FAR</v>
          </cell>
          <cell r="F671">
            <v>34</v>
          </cell>
          <cell r="G671">
            <v>23</v>
          </cell>
          <cell r="H671" t="str">
            <v>Alimentation photovoltaique pour mat informatique</v>
          </cell>
          <cell r="I671" t="str">
            <v>SNIES</v>
          </cell>
          <cell r="J671">
            <v>11</v>
          </cell>
          <cell r="K671" t="str">
            <v>IDA</v>
          </cell>
          <cell r="L671" t="str">
            <v>AOI</v>
          </cell>
          <cell r="M671">
            <v>1</v>
          </cell>
          <cell r="N671">
            <v>6</v>
          </cell>
          <cell r="O671">
            <v>4</v>
          </cell>
          <cell r="P671">
            <v>4</v>
          </cell>
          <cell r="Q671">
            <v>1</v>
          </cell>
          <cell r="R671" t="str">
            <v>lot</v>
          </cell>
          <cell r="T671">
            <v>33237.049999999996</v>
          </cell>
          <cell r="U671">
            <v>1</v>
          </cell>
          <cell r="V671">
            <v>33237.049999999996</v>
          </cell>
          <cell r="W671">
            <v>0</v>
          </cell>
          <cell r="X671">
            <v>0</v>
          </cell>
          <cell r="Y671">
            <v>0</v>
          </cell>
          <cell r="Z671">
            <v>33237.049999999996</v>
          </cell>
          <cell r="AA671">
            <v>33237.049999999996</v>
          </cell>
          <cell r="AB671">
            <v>0</v>
          </cell>
          <cell r="AC671">
            <v>0</v>
          </cell>
          <cell r="AD671">
            <v>0</v>
          </cell>
          <cell r="AE671">
            <v>33237.049999999996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L671">
            <v>0</v>
          </cell>
        </row>
        <row r="672">
          <cell r="B672" t="str">
            <v>ST/EPU</v>
          </cell>
          <cell r="C672" t="str">
            <v>C1F</v>
          </cell>
          <cell r="D672" t="str">
            <v>C1FB</v>
          </cell>
          <cell r="E672" t="str">
            <v>IRE/KAN</v>
          </cell>
          <cell r="F672">
            <v>37</v>
          </cell>
          <cell r="G672">
            <v>23</v>
          </cell>
          <cell r="H672" t="str">
            <v>Alimentation photovoltaique pour mat informatique</v>
          </cell>
          <cell r="I672" t="str">
            <v>SNIES</v>
          </cell>
          <cell r="J672">
            <v>11</v>
          </cell>
          <cell r="K672" t="str">
            <v>IDA</v>
          </cell>
          <cell r="L672" t="str">
            <v>AOI</v>
          </cell>
          <cell r="M672">
            <v>1</v>
          </cell>
          <cell r="N672">
            <v>6</v>
          </cell>
          <cell r="O672">
            <v>4</v>
          </cell>
          <cell r="P672">
            <v>4</v>
          </cell>
          <cell r="Q672">
            <v>1</v>
          </cell>
          <cell r="R672" t="str">
            <v>lot</v>
          </cell>
          <cell r="T672">
            <v>33237.049999999996</v>
          </cell>
          <cell r="U672">
            <v>1</v>
          </cell>
          <cell r="V672">
            <v>33237.049999999996</v>
          </cell>
          <cell r="W672">
            <v>0</v>
          </cell>
          <cell r="X672">
            <v>0</v>
          </cell>
          <cell r="Y672">
            <v>0</v>
          </cell>
          <cell r="Z672">
            <v>33237.049999999996</v>
          </cell>
          <cell r="AA672">
            <v>33237.049999999996</v>
          </cell>
          <cell r="AB672">
            <v>0</v>
          </cell>
          <cell r="AC672">
            <v>0</v>
          </cell>
          <cell r="AD672">
            <v>0</v>
          </cell>
          <cell r="AE672">
            <v>33237.049999999996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3">
          <cell r="B673" t="str">
            <v>ST/EPU</v>
          </cell>
          <cell r="C673" t="str">
            <v>C1F</v>
          </cell>
          <cell r="D673" t="str">
            <v>C1FB</v>
          </cell>
          <cell r="E673" t="str">
            <v>IRE/KIN</v>
          </cell>
          <cell r="F673">
            <v>40</v>
          </cell>
          <cell r="G673">
            <v>23</v>
          </cell>
          <cell r="H673" t="str">
            <v>Alimentation photovoltaique pour mat informatique</v>
          </cell>
          <cell r="I673" t="str">
            <v>SNIES</v>
          </cell>
          <cell r="J673">
            <v>11</v>
          </cell>
          <cell r="K673" t="str">
            <v>IDA</v>
          </cell>
          <cell r="L673" t="str">
            <v>AOI</v>
          </cell>
          <cell r="M673">
            <v>1</v>
          </cell>
          <cell r="N673">
            <v>6</v>
          </cell>
          <cell r="O673">
            <v>4</v>
          </cell>
          <cell r="P673">
            <v>4</v>
          </cell>
          <cell r="Q673">
            <v>1</v>
          </cell>
          <cell r="R673" t="str">
            <v>lot</v>
          </cell>
          <cell r="T673">
            <v>33237.049999999996</v>
          </cell>
          <cell r="U673">
            <v>1</v>
          </cell>
          <cell r="V673">
            <v>33237.049999999996</v>
          </cell>
          <cell r="W673">
            <v>0</v>
          </cell>
          <cell r="X673">
            <v>0</v>
          </cell>
          <cell r="Y673">
            <v>0</v>
          </cell>
          <cell r="Z673">
            <v>33237.049999999996</v>
          </cell>
          <cell r="AA673">
            <v>33237.049999999996</v>
          </cell>
          <cell r="AB673">
            <v>0</v>
          </cell>
          <cell r="AC673">
            <v>0</v>
          </cell>
          <cell r="AD673">
            <v>0</v>
          </cell>
          <cell r="AE673">
            <v>33237.049999999996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L673">
            <v>0</v>
          </cell>
        </row>
        <row r="674">
          <cell r="B674" t="str">
            <v>ST/EPU</v>
          </cell>
          <cell r="C674" t="str">
            <v>C1F</v>
          </cell>
          <cell r="D674" t="str">
            <v>C1FB</v>
          </cell>
          <cell r="E674" t="str">
            <v>IRE/LAB</v>
          </cell>
          <cell r="F674">
            <v>90</v>
          </cell>
          <cell r="G674">
            <v>23</v>
          </cell>
          <cell r="H674" t="str">
            <v>Alimentation photovoltaique pour mat informatique</v>
          </cell>
          <cell r="I674" t="str">
            <v>SNIES</v>
          </cell>
          <cell r="J674">
            <v>11</v>
          </cell>
          <cell r="K674" t="str">
            <v>IDA</v>
          </cell>
          <cell r="L674" t="str">
            <v>AOI</v>
          </cell>
          <cell r="M674">
            <v>1</v>
          </cell>
          <cell r="N674">
            <v>6</v>
          </cell>
          <cell r="O674">
            <v>4</v>
          </cell>
          <cell r="P674">
            <v>4</v>
          </cell>
          <cell r="Q674">
            <v>1</v>
          </cell>
          <cell r="R674" t="str">
            <v>lot</v>
          </cell>
          <cell r="T674">
            <v>33237.049999999996</v>
          </cell>
          <cell r="U674">
            <v>1</v>
          </cell>
          <cell r="V674">
            <v>33237.049999999996</v>
          </cell>
          <cell r="W674">
            <v>0</v>
          </cell>
          <cell r="X674">
            <v>0</v>
          </cell>
          <cell r="Y674">
            <v>0</v>
          </cell>
          <cell r="Z674">
            <v>33237.049999999996</v>
          </cell>
          <cell r="AA674">
            <v>33237.049999999996</v>
          </cell>
          <cell r="AB674">
            <v>0</v>
          </cell>
          <cell r="AC674">
            <v>0</v>
          </cell>
          <cell r="AD674">
            <v>0</v>
          </cell>
          <cell r="AE674">
            <v>33237.049999999996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B675" t="str">
            <v>ST/EPU</v>
          </cell>
          <cell r="C675" t="str">
            <v>C1F</v>
          </cell>
          <cell r="D675" t="str">
            <v>C1FB</v>
          </cell>
          <cell r="E675" t="str">
            <v>IRE/MAM</v>
          </cell>
          <cell r="G675">
            <v>23</v>
          </cell>
          <cell r="H675" t="str">
            <v>Alimentation photovoltaique pour mat informatique</v>
          </cell>
          <cell r="I675" t="str">
            <v>SNIES</v>
          </cell>
          <cell r="J675">
            <v>11</v>
          </cell>
          <cell r="K675" t="str">
            <v>IDA</v>
          </cell>
          <cell r="L675" t="str">
            <v>AOI</v>
          </cell>
          <cell r="M675">
            <v>1</v>
          </cell>
          <cell r="O675">
            <v>4</v>
          </cell>
          <cell r="P675">
            <v>4</v>
          </cell>
          <cell r="Q675">
            <v>1</v>
          </cell>
          <cell r="R675" t="str">
            <v>lot</v>
          </cell>
          <cell r="T675">
            <v>33237.049999999996</v>
          </cell>
          <cell r="U675">
            <v>1</v>
          </cell>
          <cell r="V675">
            <v>33237.049999999996</v>
          </cell>
          <cell r="W675">
            <v>0</v>
          </cell>
          <cell r="X675">
            <v>0</v>
          </cell>
          <cell r="Y675">
            <v>0</v>
          </cell>
          <cell r="Z675">
            <v>33237.049999999996</v>
          </cell>
          <cell r="AA675">
            <v>33237.049999999996</v>
          </cell>
          <cell r="AB675">
            <v>0</v>
          </cell>
          <cell r="AC675">
            <v>0</v>
          </cell>
          <cell r="AD675">
            <v>0</v>
          </cell>
          <cell r="AE675">
            <v>33237.049999999996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  <cell r="AL675">
            <v>0</v>
          </cell>
        </row>
        <row r="676">
          <cell r="B676" t="str">
            <v>ST/EPU</v>
          </cell>
          <cell r="C676" t="str">
            <v>C1F</v>
          </cell>
          <cell r="D676" t="str">
            <v>C1FB</v>
          </cell>
          <cell r="E676" t="str">
            <v>IRE/NZE</v>
          </cell>
          <cell r="F676">
            <v>20</v>
          </cell>
          <cell r="G676">
            <v>23</v>
          </cell>
          <cell r="H676" t="str">
            <v>Alimentation photovoltaique pour mat informatique</v>
          </cell>
          <cell r="I676" t="str">
            <v>SNIES</v>
          </cell>
          <cell r="J676">
            <v>11</v>
          </cell>
          <cell r="K676" t="str">
            <v>IDA</v>
          </cell>
          <cell r="L676" t="str">
            <v>AOI</v>
          </cell>
          <cell r="M676">
            <v>1</v>
          </cell>
          <cell r="N676">
            <v>6</v>
          </cell>
          <cell r="O676">
            <v>4</v>
          </cell>
          <cell r="P676">
            <v>4</v>
          </cell>
          <cell r="Q676">
            <v>1</v>
          </cell>
          <cell r="R676" t="str">
            <v>lot</v>
          </cell>
          <cell r="T676">
            <v>33237.049999999996</v>
          </cell>
          <cell r="U676">
            <v>1</v>
          </cell>
          <cell r="V676">
            <v>33237.049999999996</v>
          </cell>
          <cell r="W676">
            <v>0</v>
          </cell>
          <cell r="X676">
            <v>0</v>
          </cell>
          <cell r="Y676">
            <v>0</v>
          </cell>
          <cell r="Z676">
            <v>33237.049999999996</v>
          </cell>
          <cell r="AA676">
            <v>33237.049999999996</v>
          </cell>
          <cell r="AB676">
            <v>0</v>
          </cell>
          <cell r="AC676">
            <v>0</v>
          </cell>
          <cell r="AD676">
            <v>0</v>
          </cell>
          <cell r="AE676">
            <v>33237.049999999996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L676">
            <v>0</v>
          </cell>
        </row>
        <row r="677">
          <cell r="B677" t="str">
            <v>ST/EPU</v>
          </cell>
          <cell r="C677" t="str">
            <v>C1F</v>
          </cell>
          <cell r="D677" t="str">
            <v>C1FC</v>
          </cell>
          <cell r="E677" t="str">
            <v>DPE/BOKE</v>
          </cell>
          <cell r="F677">
            <v>31</v>
          </cell>
          <cell r="G677">
            <v>23</v>
          </cell>
          <cell r="H677" t="str">
            <v>Alimentation photovoltaique pour mat informatique</v>
          </cell>
          <cell r="I677" t="str">
            <v>SNIES</v>
          </cell>
          <cell r="J677">
            <v>11</v>
          </cell>
          <cell r="K677" t="str">
            <v>IDA</v>
          </cell>
          <cell r="L677" t="str">
            <v>AOI</v>
          </cell>
          <cell r="M677">
            <v>1</v>
          </cell>
          <cell r="N677">
            <v>6</v>
          </cell>
          <cell r="O677">
            <v>4</v>
          </cell>
          <cell r="P677">
            <v>4</v>
          </cell>
          <cell r="Q677">
            <v>1</v>
          </cell>
          <cell r="R677" t="str">
            <v>lot</v>
          </cell>
          <cell r="T677">
            <v>33237.049999999996</v>
          </cell>
          <cell r="U677">
            <v>1</v>
          </cell>
          <cell r="V677">
            <v>33237.049999999996</v>
          </cell>
          <cell r="W677">
            <v>0</v>
          </cell>
          <cell r="X677">
            <v>0</v>
          </cell>
          <cell r="Y677">
            <v>0</v>
          </cell>
          <cell r="Z677">
            <v>33237.049999999996</v>
          </cell>
          <cell r="AA677">
            <v>33237.049999999996</v>
          </cell>
          <cell r="AB677">
            <v>0</v>
          </cell>
          <cell r="AC677">
            <v>0</v>
          </cell>
          <cell r="AD677">
            <v>0</v>
          </cell>
          <cell r="AE677">
            <v>33237.049999999996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B678" t="str">
            <v>ST/EPU</v>
          </cell>
          <cell r="C678" t="str">
            <v>C1F</v>
          </cell>
          <cell r="D678" t="str">
            <v>C1FC</v>
          </cell>
          <cell r="E678" t="str">
            <v>DPE/BOFF</v>
          </cell>
          <cell r="F678">
            <v>34</v>
          </cell>
          <cell r="G678">
            <v>23</v>
          </cell>
          <cell r="H678" t="str">
            <v>Alimentation photovoltaique pour mat informatique</v>
          </cell>
          <cell r="I678" t="str">
            <v>SNIES</v>
          </cell>
          <cell r="J678">
            <v>11</v>
          </cell>
          <cell r="K678" t="str">
            <v>IDA</v>
          </cell>
          <cell r="L678" t="str">
            <v>AOI</v>
          </cell>
          <cell r="M678">
            <v>1</v>
          </cell>
          <cell r="N678">
            <v>6</v>
          </cell>
          <cell r="O678">
            <v>4</v>
          </cell>
          <cell r="P678">
            <v>4</v>
          </cell>
          <cell r="Q678">
            <v>1</v>
          </cell>
          <cell r="R678" t="str">
            <v>lot</v>
          </cell>
          <cell r="T678">
            <v>33237.049999999996</v>
          </cell>
          <cell r="U678">
            <v>1</v>
          </cell>
          <cell r="V678">
            <v>33237.049999999996</v>
          </cell>
          <cell r="W678">
            <v>0</v>
          </cell>
          <cell r="X678">
            <v>0</v>
          </cell>
          <cell r="Y678">
            <v>0</v>
          </cell>
          <cell r="Z678">
            <v>33237.049999999996</v>
          </cell>
          <cell r="AA678">
            <v>33237.049999999996</v>
          </cell>
          <cell r="AB678">
            <v>0</v>
          </cell>
          <cell r="AC678">
            <v>0</v>
          </cell>
          <cell r="AD678">
            <v>0</v>
          </cell>
          <cell r="AE678">
            <v>33237.049999999996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79">
          <cell r="B679" t="str">
            <v>ST/EPU</v>
          </cell>
          <cell r="C679" t="str">
            <v>C1F</v>
          </cell>
          <cell r="D679" t="str">
            <v>C1FC</v>
          </cell>
          <cell r="E679" t="str">
            <v>DPE/FRIA</v>
          </cell>
          <cell r="F679">
            <v>37</v>
          </cell>
          <cell r="G679">
            <v>23</v>
          </cell>
          <cell r="H679" t="str">
            <v>Alimentation photovoltaique pour mat informatique</v>
          </cell>
          <cell r="I679" t="str">
            <v>SNIES</v>
          </cell>
          <cell r="J679">
            <v>11</v>
          </cell>
          <cell r="K679" t="str">
            <v>IDA</v>
          </cell>
          <cell r="L679" t="str">
            <v>AOI</v>
          </cell>
          <cell r="M679">
            <v>1</v>
          </cell>
          <cell r="N679">
            <v>6</v>
          </cell>
          <cell r="O679">
            <v>4</v>
          </cell>
          <cell r="P679">
            <v>4</v>
          </cell>
          <cell r="Q679">
            <v>1</v>
          </cell>
          <cell r="R679" t="str">
            <v>lot</v>
          </cell>
          <cell r="T679">
            <v>33237.049999999996</v>
          </cell>
          <cell r="U679">
            <v>1</v>
          </cell>
          <cell r="V679">
            <v>33237.049999999996</v>
          </cell>
          <cell r="W679">
            <v>0</v>
          </cell>
          <cell r="X679">
            <v>0</v>
          </cell>
          <cell r="Y679">
            <v>0</v>
          </cell>
          <cell r="Z679">
            <v>33237.049999999996</v>
          </cell>
          <cell r="AA679">
            <v>33237.049999999996</v>
          </cell>
          <cell r="AB679">
            <v>0</v>
          </cell>
          <cell r="AC679">
            <v>0</v>
          </cell>
          <cell r="AD679">
            <v>0</v>
          </cell>
          <cell r="AE679">
            <v>33237.049999999996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L679">
            <v>0</v>
          </cell>
        </row>
        <row r="680">
          <cell r="B680" t="str">
            <v>ST/EPU</v>
          </cell>
          <cell r="C680" t="str">
            <v>C1F</v>
          </cell>
          <cell r="D680" t="str">
            <v>C1FC</v>
          </cell>
          <cell r="E680" t="str">
            <v>DPE/GAOU</v>
          </cell>
          <cell r="F680">
            <v>40</v>
          </cell>
          <cell r="G680">
            <v>23</v>
          </cell>
          <cell r="H680" t="str">
            <v>Alimentation photovoltaique pour mat informatique</v>
          </cell>
          <cell r="I680" t="str">
            <v>SNIES</v>
          </cell>
          <cell r="J680">
            <v>11</v>
          </cell>
          <cell r="K680" t="str">
            <v>IDA</v>
          </cell>
          <cell r="L680" t="str">
            <v>AOI</v>
          </cell>
          <cell r="M680">
            <v>1</v>
          </cell>
          <cell r="N680">
            <v>6</v>
          </cell>
          <cell r="O680">
            <v>4</v>
          </cell>
          <cell r="P680">
            <v>4</v>
          </cell>
          <cell r="Q680">
            <v>1</v>
          </cell>
          <cell r="R680" t="str">
            <v>lot</v>
          </cell>
          <cell r="T680">
            <v>33237.049999999996</v>
          </cell>
          <cell r="U680">
            <v>1</v>
          </cell>
          <cell r="V680">
            <v>33237.049999999996</v>
          </cell>
          <cell r="W680">
            <v>0</v>
          </cell>
          <cell r="X680">
            <v>0</v>
          </cell>
          <cell r="Y680">
            <v>0</v>
          </cell>
          <cell r="Z680">
            <v>33237.049999999996</v>
          </cell>
          <cell r="AA680">
            <v>33237.049999999996</v>
          </cell>
          <cell r="AB680">
            <v>0</v>
          </cell>
          <cell r="AC680">
            <v>0</v>
          </cell>
          <cell r="AD680">
            <v>0</v>
          </cell>
          <cell r="AE680">
            <v>33237.049999999996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L680">
            <v>0</v>
          </cell>
        </row>
        <row r="681">
          <cell r="B681" t="str">
            <v>ST/EPU</v>
          </cell>
          <cell r="C681" t="str">
            <v>C1F</v>
          </cell>
          <cell r="D681" t="str">
            <v>C1FC</v>
          </cell>
          <cell r="E681" t="str">
            <v>DPE/KOUN</v>
          </cell>
          <cell r="F681">
            <v>90</v>
          </cell>
          <cell r="G681">
            <v>23</v>
          </cell>
          <cell r="H681" t="str">
            <v>Alimentation photovoltaique pour mat informatique</v>
          </cell>
          <cell r="I681" t="str">
            <v>SNIES</v>
          </cell>
          <cell r="J681">
            <v>11</v>
          </cell>
          <cell r="K681" t="str">
            <v>IDA</v>
          </cell>
          <cell r="L681" t="str">
            <v>AOI</v>
          </cell>
          <cell r="M681">
            <v>1</v>
          </cell>
          <cell r="N681">
            <v>6</v>
          </cell>
          <cell r="O681">
            <v>4</v>
          </cell>
          <cell r="P681">
            <v>4</v>
          </cell>
          <cell r="Q681">
            <v>1</v>
          </cell>
          <cell r="R681" t="str">
            <v>lot</v>
          </cell>
          <cell r="T681">
            <v>33237.049999999996</v>
          </cell>
          <cell r="U681">
            <v>1</v>
          </cell>
          <cell r="V681">
            <v>33237.049999999996</v>
          </cell>
          <cell r="W681">
            <v>0</v>
          </cell>
          <cell r="X681">
            <v>0</v>
          </cell>
          <cell r="Y681">
            <v>0</v>
          </cell>
          <cell r="Z681">
            <v>33237.049999999996</v>
          </cell>
          <cell r="AA681">
            <v>33237.049999999996</v>
          </cell>
          <cell r="AB681">
            <v>0</v>
          </cell>
          <cell r="AC681">
            <v>0</v>
          </cell>
          <cell r="AD681">
            <v>0</v>
          </cell>
          <cell r="AE681">
            <v>33237.049999999996</v>
          </cell>
          <cell r="AF681">
            <v>0</v>
          </cell>
          <cell r="AG681">
            <v>0</v>
          </cell>
          <cell r="AH681">
            <v>0</v>
          </cell>
          <cell r="AI681">
            <v>0</v>
          </cell>
          <cell r="AJ681">
            <v>0</v>
          </cell>
          <cell r="AL681">
            <v>0</v>
          </cell>
        </row>
        <row r="682">
          <cell r="B682" t="str">
            <v>ST/EPU</v>
          </cell>
          <cell r="C682" t="str">
            <v>C1F</v>
          </cell>
          <cell r="D682" t="str">
            <v>C1FC</v>
          </cell>
          <cell r="E682" t="str">
            <v>DPE/DABO</v>
          </cell>
          <cell r="G682">
            <v>23</v>
          </cell>
          <cell r="H682" t="str">
            <v>Alimentation photovoltaique pour mat informatique</v>
          </cell>
          <cell r="I682" t="str">
            <v>SNIES</v>
          </cell>
          <cell r="J682">
            <v>11</v>
          </cell>
          <cell r="K682" t="str">
            <v>IDA</v>
          </cell>
          <cell r="L682" t="str">
            <v>AOI</v>
          </cell>
          <cell r="M682">
            <v>1</v>
          </cell>
          <cell r="O682">
            <v>4</v>
          </cell>
          <cell r="P682">
            <v>4</v>
          </cell>
          <cell r="Q682">
            <v>1</v>
          </cell>
          <cell r="R682" t="str">
            <v>lot</v>
          </cell>
          <cell r="T682">
            <v>33237.049999999996</v>
          </cell>
          <cell r="U682">
            <v>1</v>
          </cell>
          <cell r="V682">
            <v>33237.049999999996</v>
          </cell>
          <cell r="W682">
            <v>0</v>
          </cell>
          <cell r="X682">
            <v>0</v>
          </cell>
          <cell r="Y682">
            <v>0</v>
          </cell>
          <cell r="Z682">
            <v>33237.049999999996</v>
          </cell>
          <cell r="AA682">
            <v>33237.049999999996</v>
          </cell>
          <cell r="AB682">
            <v>0</v>
          </cell>
          <cell r="AC682">
            <v>0</v>
          </cell>
          <cell r="AD682">
            <v>0</v>
          </cell>
          <cell r="AE682">
            <v>33237.049999999996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L682">
            <v>0</v>
          </cell>
        </row>
        <row r="683">
          <cell r="B683" t="str">
            <v>ST/EPU</v>
          </cell>
          <cell r="C683" t="str">
            <v>C1F</v>
          </cell>
          <cell r="D683" t="str">
            <v>C1FC</v>
          </cell>
          <cell r="E683" t="str">
            <v>DPE/DING</v>
          </cell>
          <cell r="F683">
            <v>20</v>
          </cell>
          <cell r="G683">
            <v>23</v>
          </cell>
          <cell r="H683" t="str">
            <v>Alimentation photovoltaique pour mat informatique</v>
          </cell>
          <cell r="I683" t="str">
            <v>SNIES</v>
          </cell>
          <cell r="J683">
            <v>11</v>
          </cell>
          <cell r="K683" t="str">
            <v>IDA</v>
          </cell>
          <cell r="L683" t="str">
            <v>AOI</v>
          </cell>
          <cell r="M683">
            <v>1</v>
          </cell>
          <cell r="N683">
            <v>6</v>
          </cell>
          <cell r="O683">
            <v>4</v>
          </cell>
          <cell r="P683">
            <v>4</v>
          </cell>
          <cell r="Q683">
            <v>1</v>
          </cell>
          <cell r="R683" t="str">
            <v>lot</v>
          </cell>
          <cell r="T683">
            <v>33237.049999999996</v>
          </cell>
          <cell r="U683">
            <v>1</v>
          </cell>
          <cell r="V683">
            <v>33237.049999999996</v>
          </cell>
          <cell r="W683">
            <v>0</v>
          </cell>
          <cell r="X683">
            <v>0</v>
          </cell>
          <cell r="Y683">
            <v>0</v>
          </cell>
          <cell r="Z683">
            <v>33237.049999999996</v>
          </cell>
          <cell r="AA683">
            <v>33237.049999999996</v>
          </cell>
          <cell r="AB683">
            <v>0</v>
          </cell>
          <cell r="AC683">
            <v>0</v>
          </cell>
          <cell r="AD683">
            <v>0</v>
          </cell>
          <cell r="AE683">
            <v>33237.049999999996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L683">
            <v>0</v>
          </cell>
        </row>
        <row r="684">
          <cell r="B684" t="str">
            <v>ST/EPU</v>
          </cell>
          <cell r="C684" t="str">
            <v>C1F</v>
          </cell>
          <cell r="D684" t="str">
            <v>C1FC</v>
          </cell>
          <cell r="E684" t="str">
            <v>DPE/FARA</v>
          </cell>
          <cell r="F684">
            <v>31</v>
          </cell>
          <cell r="G684">
            <v>23</v>
          </cell>
          <cell r="H684" t="str">
            <v>Alimentation photovoltaique pour mat informatique</v>
          </cell>
          <cell r="I684" t="str">
            <v>SNIES</v>
          </cell>
          <cell r="J684">
            <v>11</v>
          </cell>
          <cell r="K684" t="str">
            <v>IDA</v>
          </cell>
          <cell r="L684" t="str">
            <v>AOI</v>
          </cell>
          <cell r="M684">
            <v>1</v>
          </cell>
          <cell r="N684">
            <v>6</v>
          </cell>
          <cell r="O684">
            <v>4</v>
          </cell>
          <cell r="P684">
            <v>4</v>
          </cell>
          <cell r="Q684">
            <v>1</v>
          </cell>
          <cell r="R684" t="str">
            <v>lot</v>
          </cell>
          <cell r="T684">
            <v>33237.049999999996</v>
          </cell>
          <cell r="U684">
            <v>1</v>
          </cell>
          <cell r="V684">
            <v>33237.049999999996</v>
          </cell>
          <cell r="W684">
            <v>0</v>
          </cell>
          <cell r="X684">
            <v>0</v>
          </cell>
          <cell r="Y684">
            <v>0</v>
          </cell>
          <cell r="Z684">
            <v>33237.049999999996</v>
          </cell>
          <cell r="AA684">
            <v>33237.049999999996</v>
          </cell>
          <cell r="AB684">
            <v>0</v>
          </cell>
          <cell r="AC684">
            <v>0</v>
          </cell>
          <cell r="AD684">
            <v>0</v>
          </cell>
          <cell r="AE684">
            <v>33237.049999999996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L684">
            <v>0</v>
          </cell>
        </row>
        <row r="685">
          <cell r="B685" t="str">
            <v>ST/EPU</v>
          </cell>
          <cell r="C685" t="str">
            <v>C1F</v>
          </cell>
          <cell r="D685" t="str">
            <v>C1FC</v>
          </cell>
          <cell r="E685" t="str">
            <v>DPE/KISS</v>
          </cell>
          <cell r="F685">
            <v>34</v>
          </cell>
          <cell r="G685">
            <v>23</v>
          </cell>
          <cell r="H685" t="str">
            <v>Alimentation photovoltaique pour mat informatique</v>
          </cell>
          <cell r="I685" t="str">
            <v>SNIES</v>
          </cell>
          <cell r="J685">
            <v>11</v>
          </cell>
          <cell r="K685" t="str">
            <v>IDA</v>
          </cell>
          <cell r="L685" t="str">
            <v>AOI</v>
          </cell>
          <cell r="M685">
            <v>1</v>
          </cell>
          <cell r="N685">
            <v>6</v>
          </cell>
          <cell r="O685">
            <v>4</v>
          </cell>
          <cell r="P685">
            <v>4</v>
          </cell>
          <cell r="Q685">
            <v>1</v>
          </cell>
          <cell r="R685" t="str">
            <v>lot</v>
          </cell>
          <cell r="T685">
            <v>33237.049999999996</v>
          </cell>
          <cell r="U685">
            <v>1</v>
          </cell>
          <cell r="V685">
            <v>33237.049999999996</v>
          </cell>
          <cell r="W685">
            <v>0</v>
          </cell>
          <cell r="X685">
            <v>0</v>
          </cell>
          <cell r="Y685">
            <v>0</v>
          </cell>
          <cell r="Z685">
            <v>33237.049999999996</v>
          </cell>
          <cell r="AA685">
            <v>33237.049999999996</v>
          </cell>
          <cell r="AB685">
            <v>0</v>
          </cell>
          <cell r="AC685">
            <v>0</v>
          </cell>
          <cell r="AD685">
            <v>0</v>
          </cell>
          <cell r="AE685">
            <v>33237.049999999996</v>
          </cell>
          <cell r="AF685">
            <v>0</v>
          </cell>
          <cell r="AG685">
            <v>0</v>
          </cell>
          <cell r="AH685">
            <v>0</v>
          </cell>
          <cell r="AI685">
            <v>0</v>
          </cell>
          <cell r="AJ685">
            <v>0</v>
          </cell>
          <cell r="AL685">
            <v>0</v>
          </cell>
        </row>
        <row r="686">
          <cell r="B686" t="str">
            <v>ST/EPU</v>
          </cell>
          <cell r="C686" t="str">
            <v>C1F</v>
          </cell>
          <cell r="D686" t="str">
            <v>C1FC</v>
          </cell>
          <cell r="E686" t="str">
            <v>DPE/KANK</v>
          </cell>
          <cell r="F686">
            <v>37</v>
          </cell>
          <cell r="G686">
            <v>23</v>
          </cell>
          <cell r="H686" t="str">
            <v>Alimentation photovoltaique pour mat informatique</v>
          </cell>
          <cell r="I686" t="str">
            <v>SNIES</v>
          </cell>
          <cell r="J686">
            <v>11</v>
          </cell>
          <cell r="K686" t="str">
            <v>IDA</v>
          </cell>
          <cell r="L686" t="str">
            <v>AOI</v>
          </cell>
          <cell r="M686">
            <v>1</v>
          </cell>
          <cell r="N686">
            <v>6</v>
          </cell>
          <cell r="O686">
            <v>4</v>
          </cell>
          <cell r="P686">
            <v>4</v>
          </cell>
          <cell r="Q686">
            <v>1</v>
          </cell>
          <cell r="R686" t="str">
            <v>lot</v>
          </cell>
          <cell r="T686">
            <v>33237.049999999996</v>
          </cell>
          <cell r="U686">
            <v>1</v>
          </cell>
          <cell r="V686">
            <v>33237.049999999996</v>
          </cell>
          <cell r="W686">
            <v>0</v>
          </cell>
          <cell r="X686">
            <v>0</v>
          </cell>
          <cell r="Y686">
            <v>0</v>
          </cell>
          <cell r="Z686">
            <v>33237.049999999996</v>
          </cell>
          <cell r="AA686">
            <v>33237.049999999996</v>
          </cell>
          <cell r="AB686">
            <v>0</v>
          </cell>
          <cell r="AC686">
            <v>0</v>
          </cell>
          <cell r="AD686">
            <v>0</v>
          </cell>
          <cell r="AE686">
            <v>33237.049999999996</v>
          </cell>
          <cell r="AF686">
            <v>0</v>
          </cell>
          <cell r="AG686">
            <v>0</v>
          </cell>
          <cell r="AH686">
            <v>0</v>
          </cell>
          <cell r="AI686">
            <v>0</v>
          </cell>
          <cell r="AJ686">
            <v>0</v>
          </cell>
          <cell r="AL686">
            <v>0</v>
          </cell>
        </row>
        <row r="687">
          <cell r="B687" t="str">
            <v>ST/EPU</v>
          </cell>
          <cell r="C687" t="str">
            <v>C1F</v>
          </cell>
          <cell r="D687" t="str">
            <v>C1FC</v>
          </cell>
          <cell r="E687" t="str">
            <v>DPE/KERO</v>
          </cell>
          <cell r="F687">
            <v>40</v>
          </cell>
          <cell r="G687">
            <v>23</v>
          </cell>
          <cell r="H687" t="str">
            <v>Alimentation photovoltaique pour mat informatique</v>
          </cell>
          <cell r="I687" t="str">
            <v>SNIES</v>
          </cell>
          <cell r="J687">
            <v>11</v>
          </cell>
          <cell r="K687" t="str">
            <v>IDA</v>
          </cell>
          <cell r="L687" t="str">
            <v>AOI</v>
          </cell>
          <cell r="M687">
            <v>1</v>
          </cell>
          <cell r="N687">
            <v>6</v>
          </cell>
          <cell r="O687">
            <v>4</v>
          </cell>
          <cell r="P687">
            <v>4</v>
          </cell>
          <cell r="Q687">
            <v>1</v>
          </cell>
          <cell r="R687" t="str">
            <v>lot</v>
          </cell>
          <cell r="T687">
            <v>33237.049999999996</v>
          </cell>
          <cell r="U687">
            <v>1</v>
          </cell>
          <cell r="V687">
            <v>33237.049999999996</v>
          </cell>
          <cell r="W687">
            <v>0</v>
          </cell>
          <cell r="X687">
            <v>0</v>
          </cell>
          <cell r="Y687">
            <v>0</v>
          </cell>
          <cell r="Z687">
            <v>33237.049999999996</v>
          </cell>
          <cell r="AA687">
            <v>33237.049999999996</v>
          </cell>
          <cell r="AB687">
            <v>0</v>
          </cell>
          <cell r="AC687">
            <v>0</v>
          </cell>
          <cell r="AD687">
            <v>0</v>
          </cell>
          <cell r="AE687">
            <v>33237.049999999996</v>
          </cell>
          <cell r="AF687">
            <v>0</v>
          </cell>
          <cell r="AG687">
            <v>0</v>
          </cell>
          <cell r="AH687">
            <v>0</v>
          </cell>
          <cell r="AI687">
            <v>0</v>
          </cell>
          <cell r="AJ687">
            <v>0</v>
          </cell>
          <cell r="AL687">
            <v>0</v>
          </cell>
        </row>
        <row r="688">
          <cell r="B688" t="str">
            <v>ST/EPU</v>
          </cell>
          <cell r="C688" t="str">
            <v>C1F</v>
          </cell>
          <cell r="D688" t="str">
            <v>C1FC</v>
          </cell>
          <cell r="E688" t="str">
            <v>DPE/KOUR</v>
          </cell>
          <cell r="F688">
            <v>90</v>
          </cell>
          <cell r="G688">
            <v>23</v>
          </cell>
          <cell r="H688" t="str">
            <v>Alimentation photovoltaique pour mat informatique</v>
          </cell>
          <cell r="I688" t="str">
            <v>SNIES</v>
          </cell>
          <cell r="J688">
            <v>11</v>
          </cell>
          <cell r="K688" t="str">
            <v>IDA</v>
          </cell>
          <cell r="L688" t="str">
            <v>AOI</v>
          </cell>
          <cell r="M688">
            <v>1</v>
          </cell>
          <cell r="N688">
            <v>6</v>
          </cell>
          <cell r="O688">
            <v>4</v>
          </cell>
          <cell r="P688">
            <v>4</v>
          </cell>
          <cell r="Q688">
            <v>1</v>
          </cell>
          <cell r="R688" t="str">
            <v>lot</v>
          </cell>
          <cell r="T688">
            <v>33237.049999999996</v>
          </cell>
          <cell r="U688">
            <v>1</v>
          </cell>
          <cell r="V688">
            <v>33237.049999999996</v>
          </cell>
          <cell r="W688">
            <v>0</v>
          </cell>
          <cell r="X688">
            <v>0</v>
          </cell>
          <cell r="Y688">
            <v>0</v>
          </cell>
          <cell r="Z688">
            <v>33237.049999999996</v>
          </cell>
          <cell r="AA688">
            <v>33237.049999999996</v>
          </cell>
          <cell r="AB688">
            <v>0</v>
          </cell>
          <cell r="AC688">
            <v>0</v>
          </cell>
          <cell r="AD688">
            <v>0</v>
          </cell>
          <cell r="AE688">
            <v>33237.049999999996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L688">
            <v>0</v>
          </cell>
        </row>
        <row r="689">
          <cell r="B689" t="str">
            <v>ST/EPU</v>
          </cell>
          <cell r="C689" t="str">
            <v>C1F</v>
          </cell>
          <cell r="D689" t="str">
            <v>C1FC</v>
          </cell>
          <cell r="E689" t="str">
            <v>DPE/MAND</v>
          </cell>
          <cell r="G689">
            <v>23</v>
          </cell>
          <cell r="H689" t="str">
            <v>Alimentation photovoltaique pour mat informatique</v>
          </cell>
          <cell r="I689" t="str">
            <v>SNIES</v>
          </cell>
          <cell r="J689">
            <v>11</v>
          </cell>
          <cell r="K689" t="str">
            <v>IDA</v>
          </cell>
          <cell r="L689" t="str">
            <v>AOI</v>
          </cell>
          <cell r="M689">
            <v>1</v>
          </cell>
          <cell r="O689">
            <v>4</v>
          </cell>
          <cell r="P689">
            <v>4</v>
          </cell>
          <cell r="Q689">
            <v>1</v>
          </cell>
          <cell r="R689" t="str">
            <v>lot</v>
          </cell>
          <cell r="T689">
            <v>33237.049999999996</v>
          </cell>
          <cell r="U689">
            <v>1</v>
          </cell>
          <cell r="V689">
            <v>33237.049999999996</v>
          </cell>
          <cell r="W689">
            <v>0</v>
          </cell>
          <cell r="X689">
            <v>0</v>
          </cell>
          <cell r="Y689">
            <v>0</v>
          </cell>
          <cell r="Z689">
            <v>33237.049999999996</v>
          </cell>
          <cell r="AA689">
            <v>33237.049999999996</v>
          </cell>
          <cell r="AB689">
            <v>0</v>
          </cell>
          <cell r="AC689">
            <v>0</v>
          </cell>
          <cell r="AD689">
            <v>0</v>
          </cell>
          <cell r="AE689">
            <v>33237.049999999996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B690" t="str">
            <v>ST/EPU</v>
          </cell>
          <cell r="C690" t="str">
            <v>C1F</v>
          </cell>
          <cell r="D690" t="str">
            <v>C1FC</v>
          </cell>
          <cell r="E690" t="str">
            <v>DPE/SIGU</v>
          </cell>
          <cell r="F690">
            <v>20</v>
          </cell>
          <cell r="G690">
            <v>23</v>
          </cell>
          <cell r="H690" t="str">
            <v>Alimentation photovoltaique pour mat informatique</v>
          </cell>
          <cell r="I690" t="str">
            <v>SNIES</v>
          </cell>
          <cell r="J690">
            <v>11</v>
          </cell>
          <cell r="K690" t="str">
            <v>IDA</v>
          </cell>
          <cell r="L690" t="str">
            <v>AOI</v>
          </cell>
          <cell r="M690">
            <v>1</v>
          </cell>
          <cell r="N690">
            <v>6</v>
          </cell>
          <cell r="O690">
            <v>4</v>
          </cell>
          <cell r="P690">
            <v>4</v>
          </cell>
          <cell r="Q690">
            <v>1</v>
          </cell>
          <cell r="R690" t="str">
            <v>lot</v>
          </cell>
          <cell r="T690">
            <v>33237.049999999996</v>
          </cell>
          <cell r="U690">
            <v>1</v>
          </cell>
          <cell r="V690">
            <v>33237.049999999996</v>
          </cell>
          <cell r="W690">
            <v>0</v>
          </cell>
          <cell r="X690">
            <v>0</v>
          </cell>
          <cell r="Y690">
            <v>0</v>
          </cell>
          <cell r="Z690">
            <v>33237.049999999996</v>
          </cell>
          <cell r="AA690">
            <v>33237.049999999996</v>
          </cell>
          <cell r="AB690">
            <v>0</v>
          </cell>
          <cell r="AC690">
            <v>0</v>
          </cell>
          <cell r="AD690">
            <v>0</v>
          </cell>
          <cell r="AE690">
            <v>33237.049999999996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B691" t="str">
            <v>ST/EPU</v>
          </cell>
          <cell r="C691" t="str">
            <v>C1F</v>
          </cell>
          <cell r="D691" t="str">
            <v>C1FC</v>
          </cell>
          <cell r="E691" t="str">
            <v>DPE/COYA</v>
          </cell>
          <cell r="F691">
            <v>31</v>
          </cell>
          <cell r="G691">
            <v>23</v>
          </cell>
          <cell r="H691" t="str">
            <v>Alimentation photovoltaique pour mat informatique</v>
          </cell>
          <cell r="I691" t="str">
            <v>SNIES</v>
          </cell>
          <cell r="J691">
            <v>11</v>
          </cell>
          <cell r="K691" t="str">
            <v>IDA</v>
          </cell>
          <cell r="L691" t="str">
            <v>AOI</v>
          </cell>
          <cell r="M691">
            <v>1</v>
          </cell>
          <cell r="N691">
            <v>6</v>
          </cell>
          <cell r="O691">
            <v>4</v>
          </cell>
          <cell r="P691">
            <v>4</v>
          </cell>
          <cell r="Q691">
            <v>1</v>
          </cell>
          <cell r="R691" t="str">
            <v>lot</v>
          </cell>
          <cell r="T691">
            <v>33237.049999999996</v>
          </cell>
          <cell r="U691">
            <v>1</v>
          </cell>
          <cell r="V691">
            <v>33237.049999999996</v>
          </cell>
          <cell r="W691">
            <v>0</v>
          </cell>
          <cell r="X691">
            <v>0</v>
          </cell>
          <cell r="Y691">
            <v>0</v>
          </cell>
          <cell r="Z691">
            <v>33237.049999999996</v>
          </cell>
          <cell r="AA691">
            <v>33237.049999999996</v>
          </cell>
          <cell r="AB691">
            <v>0</v>
          </cell>
          <cell r="AC691">
            <v>0</v>
          </cell>
          <cell r="AD691">
            <v>0</v>
          </cell>
          <cell r="AE691">
            <v>33237.049999999996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L691">
            <v>0</v>
          </cell>
        </row>
        <row r="692">
          <cell r="B692" t="str">
            <v>ST/EPU</v>
          </cell>
          <cell r="C692" t="str">
            <v>C1F</v>
          </cell>
          <cell r="D692" t="str">
            <v>C1FC</v>
          </cell>
          <cell r="E692" t="str">
            <v>DPE/DUBR</v>
          </cell>
          <cell r="F692">
            <v>34</v>
          </cell>
          <cell r="G692">
            <v>23</v>
          </cell>
          <cell r="H692" t="str">
            <v>Alimentation photovoltaique pour mat informatique</v>
          </cell>
          <cell r="I692" t="str">
            <v>SNIES</v>
          </cell>
          <cell r="J692">
            <v>11</v>
          </cell>
          <cell r="K692" t="str">
            <v>IDA</v>
          </cell>
          <cell r="L692" t="str">
            <v>AOI</v>
          </cell>
          <cell r="M692">
            <v>1</v>
          </cell>
          <cell r="N692">
            <v>6</v>
          </cell>
          <cell r="O692">
            <v>4</v>
          </cell>
          <cell r="P692">
            <v>4</v>
          </cell>
          <cell r="Q692">
            <v>1</v>
          </cell>
          <cell r="R692" t="str">
            <v>lot</v>
          </cell>
          <cell r="T692">
            <v>33237.049999999996</v>
          </cell>
          <cell r="U692">
            <v>1</v>
          </cell>
          <cell r="V692">
            <v>33237.049999999996</v>
          </cell>
          <cell r="W692">
            <v>0</v>
          </cell>
          <cell r="X692">
            <v>0</v>
          </cell>
          <cell r="Y692">
            <v>0</v>
          </cell>
          <cell r="Z692">
            <v>33237.049999999996</v>
          </cell>
          <cell r="AA692">
            <v>33237.049999999996</v>
          </cell>
          <cell r="AB692">
            <v>0</v>
          </cell>
          <cell r="AC692">
            <v>0</v>
          </cell>
          <cell r="AD692">
            <v>0</v>
          </cell>
          <cell r="AE692">
            <v>33237.049999999996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L692">
            <v>0</v>
          </cell>
        </row>
        <row r="693">
          <cell r="B693" t="str">
            <v>ST/EPU</v>
          </cell>
          <cell r="C693" t="str">
            <v>C1F</v>
          </cell>
          <cell r="D693" t="str">
            <v>C1FC</v>
          </cell>
          <cell r="E693" t="str">
            <v>DPE/FORE</v>
          </cell>
          <cell r="F693">
            <v>37</v>
          </cell>
          <cell r="G693">
            <v>23</v>
          </cell>
          <cell r="H693" t="str">
            <v>Alimentation photovoltaique pour mat informatique</v>
          </cell>
          <cell r="I693" t="str">
            <v>SNIES</v>
          </cell>
          <cell r="J693">
            <v>11</v>
          </cell>
          <cell r="K693" t="str">
            <v>IDA</v>
          </cell>
          <cell r="L693" t="str">
            <v>AOI</v>
          </cell>
          <cell r="M693">
            <v>1</v>
          </cell>
          <cell r="N693">
            <v>6</v>
          </cell>
          <cell r="O693">
            <v>4</v>
          </cell>
          <cell r="P693">
            <v>4</v>
          </cell>
          <cell r="Q693">
            <v>1</v>
          </cell>
          <cell r="R693" t="str">
            <v>lot</v>
          </cell>
          <cell r="T693">
            <v>33237.049999999996</v>
          </cell>
          <cell r="U693">
            <v>1</v>
          </cell>
          <cell r="V693">
            <v>33237.049999999996</v>
          </cell>
          <cell r="W693">
            <v>0</v>
          </cell>
          <cell r="X693">
            <v>0</v>
          </cell>
          <cell r="Y693">
            <v>0</v>
          </cell>
          <cell r="Z693">
            <v>33237.049999999996</v>
          </cell>
          <cell r="AA693">
            <v>33237.049999999996</v>
          </cell>
          <cell r="AB693">
            <v>0</v>
          </cell>
          <cell r="AC693">
            <v>0</v>
          </cell>
          <cell r="AD693">
            <v>0</v>
          </cell>
          <cell r="AE693">
            <v>33237.049999999996</v>
          </cell>
          <cell r="AF693">
            <v>0</v>
          </cell>
          <cell r="AG693">
            <v>0</v>
          </cell>
          <cell r="AH693">
            <v>0</v>
          </cell>
          <cell r="AI693">
            <v>0</v>
          </cell>
          <cell r="AJ693">
            <v>0</v>
          </cell>
          <cell r="AL693">
            <v>0</v>
          </cell>
        </row>
        <row r="694">
          <cell r="B694" t="str">
            <v>ST/EPU</v>
          </cell>
          <cell r="C694" t="str">
            <v>C1F</v>
          </cell>
          <cell r="D694" t="str">
            <v>C1FC</v>
          </cell>
          <cell r="E694" t="str">
            <v>DPE/KIND</v>
          </cell>
          <cell r="F694">
            <v>40</v>
          </cell>
          <cell r="G694">
            <v>23</v>
          </cell>
          <cell r="H694" t="str">
            <v>Alimentation photovoltaique pour mat informatique</v>
          </cell>
          <cell r="I694" t="str">
            <v>SNIES</v>
          </cell>
          <cell r="J694">
            <v>11</v>
          </cell>
          <cell r="K694" t="str">
            <v>IDA</v>
          </cell>
          <cell r="L694" t="str">
            <v>AOI</v>
          </cell>
          <cell r="M694">
            <v>1</v>
          </cell>
          <cell r="N694">
            <v>6</v>
          </cell>
          <cell r="O694">
            <v>4</v>
          </cell>
          <cell r="P694">
            <v>4</v>
          </cell>
          <cell r="Q694">
            <v>1</v>
          </cell>
          <cell r="R694" t="str">
            <v>lot</v>
          </cell>
          <cell r="T694">
            <v>33237.049999999996</v>
          </cell>
          <cell r="U694">
            <v>1</v>
          </cell>
          <cell r="V694">
            <v>33237.049999999996</v>
          </cell>
          <cell r="W694">
            <v>0</v>
          </cell>
          <cell r="X694">
            <v>0</v>
          </cell>
          <cell r="Y694">
            <v>0</v>
          </cell>
          <cell r="Z694">
            <v>33237.049999999996</v>
          </cell>
          <cell r="AA694">
            <v>33237.049999999996</v>
          </cell>
          <cell r="AB694">
            <v>0</v>
          </cell>
          <cell r="AC694">
            <v>0</v>
          </cell>
          <cell r="AD694">
            <v>0</v>
          </cell>
          <cell r="AE694">
            <v>33237.049999999996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0</v>
          </cell>
        </row>
        <row r="695">
          <cell r="B695" t="str">
            <v>ST/EPU</v>
          </cell>
          <cell r="C695" t="str">
            <v>C1F</v>
          </cell>
          <cell r="D695" t="str">
            <v>C1FC</v>
          </cell>
          <cell r="E695" t="str">
            <v>DPE/TELE</v>
          </cell>
          <cell r="F695">
            <v>90</v>
          </cell>
          <cell r="G695">
            <v>23</v>
          </cell>
          <cell r="H695" t="str">
            <v>Alimentation photovoltaique pour mat informatique</v>
          </cell>
          <cell r="I695" t="str">
            <v>SNIES</v>
          </cell>
          <cell r="J695">
            <v>11</v>
          </cell>
          <cell r="K695" t="str">
            <v>IDA</v>
          </cell>
          <cell r="L695" t="str">
            <v>AOI</v>
          </cell>
          <cell r="M695">
            <v>1</v>
          </cell>
          <cell r="N695">
            <v>6</v>
          </cell>
          <cell r="O695">
            <v>4</v>
          </cell>
          <cell r="P695">
            <v>4</v>
          </cell>
          <cell r="Q695">
            <v>1</v>
          </cell>
          <cell r="R695" t="str">
            <v>lot</v>
          </cell>
          <cell r="T695">
            <v>33237.049999999996</v>
          </cell>
          <cell r="U695">
            <v>1</v>
          </cell>
          <cell r="V695">
            <v>33237.049999999996</v>
          </cell>
          <cell r="W695">
            <v>0</v>
          </cell>
          <cell r="X695">
            <v>0</v>
          </cell>
          <cell r="Y695">
            <v>0</v>
          </cell>
          <cell r="Z695">
            <v>33237.049999999996</v>
          </cell>
          <cell r="AA695">
            <v>33237.049999999996</v>
          </cell>
          <cell r="AB695">
            <v>0</v>
          </cell>
          <cell r="AC695">
            <v>0</v>
          </cell>
          <cell r="AD695">
            <v>0</v>
          </cell>
          <cell r="AE695">
            <v>33237.049999999996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0</v>
          </cell>
          <cell r="AL695">
            <v>0</v>
          </cell>
        </row>
        <row r="696">
          <cell r="B696" t="str">
            <v>ST/EPU</v>
          </cell>
          <cell r="C696" t="str">
            <v>C1F</v>
          </cell>
          <cell r="D696" t="str">
            <v>C1FC</v>
          </cell>
          <cell r="E696" t="str">
            <v>DPE/KOUB</v>
          </cell>
          <cell r="G696">
            <v>23</v>
          </cell>
          <cell r="H696" t="str">
            <v>Alimentation photovoltaique pour mat informatique</v>
          </cell>
          <cell r="I696" t="str">
            <v>SNIES</v>
          </cell>
          <cell r="J696">
            <v>11</v>
          </cell>
          <cell r="K696" t="str">
            <v>IDA</v>
          </cell>
          <cell r="L696" t="str">
            <v>AOI</v>
          </cell>
          <cell r="M696">
            <v>1</v>
          </cell>
          <cell r="O696">
            <v>4</v>
          </cell>
          <cell r="P696">
            <v>4</v>
          </cell>
          <cell r="Q696">
            <v>1</v>
          </cell>
          <cell r="R696" t="str">
            <v>lot</v>
          </cell>
          <cell r="T696">
            <v>33237.049999999996</v>
          </cell>
          <cell r="U696">
            <v>1</v>
          </cell>
          <cell r="V696">
            <v>33237.049999999996</v>
          </cell>
          <cell r="W696">
            <v>0</v>
          </cell>
          <cell r="X696">
            <v>0</v>
          </cell>
          <cell r="Y696">
            <v>0</v>
          </cell>
          <cell r="Z696">
            <v>33237.049999999996</v>
          </cell>
          <cell r="AA696">
            <v>33237.049999999996</v>
          </cell>
          <cell r="AB696">
            <v>0</v>
          </cell>
          <cell r="AC696">
            <v>0</v>
          </cell>
          <cell r="AD696">
            <v>0</v>
          </cell>
          <cell r="AE696">
            <v>33237.049999999996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B697" t="str">
            <v>ST/EPU</v>
          </cell>
          <cell r="C697" t="str">
            <v>C1F</v>
          </cell>
          <cell r="D697" t="str">
            <v>C1FC</v>
          </cell>
          <cell r="E697" t="str">
            <v>DPE/LABE</v>
          </cell>
          <cell r="F697">
            <v>20</v>
          </cell>
          <cell r="G697">
            <v>23</v>
          </cell>
          <cell r="H697" t="str">
            <v>Alimentation photovoltaique pour mat informatique</v>
          </cell>
          <cell r="I697" t="str">
            <v>SNIES</v>
          </cell>
          <cell r="J697">
            <v>11</v>
          </cell>
          <cell r="K697" t="str">
            <v>IDA</v>
          </cell>
          <cell r="L697" t="str">
            <v>AOI</v>
          </cell>
          <cell r="M697">
            <v>1</v>
          </cell>
          <cell r="N697">
            <v>6</v>
          </cell>
          <cell r="O697">
            <v>4</v>
          </cell>
          <cell r="P697">
            <v>4</v>
          </cell>
          <cell r="Q697">
            <v>1</v>
          </cell>
          <cell r="R697" t="str">
            <v>lot</v>
          </cell>
          <cell r="T697">
            <v>33237.049999999996</v>
          </cell>
          <cell r="U697">
            <v>1</v>
          </cell>
          <cell r="V697">
            <v>33237.049999999996</v>
          </cell>
          <cell r="W697">
            <v>0</v>
          </cell>
          <cell r="X697">
            <v>0</v>
          </cell>
          <cell r="Y697">
            <v>0</v>
          </cell>
          <cell r="Z697">
            <v>33237.049999999996</v>
          </cell>
          <cell r="AA697">
            <v>33237.049999999996</v>
          </cell>
          <cell r="AB697">
            <v>0</v>
          </cell>
          <cell r="AC697">
            <v>0</v>
          </cell>
          <cell r="AD697">
            <v>0</v>
          </cell>
          <cell r="AE697">
            <v>33237.049999999996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0</v>
          </cell>
        </row>
        <row r="698">
          <cell r="B698" t="str">
            <v>ST/EPU</v>
          </cell>
          <cell r="C698" t="str">
            <v>C1F</v>
          </cell>
          <cell r="D698" t="str">
            <v>C1FC</v>
          </cell>
          <cell r="E698" t="str">
            <v>DPE/LELO</v>
          </cell>
          <cell r="F698">
            <v>31</v>
          </cell>
          <cell r="G698">
            <v>23</v>
          </cell>
          <cell r="H698" t="str">
            <v>Alimentation photovoltaique pour mat informatique</v>
          </cell>
          <cell r="I698" t="str">
            <v>SNIES</v>
          </cell>
          <cell r="J698">
            <v>11</v>
          </cell>
          <cell r="K698" t="str">
            <v>IDA</v>
          </cell>
          <cell r="L698" t="str">
            <v>AOI</v>
          </cell>
          <cell r="M698">
            <v>1</v>
          </cell>
          <cell r="N698">
            <v>6</v>
          </cell>
          <cell r="O698">
            <v>4</v>
          </cell>
          <cell r="P698">
            <v>4</v>
          </cell>
          <cell r="Q698">
            <v>1</v>
          </cell>
          <cell r="R698" t="str">
            <v>lot</v>
          </cell>
          <cell r="T698">
            <v>33237.049999999996</v>
          </cell>
          <cell r="U698">
            <v>1</v>
          </cell>
          <cell r="V698">
            <v>33237.049999999996</v>
          </cell>
          <cell r="W698">
            <v>0</v>
          </cell>
          <cell r="X698">
            <v>0</v>
          </cell>
          <cell r="Y698">
            <v>0</v>
          </cell>
          <cell r="Z698">
            <v>33237.049999999996</v>
          </cell>
          <cell r="AA698">
            <v>33237.049999999996</v>
          </cell>
          <cell r="AB698">
            <v>0</v>
          </cell>
          <cell r="AC698">
            <v>0</v>
          </cell>
          <cell r="AD698">
            <v>0</v>
          </cell>
          <cell r="AE698">
            <v>33237.049999999996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L698">
            <v>0</v>
          </cell>
        </row>
        <row r="699">
          <cell r="B699" t="str">
            <v>ST/EPU</v>
          </cell>
          <cell r="C699" t="str">
            <v>C1F</v>
          </cell>
          <cell r="D699" t="str">
            <v>C1FC</v>
          </cell>
          <cell r="E699" t="str">
            <v>DPE/MALI</v>
          </cell>
          <cell r="F699">
            <v>34</v>
          </cell>
          <cell r="G699">
            <v>23</v>
          </cell>
          <cell r="H699" t="str">
            <v>Alimentation photovoltaique pour mat informatique</v>
          </cell>
          <cell r="I699" t="str">
            <v>SNIES</v>
          </cell>
          <cell r="J699">
            <v>11</v>
          </cell>
          <cell r="K699" t="str">
            <v>IDA</v>
          </cell>
          <cell r="L699" t="str">
            <v>AOI</v>
          </cell>
          <cell r="M699">
            <v>1</v>
          </cell>
          <cell r="N699">
            <v>6</v>
          </cell>
          <cell r="O699">
            <v>4</v>
          </cell>
          <cell r="P699">
            <v>4</v>
          </cell>
          <cell r="Q699">
            <v>1</v>
          </cell>
          <cell r="R699" t="str">
            <v>lot</v>
          </cell>
          <cell r="T699">
            <v>33237.049999999996</v>
          </cell>
          <cell r="U699">
            <v>1</v>
          </cell>
          <cell r="V699">
            <v>33237.049999999996</v>
          </cell>
          <cell r="W699">
            <v>0</v>
          </cell>
          <cell r="X699">
            <v>0</v>
          </cell>
          <cell r="Y699">
            <v>0</v>
          </cell>
          <cell r="Z699">
            <v>33237.049999999996</v>
          </cell>
          <cell r="AA699">
            <v>33237.049999999996</v>
          </cell>
          <cell r="AB699">
            <v>0</v>
          </cell>
          <cell r="AC699">
            <v>0</v>
          </cell>
          <cell r="AD699">
            <v>0</v>
          </cell>
          <cell r="AE699">
            <v>33237.049999999996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L699">
            <v>0</v>
          </cell>
        </row>
        <row r="700">
          <cell r="B700" t="str">
            <v>ST/EPU</v>
          </cell>
          <cell r="C700" t="str">
            <v>C1F</v>
          </cell>
          <cell r="D700" t="str">
            <v>C1FC</v>
          </cell>
          <cell r="E700" t="str">
            <v>DPE/TOUG</v>
          </cell>
          <cell r="F700">
            <v>37</v>
          </cell>
          <cell r="G700">
            <v>23</v>
          </cell>
          <cell r="H700" t="str">
            <v>Alimentation photovoltaique pour mat informatique</v>
          </cell>
          <cell r="I700" t="str">
            <v>SNIES</v>
          </cell>
          <cell r="J700">
            <v>11</v>
          </cell>
          <cell r="K700" t="str">
            <v>IDA</v>
          </cell>
          <cell r="L700" t="str">
            <v>AOI</v>
          </cell>
          <cell r="M700">
            <v>1</v>
          </cell>
          <cell r="N700">
            <v>6</v>
          </cell>
          <cell r="O700">
            <v>4</v>
          </cell>
          <cell r="P700">
            <v>4</v>
          </cell>
          <cell r="Q700">
            <v>1</v>
          </cell>
          <cell r="R700" t="str">
            <v>lot</v>
          </cell>
          <cell r="T700">
            <v>33237.049999999996</v>
          </cell>
          <cell r="U700">
            <v>1</v>
          </cell>
          <cell r="V700">
            <v>33237.049999999996</v>
          </cell>
          <cell r="W700">
            <v>0</v>
          </cell>
          <cell r="X700">
            <v>0</v>
          </cell>
          <cell r="Y700">
            <v>0</v>
          </cell>
          <cell r="Z700">
            <v>33237.049999999996</v>
          </cell>
          <cell r="AA700">
            <v>33237.049999999996</v>
          </cell>
          <cell r="AB700">
            <v>0</v>
          </cell>
          <cell r="AC700">
            <v>0</v>
          </cell>
          <cell r="AD700">
            <v>0</v>
          </cell>
          <cell r="AE700">
            <v>33237.049999999996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L700">
            <v>0</v>
          </cell>
        </row>
        <row r="701">
          <cell r="B701" t="str">
            <v>ST/EPU</v>
          </cell>
          <cell r="C701" t="str">
            <v>C1F</v>
          </cell>
          <cell r="D701" t="str">
            <v>C1FC</v>
          </cell>
          <cell r="E701" t="str">
            <v>DPE/DALA</v>
          </cell>
          <cell r="F701">
            <v>40</v>
          </cell>
          <cell r="G701">
            <v>23</v>
          </cell>
          <cell r="H701" t="str">
            <v>Alimentation photovoltaique pour mat informatique</v>
          </cell>
          <cell r="I701" t="str">
            <v>SNIES</v>
          </cell>
          <cell r="J701">
            <v>11</v>
          </cell>
          <cell r="K701" t="str">
            <v>IDA</v>
          </cell>
          <cell r="L701" t="str">
            <v>AOI</v>
          </cell>
          <cell r="M701">
            <v>1</v>
          </cell>
          <cell r="N701">
            <v>6</v>
          </cell>
          <cell r="O701">
            <v>4</v>
          </cell>
          <cell r="P701">
            <v>4</v>
          </cell>
          <cell r="Q701">
            <v>1</v>
          </cell>
          <cell r="R701" t="str">
            <v>lot</v>
          </cell>
          <cell r="T701">
            <v>33237.049999999996</v>
          </cell>
          <cell r="U701">
            <v>1</v>
          </cell>
          <cell r="V701">
            <v>33237.049999999996</v>
          </cell>
          <cell r="W701">
            <v>0</v>
          </cell>
          <cell r="X701">
            <v>0</v>
          </cell>
          <cell r="Y701">
            <v>0</v>
          </cell>
          <cell r="Z701">
            <v>33237.049999999996</v>
          </cell>
          <cell r="AA701">
            <v>33237.049999999996</v>
          </cell>
          <cell r="AB701">
            <v>0</v>
          </cell>
          <cell r="AC701">
            <v>0</v>
          </cell>
          <cell r="AD701">
            <v>0</v>
          </cell>
          <cell r="AE701">
            <v>33237.049999999996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L701">
            <v>0</v>
          </cell>
        </row>
        <row r="702">
          <cell r="B702" t="str">
            <v>ST/EPU</v>
          </cell>
          <cell r="C702" t="str">
            <v>C1F</v>
          </cell>
          <cell r="D702" t="str">
            <v>C1FC</v>
          </cell>
          <cell r="E702" t="str">
            <v>DPE/MAMO</v>
          </cell>
          <cell r="F702">
            <v>90</v>
          </cell>
          <cell r="G702">
            <v>23</v>
          </cell>
          <cell r="H702" t="str">
            <v>Alimentation photovoltaique pour mat informatique</v>
          </cell>
          <cell r="I702" t="str">
            <v>SNIES</v>
          </cell>
          <cell r="J702">
            <v>11</v>
          </cell>
          <cell r="K702" t="str">
            <v>IDA</v>
          </cell>
          <cell r="L702" t="str">
            <v>AOI</v>
          </cell>
          <cell r="M702">
            <v>1</v>
          </cell>
          <cell r="N702">
            <v>6</v>
          </cell>
          <cell r="O702">
            <v>4</v>
          </cell>
          <cell r="P702">
            <v>4</v>
          </cell>
          <cell r="Q702">
            <v>1</v>
          </cell>
          <cell r="R702" t="str">
            <v>lot</v>
          </cell>
          <cell r="T702">
            <v>33237.049999999996</v>
          </cell>
          <cell r="U702">
            <v>1</v>
          </cell>
          <cell r="V702">
            <v>33237.049999999996</v>
          </cell>
          <cell r="W702">
            <v>0</v>
          </cell>
          <cell r="X702">
            <v>0</v>
          </cell>
          <cell r="Y702">
            <v>0</v>
          </cell>
          <cell r="Z702">
            <v>33237.049999999996</v>
          </cell>
          <cell r="AA702">
            <v>33237.049999999996</v>
          </cell>
          <cell r="AB702">
            <v>0</v>
          </cell>
          <cell r="AC702">
            <v>0</v>
          </cell>
          <cell r="AD702">
            <v>0</v>
          </cell>
          <cell r="AE702">
            <v>33237.049999999996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L702">
            <v>0</v>
          </cell>
        </row>
        <row r="703">
          <cell r="B703" t="str">
            <v>ST/EPU</v>
          </cell>
          <cell r="C703" t="str">
            <v>C1F</v>
          </cell>
          <cell r="D703" t="str">
            <v>C1FC</v>
          </cell>
          <cell r="E703" t="str">
            <v>DPE/PITA</v>
          </cell>
          <cell r="G703">
            <v>23</v>
          </cell>
          <cell r="H703" t="str">
            <v>Alimentation photovoltaique pour mat informatique</v>
          </cell>
          <cell r="I703" t="str">
            <v>SNIES</v>
          </cell>
          <cell r="J703">
            <v>11</v>
          </cell>
          <cell r="K703" t="str">
            <v>IDA</v>
          </cell>
          <cell r="L703" t="str">
            <v>AOI</v>
          </cell>
          <cell r="M703">
            <v>1</v>
          </cell>
          <cell r="O703">
            <v>4</v>
          </cell>
          <cell r="P703">
            <v>4</v>
          </cell>
          <cell r="Q703">
            <v>1</v>
          </cell>
          <cell r="R703" t="str">
            <v>lot</v>
          </cell>
          <cell r="T703">
            <v>33237.049999999996</v>
          </cell>
          <cell r="U703">
            <v>1</v>
          </cell>
          <cell r="V703">
            <v>33237.049999999996</v>
          </cell>
          <cell r="W703">
            <v>0</v>
          </cell>
          <cell r="X703">
            <v>0</v>
          </cell>
          <cell r="Y703">
            <v>0</v>
          </cell>
          <cell r="Z703">
            <v>33237.049999999996</v>
          </cell>
          <cell r="AA703">
            <v>33237.049999999996</v>
          </cell>
          <cell r="AB703">
            <v>0</v>
          </cell>
          <cell r="AC703">
            <v>0</v>
          </cell>
          <cell r="AD703">
            <v>0</v>
          </cell>
          <cell r="AE703">
            <v>33237.049999999996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L703">
            <v>0</v>
          </cell>
        </row>
        <row r="704">
          <cell r="B704" t="str">
            <v>ST/EPU</v>
          </cell>
          <cell r="C704" t="str">
            <v>C1F</v>
          </cell>
          <cell r="D704" t="str">
            <v>C1FC</v>
          </cell>
          <cell r="E704" t="str">
            <v>DPE/BEYL</v>
          </cell>
          <cell r="F704">
            <v>20</v>
          </cell>
          <cell r="G704">
            <v>23</v>
          </cell>
          <cell r="H704" t="str">
            <v>Alimentation photovoltaique pour mat informatique</v>
          </cell>
          <cell r="I704" t="str">
            <v>SNIES</v>
          </cell>
          <cell r="J704">
            <v>11</v>
          </cell>
          <cell r="K704" t="str">
            <v>IDA</v>
          </cell>
          <cell r="L704" t="str">
            <v>AOI</v>
          </cell>
          <cell r="M704">
            <v>1</v>
          </cell>
          <cell r="N704">
            <v>6</v>
          </cell>
          <cell r="O704">
            <v>4</v>
          </cell>
          <cell r="P704">
            <v>4</v>
          </cell>
          <cell r="Q704">
            <v>1</v>
          </cell>
          <cell r="R704" t="str">
            <v>lot</v>
          </cell>
          <cell r="T704">
            <v>33237.049999999996</v>
          </cell>
          <cell r="U704">
            <v>1</v>
          </cell>
          <cell r="V704">
            <v>33237.049999999996</v>
          </cell>
          <cell r="W704">
            <v>0</v>
          </cell>
          <cell r="X704">
            <v>0</v>
          </cell>
          <cell r="Y704">
            <v>0</v>
          </cell>
          <cell r="Z704">
            <v>33237.049999999996</v>
          </cell>
          <cell r="AA704">
            <v>33237.049999999996</v>
          </cell>
          <cell r="AB704">
            <v>0</v>
          </cell>
          <cell r="AC704">
            <v>0</v>
          </cell>
          <cell r="AD704">
            <v>0</v>
          </cell>
          <cell r="AE704">
            <v>33237.049999999996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L704">
            <v>0</v>
          </cell>
        </row>
        <row r="705">
          <cell r="B705" t="str">
            <v>ST/EPU</v>
          </cell>
          <cell r="C705" t="str">
            <v>C1F</v>
          </cell>
          <cell r="D705" t="str">
            <v>C1FC</v>
          </cell>
          <cell r="E705" t="str">
            <v>DPE/GUEC</v>
          </cell>
          <cell r="F705">
            <v>31</v>
          </cell>
          <cell r="G705">
            <v>23</v>
          </cell>
          <cell r="H705" t="str">
            <v>Alimentation photovoltaique pour mat informatique</v>
          </cell>
          <cell r="I705" t="str">
            <v>SNIES</v>
          </cell>
          <cell r="J705">
            <v>11</v>
          </cell>
          <cell r="K705" t="str">
            <v>IDA</v>
          </cell>
          <cell r="L705" t="str">
            <v>AOI</v>
          </cell>
          <cell r="M705">
            <v>1</v>
          </cell>
          <cell r="N705">
            <v>6</v>
          </cell>
          <cell r="O705">
            <v>4</v>
          </cell>
          <cell r="P705">
            <v>4</v>
          </cell>
          <cell r="Q705">
            <v>1</v>
          </cell>
          <cell r="R705" t="str">
            <v>lot</v>
          </cell>
          <cell r="T705">
            <v>33237.049999999996</v>
          </cell>
          <cell r="U705">
            <v>1</v>
          </cell>
          <cell r="V705">
            <v>33237.049999999996</v>
          </cell>
          <cell r="W705">
            <v>0</v>
          </cell>
          <cell r="X705">
            <v>0</v>
          </cell>
          <cell r="Y705">
            <v>0</v>
          </cell>
          <cell r="Z705">
            <v>33237.049999999996</v>
          </cell>
          <cell r="AA705">
            <v>33237.049999999996</v>
          </cell>
          <cell r="AB705">
            <v>0</v>
          </cell>
          <cell r="AC705">
            <v>0</v>
          </cell>
          <cell r="AD705">
            <v>0</v>
          </cell>
          <cell r="AE705">
            <v>33237.049999999996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L705">
            <v>0</v>
          </cell>
        </row>
        <row r="706">
          <cell r="B706" t="str">
            <v>ST/EPU</v>
          </cell>
          <cell r="C706" t="str">
            <v>C1F</v>
          </cell>
          <cell r="D706" t="str">
            <v>C1FC</v>
          </cell>
          <cell r="E706" t="str">
            <v>DPE/LOLA</v>
          </cell>
          <cell r="F706">
            <v>34</v>
          </cell>
          <cell r="G706">
            <v>23</v>
          </cell>
          <cell r="H706" t="str">
            <v>Alimentation photovoltaique pour mat informatique</v>
          </cell>
          <cell r="I706" t="str">
            <v>SNIES</v>
          </cell>
          <cell r="J706">
            <v>11</v>
          </cell>
          <cell r="K706" t="str">
            <v>IDA</v>
          </cell>
          <cell r="L706" t="str">
            <v>AOI</v>
          </cell>
          <cell r="M706">
            <v>1</v>
          </cell>
          <cell r="N706">
            <v>6</v>
          </cell>
          <cell r="O706">
            <v>4</v>
          </cell>
          <cell r="P706">
            <v>4</v>
          </cell>
          <cell r="Q706">
            <v>1</v>
          </cell>
          <cell r="R706" t="str">
            <v>lot</v>
          </cell>
          <cell r="T706">
            <v>33237.049999999996</v>
          </cell>
          <cell r="U706">
            <v>1</v>
          </cell>
          <cell r="V706">
            <v>33237.049999999996</v>
          </cell>
          <cell r="W706">
            <v>0</v>
          </cell>
          <cell r="X706">
            <v>0</v>
          </cell>
          <cell r="Y706">
            <v>0</v>
          </cell>
          <cell r="Z706">
            <v>33237.049999999996</v>
          </cell>
          <cell r="AA706">
            <v>33237.049999999996</v>
          </cell>
          <cell r="AB706">
            <v>0</v>
          </cell>
          <cell r="AC706">
            <v>0</v>
          </cell>
          <cell r="AD706">
            <v>0</v>
          </cell>
          <cell r="AE706">
            <v>33237.049999999996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L706">
            <v>0</v>
          </cell>
        </row>
        <row r="707">
          <cell r="B707" t="str">
            <v>ST/EPU</v>
          </cell>
          <cell r="C707" t="str">
            <v>C1F</v>
          </cell>
          <cell r="D707" t="str">
            <v>C1FC</v>
          </cell>
          <cell r="E707" t="str">
            <v>DPE/MACE</v>
          </cell>
          <cell r="F707">
            <v>37</v>
          </cell>
          <cell r="G707">
            <v>23</v>
          </cell>
          <cell r="H707" t="str">
            <v>Alimentation photovoltaique pour mat informatique</v>
          </cell>
          <cell r="I707" t="str">
            <v>SNIES</v>
          </cell>
          <cell r="J707">
            <v>11</v>
          </cell>
          <cell r="K707" t="str">
            <v>IDA</v>
          </cell>
          <cell r="L707" t="str">
            <v>AOI</v>
          </cell>
          <cell r="M707">
            <v>1</v>
          </cell>
          <cell r="N707">
            <v>6</v>
          </cell>
          <cell r="O707">
            <v>4</v>
          </cell>
          <cell r="P707">
            <v>4</v>
          </cell>
          <cell r="Q707">
            <v>1</v>
          </cell>
          <cell r="R707" t="str">
            <v>lot</v>
          </cell>
          <cell r="T707">
            <v>33237.049999999996</v>
          </cell>
          <cell r="U707">
            <v>1</v>
          </cell>
          <cell r="V707">
            <v>33237.049999999996</v>
          </cell>
          <cell r="W707">
            <v>0</v>
          </cell>
          <cell r="X707">
            <v>0</v>
          </cell>
          <cell r="Y707">
            <v>0</v>
          </cell>
          <cell r="Z707">
            <v>33237.049999999996</v>
          </cell>
          <cell r="AA707">
            <v>33237.049999999996</v>
          </cell>
          <cell r="AB707">
            <v>0</v>
          </cell>
          <cell r="AC707">
            <v>0</v>
          </cell>
          <cell r="AD707">
            <v>0</v>
          </cell>
          <cell r="AE707">
            <v>33237.049999999996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L707">
            <v>0</v>
          </cell>
        </row>
        <row r="708">
          <cell r="B708" t="str">
            <v>ST/EPU</v>
          </cell>
          <cell r="C708" t="str">
            <v>C1F</v>
          </cell>
          <cell r="D708" t="str">
            <v>C1FC</v>
          </cell>
          <cell r="E708" t="str">
            <v>DPE/NZER</v>
          </cell>
          <cell r="F708">
            <v>40</v>
          </cell>
          <cell r="G708">
            <v>23</v>
          </cell>
          <cell r="H708" t="str">
            <v>Alimentation photovoltaique pour mat informatique</v>
          </cell>
          <cell r="I708" t="str">
            <v>SNIES</v>
          </cell>
          <cell r="J708">
            <v>11</v>
          </cell>
          <cell r="K708" t="str">
            <v>IDA</v>
          </cell>
          <cell r="L708" t="str">
            <v>AOI</v>
          </cell>
          <cell r="M708">
            <v>1</v>
          </cell>
          <cell r="N708">
            <v>6</v>
          </cell>
          <cell r="O708">
            <v>4</v>
          </cell>
          <cell r="P708">
            <v>4</v>
          </cell>
          <cell r="Q708">
            <v>1</v>
          </cell>
          <cell r="R708" t="str">
            <v>lot</v>
          </cell>
          <cell r="T708">
            <v>33237.049999999996</v>
          </cell>
          <cell r="U708">
            <v>1</v>
          </cell>
          <cell r="V708">
            <v>33237.049999999996</v>
          </cell>
          <cell r="W708">
            <v>0</v>
          </cell>
          <cell r="X708">
            <v>0</v>
          </cell>
          <cell r="Y708">
            <v>0</v>
          </cell>
          <cell r="Z708">
            <v>33237.049999999996</v>
          </cell>
          <cell r="AA708">
            <v>33237.049999999996</v>
          </cell>
          <cell r="AB708">
            <v>0</v>
          </cell>
          <cell r="AC708">
            <v>0</v>
          </cell>
          <cell r="AD708">
            <v>0</v>
          </cell>
          <cell r="AE708">
            <v>33237.049999999996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L708">
            <v>0</v>
          </cell>
        </row>
        <row r="709">
          <cell r="B709" t="str">
            <v>ST/EPU</v>
          </cell>
          <cell r="C709" t="str">
            <v>C1F</v>
          </cell>
          <cell r="D709" t="str">
            <v>C1FC</v>
          </cell>
          <cell r="E709" t="str">
            <v>DPE/YOMO</v>
          </cell>
          <cell r="F709">
            <v>90</v>
          </cell>
          <cell r="G709">
            <v>23</v>
          </cell>
          <cell r="H709" t="str">
            <v>Alimentation photovoltaique pour mat informatique</v>
          </cell>
          <cell r="I709" t="str">
            <v>SNIES</v>
          </cell>
          <cell r="J709">
            <v>11</v>
          </cell>
          <cell r="K709" t="str">
            <v>IDA</v>
          </cell>
          <cell r="L709" t="str">
            <v>AOI</v>
          </cell>
          <cell r="M709">
            <v>1</v>
          </cell>
          <cell r="N709">
            <v>6</v>
          </cell>
          <cell r="O709">
            <v>4</v>
          </cell>
          <cell r="P709">
            <v>4</v>
          </cell>
          <cell r="Q709">
            <v>1</v>
          </cell>
          <cell r="R709" t="str">
            <v>lot</v>
          </cell>
          <cell r="T709">
            <v>33237.049999999996</v>
          </cell>
          <cell r="U709">
            <v>1</v>
          </cell>
          <cell r="V709">
            <v>33237.049999999996</v>
          </cell>
          <cell r="W709">
            <v>0</v>
          </cell>
          <cell r="X709">
            <v>0</v>
          </cell>
          <cell r="Y709">
            <v>0</v>
          </cell>
          <cell r="Z709">
            <v>33237.049999999996</v>
          </cell>
          <cell r="AA709">
            <v>33237.049999999996</v>
          </cell>
          <cell r="AB709">
            <v>0</v>
          </cell>
          <cell r="AC709">
            <v>0</v>
          </cell>
          <cell r="AD709">
            <v>0</v>
          </cell>
          <cell r="AE709">
            <v>33237.049999999996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L709">
            <v>0</v>
          </cell>
        </row>
        <row r="710">
          <cell r="B710" t="str">
            <v>ST/EPU</v>
          </cell>
          <cell r="C710" t="str">
            <v>C1F</v>
          </cell>
          <cell r="D710" t="str">
            <v>C1FB</v>
          </cell>
          <cell r="E710" t="str">
            <v>IRE/BOK</v>
          </cell>
          <cell r="G710">
            <v>23</v>
          </cell>
          <cell r="H710" t="str">
            <v>Véhicules 4x4 de service pour IRE</v>
          </cell>
          <cell r="I710" t="str">
            <v>SNIES</v>
          </cell>
          <cell r="J710">
            <v>11</v>
          </cell>
          <cell r="K710" t="str">
            <v>IDA</v>
          </cell>
          <cell r="L710" t="str">
            <v>AOI</v>
          </cell>
          <cell r="M710">
            <v>1</v>
          </cell>
          <cell r="O710">
            <v>4</v>
          </cell>
          <cell r="P710">
            <v>4</v>
          </cell>
          <cell r="Q710">
            <v>1</v>
          </cell>
          <cell r="R710" t="str">
            <v>u</v>
          </cell>
          <cell r="T710">
            <v>113955.59999999999</v>
          </cell>
          <cell r="U710">
            <v>1</v>
          </cell>
          <cell r="V710">
            <v>113955.59999999999</v>
          </cell>
          <cell r="W710">
            <v>0</v>
          </cell>
          <cell r="X710">
            <v>0</v>
          </cell>
          <cell r="Y710">
            <v>0</v>
          </cell>
          <cell r="Z710">
            <v>113955.59999999999</v>
          </cell>
          <cell r="AA710">
            <v>113955.59999999999</v>
          </cell>
          <cell r="AB710">
            <v>0</v>
          </cell>
          <cell r="AC710">
            <v>0</v>
          </cell>
          <cell r="AD710">
            <v>0</v>
          </cell>
          <cell r="AE710">
            <v>113955.59999999999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B711" t="str">
            <v>ST/EPU</v>
          </cell>
          <cell r="C711" t="str">
            <v>C1F</v>
          </cell>
          <cell r="D711" t="str">
            <v>C1FB</v>
          </cell>
          <cell r="E711" t="str">
            <v>IRE/CKY</v>
          </cell>
          <cell r="F711">
            <v>20</v>
          </cell>
          <cell r="G711">
            <v>23</v>
          </cell>
          <cell r="H711" t="str">
            <v>Véhicules 4x4 de service pour IRE</v>
          </cell>
          <cell r="I711" t="str">
            <v>SNIES</v>
          </cell>
          <cell r="J711">
            <v>11</v>
          </cell>
          <cell r="K711" t="str">
            <v>IDA</v>
          </cell>
          <cell r="L711" t="str">
            <v>AOI</v>
          </cell>
          <cell r="M711">
            <v>1</v>
          </cell>
          <cell r="N711">
            <v>6</v>
          </cell>
          <cell r="O711">
            <v>4</v>
          </cell>
          <cell r="P711">
            <v>4</v>
          </cell>
          <cell r="Q711">
            <v>1</v>
          </cell>
          <cell r="R711" t="str">
            <v>u</v>
          </cell>
          <cell r="T711">
            <v>113955.59999999999</v>
          </cell>
          <cell r="U711">
            <v>1</v>
          </cell>
          <cell r="V711">
            <v>113955.59999999999</v>
          </cell>
          <cell r="W711">
            <v>0</v>
          </cell>
          <cell r="X711">
            <v>0</v>
          </cell>
          <cell r="Y711">
            <v>0</v>
          </cell>
          <cell r="Z711">
            <v>113955.59999999999</v>
          </cell>
          <cell r="AA711">
            <v>113955.59999999999</v>
          </cell>
          <cell r="AB711">
            <v>0</v>
          </cell>
          <cell r="AC711">
            <v>0</v>
          </cell>
          <cell r="AD711">
            <v>0</v>
          </cell>
          <cell r="AE711">
            <v>113955.59999999999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B712" t="str">
            <v>ST/EPU</v>
          </cell>
          <cell r="C712" t="str">
            <v>C1F</v>
          </cell>
          <cell r="D712" t="str">
            <v>C1FB</v>
          </cell>
          <cell r="E712" t="str">
            <v>IRE/FAR</v>
          </cell>
          <cell r="F712">
            <v>31</v>
          </cell>
          <cell r="G712">
            <v>23</v>
          </cell>
          <cell r="H712" t="str">
            <v>Véhicules 4x4 de service pour IRE</v>
          </cell>
          <cell r="I712" t="str">
            <v>SNIES</v>
          </cell>
          <cell r="J712">
            <v>11</v>
          </cell>
          <cell r="K712" t="str">
            <v>IDA</v>
          </cell>
          <cell r="L712" t="str">
            <v>AOI</v>
          </cell>
          <cell r="M712">
            <v>1</v>
          </cell>
          <cell r="N712">
            <v>6</v>
          </cell>
          <cell r="O712">
            <v>4</v>
          </cell>
          <cell r="P712">
            <v>4</v>
          </cell>
          <cell r="Q712">
            <v>1</v>
          </cell>
          <cell r="R712" t="str">
            <v>u</v>
          </cell>
          <cell r="T712">
            <v>113955.59999999999</v>
          </cell>
          <cell r="U712">
            <v>1</v>
          </cell>
          <cell r="V712">
            <v>113955.59999999999</v>
          </cell>
          <cell r="W712">
            <v>0</v>
          </cell>
          <cell r="X712">
            <v>0</v>
          </cell>
          <cell r="Y712">
            <v>0</v>
          </cell>
          <cell r="Z712">
            <v>113955.59999999999</v>
          </cell>
          <cell r="AA712">
            <v>113955.59999999999</v>
          </cell>
          <cell r="AB712">
            <v>0</v>
          </cell>
          <cell r="AC712">
            <v>0</v>
          </cell>
          <cell r="AD712">
            <v>0</v>
          </cell>
          <cell r="AE712">
            <v>113955.59999999999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B713" t="str">
            <v>ST/EPU</v>
          </cell>
          <cell r="C713" t="str">
            <v>C1F</v>
          </cell>
          <cell r="D713" t="str">
            <v>C1FB</v>
          </cell>
          <cell r="E713" t="str">
            <v>IRE/KAN</v>
          </cell>
          <cell r="F713">
            <v>34</v>
          </cell>
          <cell r="G713">
            <v>23</v>
          </cell>
          <cell r="H713" t="str">
            <v>Véhicules 4x4 de service pour IRE</v>
          </cell>
          <cell r="I713" t="str">
            <v>SNIES</v>
          </cell>
          <cell r="J713">
            <v>11</v>
          </cell>
          <cell r="K713" t="str">
            <v>IDA</v>
          </cell>
          <cell r="L713" t="str">
            <v>AOI</v>
          </cell>
          <cell r="M713">
            <v>1</v>
          </cell>
          <cell r="N713">
            <v>6</v>
          </cell>
          <cell r="O713">
            <v>4</v>
          </cell>
          <cell r="P713">
            <v>4</v>
          </cell>
          <cell r="Q713">
            <v>1</v>
          </cell>
          <cell r="R713" t="str">
            <v>u</v>
          </cell>
          <cell r="T713">
            <v>113955.59999999999</v>
          </cell>
          <cell r="U713">
            <v>1</v>
          </cell>
          <cell r="V713">
            <v>113955.59999999999</v>
          </cell>
          <cell r="W713">
            <v>0</v>
          </cell>
          <cell r="X713">
            <v>0</v>
          </cell>
          <cell r="Y713">
            <v>0</v>
          </cell>
          <cell r="Z713">
            <v>113955.59999999999</v>
          </cell>
          <cell r="AA713">
            <v>113955.59999999999</v>
          </cell>
          <cell r="AB713">
            <v>0</v>
          </cell>
          <cell r="AC713">
            <v>0</v>
          </cell>
          <cell r="AD713">
            <v>0</v>
          </cell>
          <cell r="AE713">
            <v>113955.59999999999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L713">
            <v>0</v>
          </cell>
        </row>
        <row r="714">
          <cell r="B714" t="str">
            <v>ST/EPU</v>
          </cell>
          <cell r="C714" t="str">
            <v>C1F</v>
          </cell>
          <cell r="D714" t="str">
            <v>C1FB</v>
          </cell>
          <cell r="E714" t="str">
            <v>IRE/KIN</v>
          </cell>
          <cell r="F714">
            <v>37</v>
          </cell>
          <cell r="G714">
            <v>23</v>
          </cell>
          <cell r="H714" t="str">
            <v>Véhicules 4x4 de service pour IRE</v>
          </cell>
          <cell r="I714" t="str">
            <v>SNIES</v>
          </cell>
          <cell r="J714">
            <v>11</v>
          </cell>
          <cell r="K714" t="str">
            <v>IDA</v>
          </cell>
          <cell r="L714" t="str">
            <v>AOI</v>
          </cell>
          <cell r="M714">
            <v>1</v>
          </cell>
          <cell r="N714">
            <v>6</v>
          </cell>
          <cell r="O714">
            <v>4</v>
          </cell>
          <cell r="P714">
            <v>4</v>
          </cell>
          <cell r="Q714">
            <v>1</v>
          </cell>
          <cell r="R714" t="str">
            <v>u</v>
          </cell>
          <cell r="T714">
            <v>113955.59999999999</v>
          </cell>
          <cell r="U714">
            <v>1</v>
          </cell>
          <cell r="V714">
            <v>113955.59999999999</v>
          </cell>
          <cell r="W714">
            <v>0</v>
          </cell>
          <cell r="X714">
            <v>0</v>
          </cell>
          <cell r="Y714">
            <v>0</v>
          </cell>
          <cell r="Z714">
            <v>113955.59999999999</v>
          </cell>
          <cell r="AA714">
            <v>113955.59999999999</v>
          </cell>
          <cell r="AB714">
            <v>0</v>
          </cell>
          <cell r="AC714">
            <v>0</v>
          </cell>
          <cell r="AD714">
            <v>0</v>
          </cell>
          <cell r="AE714">
            <v>113955.59999999999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L714">
            <v>0</v>
          </cell>
        </row>
        <row r="715">
          <cell r="B715" t="str">
            <v>ST/EPU</v>
          </cell>
          <cell r="C715" t="str">
            <v>C1F</v>
          </cell>
          <cell r="D715" t="str">
            <v>C1FB</v>
          </cell>
          <cell r="E715" t="str">
            <v>IRE/LAB</v>
          </cell>
          <cell r="F715">
            <v>40</v>
          </cell>
          <cell r="G715">
            <v>23</v>
          </cell>
          <cell r="H715" t="str">
            <v>Véhicules 4x4 de service pour IRE</v>
          </cell>
          <cell r="I715" t="str">
            <v>SNIES</v>
          </cell>
          <cell r="J715">
            <v>11</v>
          </cell>
          <cell r="K715" t="str">
            <v>IDA</v>
          </cell>
          <cell r="L715" t="str">
            <v>AOI</v>
          </cell>
          <cell r="M715">
            <v>1</v>
          </cell>
          <cell r="N715">
            <v>6</v>
          </cell>
          <cell r="O715">
            <v>4</v>
          </cell>
          <cell r="P715">
            <v>4</v>
          </cell>
          <cell r="Q715">
            <v>1</v>
          </cell>
          <cell r="R715" t="str">
            <v>u</v>
          </cell>
          <cell r="T715">
            <v>113955.59999999999</v>
          </cell>
          <cell r="U715">
            <v>1</v>
          </cell>
          <cell r="V715">
            <v>113955.59999999999</v>
          </cell>
          <cell r="W715">
            <v>0</v>
          </cell>
          <cell r="X715">
            <v>0</v>
          </cell>
          <cell r="Y715">
            <v>0</v>
          </cell>
          <cell r="Z715">
            <v>113955.59999999999</v>
          </cell>
          <cell r="AA715">
            <v>113955.59999999999</v>
          </cell>
          <cell r="AB715">
            <v>0</v>
          </cell>
          <cell r="AC715">
            <v>0</v>
          </cell>
          <cell r="AD715">
            <v>0</v>
          </cell>
          <cell r="AE715">
            <v>113955.59999999999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L715">
            <v>0</v>
          </cell>
        </row>
        <row r="716">
          <cell r="B716" t="str">
            <v>ST/EPU</v>
          </cell>
          <cell r="C716" t="str">
            <v>C1F</v>
          </cell>
          <cell r="D716" t="str">
            <v>C1FB</v>
          </cell>
          <cell r="E716" t="str">
            <v>IRE/MAM</v>
          </cell>
          <cell r="F716">
            <v>90</v>
          </cell>
          <cell r="G716">
            <v>23</v>
          </cell>
          <cell r="H716" t="str">
            <v>Véhicules 4x4 de service pour IRE</v>
          </cell>
          <cell r="I716" t="str">
            <v>SNIES</v>
          </cell>
          <cell r="J716">
            <v>11</v>
          </cell>
          <cell r="K716" t="str">
            <v>IDA</v>
          </cell>
          <cell r="L716" t="str">
            <v>AOI</v>
          </cell>
          <cell r="M716">
            <v>1</v>
          </cell>
          <cell r="N716">
            <v>6</v>
          </cell>
          <cell r="O716">
            <v>4</v>
          </cell>
          <cell r="P716">
            <v>4</v>
          </cell>
          <cell r="Q716">
            <v>1</v>
          </cell>
          <cell r="R716" t="str">
            <v>u</v>
          </cell>
          <cell r="T716">
            <v>113955.59999999999</v>
          </cell>
          <cell r="U716">
            <v>1</v>
          </cell>
          <cell r="V716">
            <v>113955.59999999999</v>
          </cell>
          <cell r="W716">
            <v>0</v>
          </cell>
          <cell r="X716">
            <v>0</v>
          </cell>
          <cell r="Y716">
            <v>0</v>
          </cell>
          <cell r="Z716">
            <v>113955.59999999999</v>
          </cell>
          <cell r="AA716">
            <v>113955.59999999999</v>
          </cell>
          <cell r="AB716">
            <v>0</v>
          </cell>
          <cell r="AC716">
            <v>0</v>
          </cell>
          <cell r="AD716">
            <v>0</v>
          </cell>
          <cell r="AE716">
            <v>113955.59999999999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L716">
            <v>0</v>
          </cell>
        </row>
        <row r="717">
          <cell r="B717" t="str">
            <v>ST/EPU</v>
          </cell>
          <cell r="C717" t="str">
            <v>C1F</v>
          </cell>
          <cell r="D717" t="str">
            <v>C1FB</v>
          </cell>
          <cell r="E717" t="str">
            <v>IRE/NZE</v>
          </cell>
          <cell r="G717">
            <v>23</v>
          </cell>
          <cell r="H717" t="str">
            <v>Véhicules 4x4 de service pour IRE</v>
          </cell>
          <cell r="I717" t="str">
            <v>SNIES</v>
          </cell>
          <cell r="J717">
            <v>11</v>
          </cell>
          <cell r="K717" t="str">
            <v>IDA</v>
          </cell>
          <cell r="L717" t="str">
            <v>AOI</v>
          </cell>
          <cell r="M717">
            <v>1</v>
          </cell>
          <cell r="O717">
            <v>4</v>
          </cell>
          <cell r="P717">
            <v>4</v>
          </cell>
          <cell r="Q717">
            <v>1</v>
          </cell>
          <cell r="R717" t="str">
            <v>u</v>
          </cell>
          <cell r="T717">
            <v>113955.59999999999</v>
          </cell>
          <cell r="U717">
            <v>1</v>
          </cell>
          <cell r="V717">
            <v>113955.59999999999</v>
          </cell>
          <cell r="W717">
            <v>0</v>
          </cell>
          <cell r="X717">
            <v>0</v>
          </cell>
          <cell r="Y717">
            <v>0</v>
          </cell>
          <cell r="Z717">
            <v>113955.59999999999</v>
          </cell>
          <cell r="AA717">
            <v>113955.59999999999</v>
          </cell>
          <cell r="AB717">
            <v>0</v>
          </cell>
          <cell r="AC717">
            <v>0</v>
          </cell>
          <cell r="AD717">
            <v>0</v>
          </cell>
          <cell r="AE717">
            <v>113955.59999999999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L717">
            <v>0</v>
          </cell>
        </row>
        <row r="718">
          <cell r="B718" t="str">
            <v>ST/EPU</v>
          </cell>
          <cell r="C718" t="str">
            <v>C1M</v>
          </cell>
          <cell r="D718" t="str">
            <v>C1MA</v>
          </cell>
          <cell r="E718" t="str">
            <v>CN/PEPT</v>
          </cell>
          <cell r="F718">
            <v>20</v>
          </cell>
          <cell r="G718">
            <v>23</v>
          </cell>
          <cell r="H718" t="str">
            <v>Véhicules 4x4 de service pour CN/PEPT</v>
          </cell>
          <cell r="I718" t="str">
            <v>ST/MEPU</v>
          </cell>
          <cell r="J718">
            <v>11</v>
          </cell>
          <cell r="K718" t="str">
            <v>IDA</v>
          </cell>
          <cell r="L718" t="str">
            <v>AOI</v>
          </cell>
          <cell r="M718">
            <v>1</v>
          </cell>
          <cell r="N718">
            <v>6</v>
          </cell>
          <cell r="O718">
            <v>4</v>
          </cell>
          <cell r="P718">
            <v>4</v>
          </cell>
          <cell r="Q718">
            <v>1</v>
          </cell>
          <cell r="R718" t="str">
            <v>u</v>
          </cell>
          <cell r="T718">
            <v>113955.59999999999</v>
          </cell>
          <cell r="U718">
            <v>1</v>
          </cell>
          <cell r="V718">
            <v>113955.59999999999</v>
          </cell>
          <cell r="W718">
            <v>0</v>
          </cell>
          <cell r="X718">
            <v>0</v>
          </cell>
          <cell r="Y718">
            <v>0</v>
          </cell>
          <cell r="Z718">
            <v>113955.59999999999</v>
          </cell>
          <cell r="AA718">
            <v>113955.59999999999</v>
          </cell>
          <cell r="AB718">
            <v>0</v>
          </cell>
          <cell r="AC718">
            <v>0</v>
          </cell>
          <cell r="AD718">
            <v>0</v>
          </cell>
          <cell r="AE718">
            <v>113955.59999999999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L718">
            <v>0</v>
          </cell>
        </row>
        <row r="719">
          <cell r="B719" t="str">
            <v>ST/EPU</v>
          </cell>
          <cell r="C719" t="str">
            <v>C1M</v>
          </cell>
          <cell r="D719" t="str">
            <v>C1MA</v>
          </cell>
          <cell r="E719" t="str">
            <v>SINDA/MEPU</v>
          </cell>
          <cell r="F719">
            <v>31</v>
          </cell>
          <cell r="G719">
            <v>15</v>
          </cell>
          <cell r="H719" t="str">
            <v>Production bulletin trimestriel / EPT    20p x 3000 ex</v>
          </cell>
          <cell r="I719" t="str">
            <v>ST/MEPU</v>
          </cell>
          <cell r="J719">
            <v>11</v>
          </cell>
          <cell r="K719" t="str">
            <v>IDA</v>
          </cell>
          <cell r="L719" t="str">
            <v>COT</v>
          </cell>
          <cell r="M719">
            <v>12000</v>
          </cell>
          <cell r="N719">
            <v>6</v>
          </cell>
          <cell r="O719">
            <v>4</v>
          </cell>
          <cell r="P719">
            <v>4</v>
          </cell>
          <cell r="Q719">
            <v>12000</v>
          </cell>
          <cell r="R719" t="str">
            <v>u</v>
          </cell>
          <cell r="T719">
            <v>1.5194080000000001</v>
          </cell>
          <cell r="U719">
            <v>0.9</v>
          </cell>
          <cell r="V719">
            <v>18232.896000000001</v>
          </cell>
          <cell r="W719">
            <v>0</v>
          </cell>
          <cell r="X719">
            <v>0</v>
          </cell>
          <cell r="Y719">
            <v>0</v>
          </cell>
          <cell r="Z719">
            <v>18232.896000000001</v>
          </cell>
          <cell r="AA719">
            <v>16409.606400000001</v>
          </cell>
          <cell r="AB719">
            <v>0</v>
          </cell>
          <cell r="AC719">
            <v>0</v>
          </cell>
          <cell r="AD719">
            <v>0</v>
          </cell>
          <cell r="AE719">
            <v>16409.606400000001</v>
          </cell>
          <cell r="AF719">
            <v>1823.2896000000001</v>
          </cell>
          <cell r="AG719">
            <v>0</v>
          </cell>
          <cell r="AH719">
            <v>0</v>
          </cell>
          <cell r="AI719">
            <v>0</v>
          </cell>
          <cell r="AJ719">
            <v>1823.2896000000001</v>
          </cell>
          <cell r="AL719">
            <v>0</v>
          </cell>
        </row>
        <row r="720">
          <cell r="B720" t="str">
            <v>ST/EPU</v>
          </cell>
          <cell r="C720" t="str">
            <v>C1M</v>
          </cell>
          <cell r="D720" t="str">
            <v>C1MA</v>
          </cell>
          <cell r="E720" t="str">
            <v>SINDA/MEPU</v>
          </cell>
          <cell r="F720">
            <v>34</v>
          </cell>
          <cell r="G720">
            <v>25</v>
          </cell>
          <cell r="H720" t="str">
            <v xml:space="preserve">Production vidéo sur EPT </v>
          </cell>
          <cell r="I720" t="str">
            <v>ST/MEPU</v>
          </cell>
          <cell r="J720">
            <v>11</v>
          </cell>
          <cell r="K720" t="str">
            <v>IDA</v>
          </cell>
          <cell r="L720" t="str">
            <v>AUT</v>
          </cell>
          <cell r="M720">
            <v>1</v>
          </cell>
          <cell r="N720">
            <v>6</v>
          </cell>
          <cell r="O720">
            <v>4</v>
          </cell>
          <cell r="P720">
            <v>4</v>
          </cell>
          <cell r="Q720">
            <v>1</v>
          </cell>
          <cell r="R720" t="str">
            <v>u</v>
          </cell>
          <cell r="T720">
            <v>11395.56</v>
          </cell>
          <cell r="U720">
            <v>1</v>
          </cell>
          <cell r="V720">
            <v>11395.56</v>
          </cell>
          <cell r="W720">
            <v>0</v>
          </cell>
          <cell r="X720">
            <v>0</v>
          </cell>
          <cell r="Y720">
            <v>0</v>
          </cell>
          <cell r="Z720">
            <v>11395.56</v>
          </cell>
          <cell r="AA720">
            <v>11395.56</v>
          </cell>
          <cell r="AB720">
            <v>0</v>
          </cell>
          <cell r="AC720">
            <v>0</v>
          </cell>
          <cell r="AD720">
            <v>0</v>
          </cell>
          <cell r="AE720">
            <v>11395.56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0</v>
          </cell>
          <cell r="AL720">
            <v>0</v>
          </cell>
        </row>
        <row r="721">
          <cell r="B721" t="str">
            <v>ST/EPU</v>
          </cell>
          <cell r="C721" t="str">
            <v>C1L</v>
          </cell>
          <cell r="D721" t="str">
            <v>C1LA</v>
          </cell>
          <cell r="E721" t="str">
            <v>SINDA/MEPU</v>
          </cell>
          <cell r="F721">
            <v>37</v>
          </cell>
          <cell r="G721">
            <v>25</v>
          </cell>
          <cell r="H721" t="str">
            <v>Elaboration d'un plan de communication de l'information au sein du secteur</v>
          </cell>
          <cell r="I721" t="str">
            <v>SG/MEPU-EC</v>
          </cell>
          <cell r="J721">
            <v>11</v>
          </cell>
          <cell r="K721" t="str">
            <v>IDA</v>
          </cell>
          <cell r="L721" t="str">
            <v>LR</v>
          </cell>
          <cell r="M721">
            <v>1</v>
          </cell>
          <cell r="N721">
            <v>6</v>
          </cell>
          <cell r="O721">
            <v>4</v>
          </cell>
          <cell r="P721">
            <v>4</v>
          </cell>
          <cell r="Q721">
            <v>1</v>
          </cell>
          <cell r="R721" t="str">
            <v>u</v>
          </cell>
          <cell r="T721">
            <v>56977.799999999996</v>
          </cell>
          <cell r="U721">
            <v>1</v>
          </cell>
          <cell r="V721">
            <v>56977.799999999996</v>
          </cell>
          <cell r="W721">
            <v>0</v>
          </cell>
          <cell r="X721">
            <v>0</v>
          </cell>
          <cell r="Y721">
            <v>0</v>
          </cell>
          <cell r="Z721">
            <v>56977.799999999996</v>
          </cell>
          <cell r="AA721">
            <v>56977.799999999996</v>
          </cell>
          <cell r="AB721">
            <v>0</v>
          </cell>
          <cell r="AC721">
            <v>0</v>
          </cell>
          <cell r="AD721">
            <v>0</v>
          </cell>
          <cell r="AE721">
            <v>56977.799999999996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0</v>
          </cell>
          <cell r="AL721">
            <v>0</v>
          </cell>
        </row>
        <row r="722">
          <cell r="B722" t="str">
            <v>ST/EPU</v>
          </cell>
          <cell r="C722" t="str">
            <v>C1I</v>
          </cell>
          <cell r="D722" t="str">
            <v>C1IA</v>
          </cell>
          <cell r="E722" t="str">
            <v>SSP</v>
          </cell>
          <cell r="F722">
            <v>40</v>
          </cell>
          <cell r="G722">
            <v>15</v>
          </cell>
          <cell r="H722" t="str">
            <v>C SCOL Mission C de suivi du fonctionnement et de formation des CRPE et CPPE</v>
          </cell>
          <cell r="I722" t="str">
            <v>SSP</v>
          </cell>
          <cell r="J722">
            <v>11</v>
          </cell>
          <cell r="K722" t="str">
            <v>IDA</v>
          </cell>
          <cell r="L722" t="str">
            <v>AUT</v>
          </cell>
          <cell r="M722">
            <v>80</v>
          </cell>
          <cell r="N722">
            <v>6</v>
          </cell>
          <cell r="O722">
            <v>4</v>
          </cell>
          <cell r="P722">
            <v>4</v>
          </cell>
          <cell r="Q722">
            <v>80</v>
          </cell>
          <cell r="R722" t="str">
            <v>pxj</v>
          </cell>
          <cell r="T722">
            <v>113.9556</v>
          </cell>
          <cell r="U722">
            <v>0.9</v>
          </cell>
          <cell r="V722">
            <v>9116.4480000000003</v>
          </cell>
          <cell r="W722">
            <v>0</v>
          </cell>
          <cell r="X722">
            <v>0</v>
          </cell>
          <cell r="Y722">
            <v>0</v>
          </cell>
          <cell r="Z722">
            <v>9116.4480000000003</v>
          </cell>
          <cell r="AA722">
            <v>8204.8032000000003</v>
          </cell>
          <cell r="AB722">
            <v>0</v>
          </cell>
          <cell r="AC722">
            <v>0</v>
          </cell>
          <cell r="AD722">
            <v>0</v>
          </cell>
          <cell r="AE722">
            <v>8204.8032000000003</v>
          </cell>
          <cell r="AF722">
            <v>911.64480000000003</v>
          </cell>
          <cell r="AG722">
            <v>0</v>
          </cell>
          <cell r="AH722">
            <v>0</v>
          </cell>
          <cell r="AI722">
            <v>0</v>
          </cell>
          <cell r="AJ722">
            <v>911.64480000000003</v>
          </cell>
          <cell r="AL722">
            <v>0</v>
          </cell>
        </row>
        <row r="723">
          <cell r="B723" t="str">
            <v>ST/EPU</v>
          </cell>
          <cell r="C723" t="str">
            <v>C1I</v>
          </cell>
          <cell r="D723" t="str">
            <v>C1IA</v>
          </cell>
          <cell r="E723" t="str">
            <v>SSP</v>
          </cell>
          <cell r="F723">
            <v>90</v>
          </cell>
          <cell r="G723">
            <v>25</v>
          </cell>
          <cell r="H723" t="str">
            <v>C SCOL Fournitures pour production rapport carte scolaire</v>
          </cell>
          <cell r="I723" t="str">
            <v>SSP</v>
          </cell>
          <cell r="J723">
            <v>11</v>
          </cell>
          <cell r="K723" t="str">
            <v>IDA</v>
          </cell>
          <cell r="L723" t="str">
            <v>AUT</v>
          </cell>
          <cell r="M723">
            <v>1</v>
          </cell>
          <cell r="N723">
            <v>6</v>
          </cell>
          <cell r="O723">
            <v>4</v>
          </cell>
          <cell r="P723">
            <v>4</v>
          </cell>
          <cell r="Q723">
            <v>1</v>
          </cell>
          <cell r="R723" t="str">
            <v>lot</v>
          </cell>
          <cell r="T723">
            <v>959.99615567157093</v>
          </cell>
          <cell r="U723">
            <v>1</v>
          </cell>
          <cell r="V723">
            <v>959.99615567157093</v>
          </cell>
          <cell r="W723">
            <v>0</v>
          </cell>
          <cell r="X723">
            <v>0</v>
          </cell>
          <cell r="Y723">
            <v>0</v>
          </cell>
          <cell r="Z723">
            <v>959.99615567157093</v>
          </cell>
          <cell r="AA723">
            <v>959.99615567157093</v>
          </cell>
          <cell r="AB723">
            <v>0</v>
          </cell>
          <cell r="AC723">
            <v>0</v>
          </cell>
          <cell r="AD723">
            <v>0</v>
          </cell>
          <cell r="AE723">
            <v>959.99615567157093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B724" t="str">
            <v>ST/EPU</v>
          </cell>
          <cell r="C724" t="str">
            <v>C1I</v>
          </cell>
          <cell r="D724" t="str">
            <v>C1IA</v>
          </cell>
          <cell r="E724" t="str">
            <v>SSP</v>
          </cell>
          <cell r="F724">
            <v>40</v>
          </cell>
          <cell r="G724">
            <v>25</v>
          </cell>
          <cell r="H724" t="str">
            <v>C SCOL Impression fiches d'enquête 7000 écoles</v>
          </cell>
          <cell r="I724" t="str">
            <v>SSP</v>
          </cell>
          <cell r="J724">
            <v>11</v>
          </cell>
          <cell r="K724" t="str">
            <v>IDA</v>
          </cell>
          <cell r="L724" t="str">
            <v>COT</v>
          </cell>
          <cell r="M724">
            <v>7000</v>
          </cell>
          <cell r="N724">
            <v>6</v>
          </cell>
          <cell r="O724">
            <v>4</v>
          </cell>
          <cell r="P724">
            <v>4</v>
          </cell>
          <cell r="Q724">
            <v>7000</v>
          </cell>
          <cell r="R724" t="str">
            <v>fiche</v>
          </cell>
          <cell r="T724">
            <v>1.139556</v>
          </cell>
          <cell r="U724">
            <v>1</v>
          </cell>
          <cell r="V724">
            <v>7976.8919999999998</v>
          </cell>
          <cell r="W724">
            <v>0</v>
          </cell>
          <cell r="X724">
            <v>0</v>
          </cell>
          <cell r="Y724">
            <v>0</v>
          </cell>
          <cell r="Z724">
            <v>7976.8919999999998</v>
          </cell>
          <cell r="AA724">
            <v>7976.8919999999998</v>
          </cell>
          <cell r="AB724">
            <v>0</v>
          </cell>
          <cell r="AC724">
            <v>0</v>
          </cell>
          <cell r="AD724">
            <v>0</v>
          </cell>
          <cell r="AE724">
            <v>7976.8919999999998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0</v>
          </cell>
          <cell r="AL724">
            <v>0</v>
          </cell>
        </row>
        <row r="725">
          <cell r="B725" t="str">
            <v>ST/EPU</v>
          </cell>
          <cell r="C725" t="str">
            <v>C1I</v>
          </cell>
          <cell r="D725" t="str">
            <v>C1IA</v>
          </cell>
          <cell r="E725" t="str">
            <v>SSP</v>
          </cell>
          <cell r="G725">
            <v>25</v>
          </cell>
          <cell r="H725" t="str">
            <v>C SCOL Impression fiches d'enquête investissement 7000 écoles</v>
          </cell>
          <cell r="I725" t="str">
            <v>SSP</v>
          </cell>
          <cell r="J725">
            <v>11</v>
          </cell>
          <cell r="K725" t="str">
            <v>IDA</v>
          </cell>
          <cell r="L725" t="str">
            <v>COT</v>
          </cell>
          <cell r="M725">
            <v>7000</v>
          </cell>
          <cell r="O725">
            <v>4</v>
          </cell>
          <cell r="P725">
            <v>4</v>
          </cell>
          <cell r="Q725">
            <v>7000</v>
          </cell>
          <cell r="R725" t="str">
            <v>fiche</v>
          </cell>
          <cell r="T725">
            <v>1.139556</v>
          </cell>
          <cell r="U725">
            <v>1</v>
          </cell>
          <cell r="V725">
            <v>7976.8919999999998</v>
          </cell>
          <cell r="W725">
            <v>0</v>
          </cell>
          <cell r="X725">
            <v>0</v>
          </cell>
          <cell r="Y725">
            <v>0</v>
          </cell>
          <cell r="Z725">
            <v>7976.8919999999998</v>
          </cell>
          <cell r="AA725">
            <v>7976.8919999999998</v>
          </cell>
          <cell r="AB725">
            <v>0</v>
          </cell>
          <cell r="AC725">
            <v>0</v>
          </cell>
          <cell r="AD725">
            <v>0</v>
          </cell>
          <cell r="AE725">
            <v>7976.8919999999998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0</v>
          </cell>
          <cell r="AL725">
            <v>0</v>
          </cell>
        </row>
        <row r="726">
          <cell r="B726" t="str">
            <v>ST/EPU</v>
          </cell>
          <cell r="C726" t="str">
            <v>C1I</v>
          </cell>
          <cell r="D726" t="str">
            <v>C1IA</v>
          </cell>
          <cell r="E726" t="str">
            <v>SSP</v>
          </cell>
          <cell r="F726">
            <v>90</v>
          </cell>
          <cell r="G726">
            <v>25</v>
          </cell>
          <cell r="H726" t="str">
            <v>C SCOL Per diem enquêteurs 38 DPE / DCE x 2 cadres x 5j</v>
          </cell>
          <cell r="I726" t="str">
            <v>SSP</v>
          </cell>
          <cell r="J726">
            <v>11</v>
          </cell>
          <cell r="K726" t="str">
            <v>IDA</v>
          </cell>
          <cell r="L726" t="str">
            <v>AUT</v>
          </cell>
          <cell r="M726">
            <v>380</v>
          </cell>
          <cell r="N726">
            <v>6</v>
          </cell>
          <cell r="O726">
            <v>4</v>
          </cell>
          <cell r="P726">
            <v>4</v>
          </cell>
          <cell r="Q726">
            <v>380</v>
          </cell>
          <cell r="R726" t="str">
            <v>u</v>
          </cell>
          <cell r="T726">
            <v>11.39556</v>
          </cell>
          <cell r="U726">
            <v>1</v>
          </cell>
          <cell r="V726">
            <v>4330.3127999999997</v>
          </cell>
          <cell r="W726">
            <v>0</v>
          </cell>
          <cell r="X726">
            <v>0</v>
          </cell>
          <cell r="Y726">
            <v>0</v>
          </cell>
          <cell r="Z726">
            <v>4330.3127999999997</v>
          </cell>
          <cell r="AA726">
            <v>4330.3127999999997</v>
          </cell>
          <cell r="AB726">
            <v>0</v>
          </cell>
          <cell r="AC726">
            <v>0</v>
          </cell>
          <cell r="AD726">
            <v>0</v>
          </cell>
          <cell r="AE726">
            <v>4330.3127999999997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L726">
            <v>0</v>
          </cell>
        </row>
        <row r="727">
          <cell r="B727" t="str">
            <v>ST/EPU</v>
          </cell>
          <cell r="C727" t="str">
            <v>C1I</v>
          </cell>
          <cell r="D727" t="str">
            <v>C1IA</v>
          </cell>
          <cell r="E727" t="str">
            <v>SSP</v>
          </cell>
          <cell r="G727">
            <v>25</v>
          </cell>
          <cell r="H727" t="str">
            <v>C SCOL Carburant enquêteurs</v>
          </cell>
          <cell r="I727" t="str">
            <v>SSP</v>
          </cell>
          <cell r="J727">
            <v>12</v>
          </cell>
          <cell r="K727" t="str">
            <v>IDA</v>
          </cell>
          <cell r="L727" t="str">
            <v>AUT</v>
          </cell>
          <cell r="M727">
            <v>7000</v>
          </cell>
          <cell r="O727">
            <v>4</v>
          </cell>
          <cell r="P727">
            <v>4</v>
          </cell>
          <cell r="Q727">
            <v>7000</v>
          </cell>
          <cell r="R727" t="str">
            <v>l</v>
          </cell>
          <cell r="T727">
            <v>3.7985199999999999</v>
          </cell>
          <cell r="U727">
            <v>1</v>
          </cell>
          <cell r="V727">
            <v>26589.64</v>
          </cell>
          <cell r="W727">
            <v>0</v>
          </cell>
          <cell r="X727">
            <v>0</v>
          </cell>
          <cell r="Y727">
            <v>0</v>
          </cell>
          <cell r="Z727">
            <v>26589.64</v>
          </cell>
          <cell r="AA727">
            <v>26589.64</v>
          </cell>
          <cell r="AB727">
            <v>0</v>
          </cell>
          <cell r="AC727">
            <v>0</v>
          </cell>
          <cell r="AD727">
            <v>0</v>
          </cell>
          <cell r="AE727">
            <v>26589.64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L727">
            <v>0</v>
          </cell>
        </row>
        <row r="728">
          <cell r="B728" t="str">
            <v>ST/EPU</v>
          </cell>
          <cell r="C728" t="str">
            <v>C1I</v>
          </cell>
          <cell r="D728" t="str">
            <v>C1IA</v>
          </cell>
          <cell r="E728" t="str">
            <v>SSP</v>
          </cell>
          <cell r="F728">
            <v>90</v>
          </cell>
          <cell r="G728">
            <v>25</v>
          </cell>
          <cell r="H728" t="str">
            <v>C SCOL Saisie informatique 28000 fiches</v>
          </cell>
          <cell r="I728" t="str">
            <v>SSP</v>
          </cell>
          <cell r="J728">
            <v>12</v>
          </cell>
          <cell r="K728" t="str">
            <v>IDA</v>
          </cell>
          <cell r="L728" t="str">
            <v>AUT</v>
          </cell>
          <cell r="M728">
            <v>28000</v>
          </cell>
          <cell r="N728">
            <v>6</v>
          </cell>
          <cell r="O728">
            <v>4</v>
          </cell>
          <cell r="P728">
            <v>4</v>
          </cell>
          <cell r="Q728">
            <v>28000</v>
          </cell>
          <cell r="R728" t="str">
            <v>fiche</v>
          </cell>
          <cell r="T728">
            <v>0.45070242050308496</v>
          </cell>
          <cell r="U728">
            <v>1</v>
          </cell>
          <cell r="V728">
            <v>12619.667774086378</v>
          </cell>
          <cell r="W728">
            <v>0</v>
          </cell>
          <cell r="X728">
            <v>0</v>
          </cell>
          <cell r="Y728">
            <v>0</v>
          </cell>
          <cell r="Z728">
            <v>12619.667774086378</v>
          </cell>
          <cell r="AA728">
            <v>12619.667774086378</v>
          </cell>
          <cell r="AB728">
            <v>0</v>
          </cell>
          <cell r="AC728">
            <v>0</v>
          </cell>
          <cell r="AD728">
            <v>0</v>
          </cell>
          <cell r="AE728">
            <v>12619.667774086378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L728">
            <v>0</v>
          </cell>
        </row>
        <row r="729">
          <cell r="B729" t="str">
            <v>ST/EPU</v>
          </cell>
          <cell r="C729" t="str">
            <v>C1I</v>
          </cell>
          <cell r="D729" t="str">
            <v>C1IB</v>
          </cell>
          <cell r="E729" t="str">
            <v>SSP</v>
          </cell>
          <cell r="G729">
            <v>25</v>
          </cell>
          <cell r="H729" t="str">
            <v xml:space="preserve">STAT Informaticien contractuel pour le SSP                         </v>
          </cell>
          <cell r="I729" t="str">
            <v>SSP</v>
          </cell>
          <cell r="J729">
            <v>12</v>
          </cell>
          <cell r="K729" t="str">
            <v>IDA</v>
          </cell>
          <cell r="L729" t="str">
            <v>LR</v>
          </cell>
          <cell r="M729">
            <v>12</v>
          </cell>
          <cell r="O729">
            <v>4</v>
          </cell>
          <cell r="P729">
            <v>4</v>
          </cell>
          <cell r="Q729">
            <v>12</v>
          </cell>
          <cell r="R729" t="str">
            <v>pxm</v>
          </cell>
          <cell r="T729">
            <v>5697.78</v>
          </cell>
          <cell r="U729">
            <v>1</v>
          </cell>
          <cell r="V729">
            <v>68373.36</v>
          </cell>
          <cell r="W729">
            <v>0</v>
          </cell>
          <cell r="X729">
            <v>0</v>
          </cell>
          <cell r="Y729">
            <v>0</v>
          </cell>
          <cell r="Z729">
            <v>68373.36</v>
          </cell>
          <cell r="AA729">
            <v>68373.36</v>
          </cell>
          <cell r="AB729">
            <v>0</v>
          </cell>
          <cell r="AC729">
            <v>0</v>
          </cell>
          <cell r="AD729">
            <v>0</v>
          </cell>
          <cell r="AE729">
            <v>68373.36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L729">
            <v>0</v>
          </cell>
        </row>
        <row r="730">
          <cell r="B730" t="str">
            <v>ST/EPU</v>
          </cell>
          <cell r="C730" t="str">
            <v>C1I</v>
          </cell>
          <cell r="D730" t="str">
            <v>C1IB</v>
          </cell>
          <cell r="E730" t="str">
            <v>SSP</v>
          </cell>
          <cell r="F730">
            <v>90</v>
          </cell>
          <cell r="G730">
            <v>23</v>
          </cell>
          <cell r="H730" t="str">
            <v>STAT Impression fiches d'enquête 4fiches x 7000 éc et coll</v>
          </cell>
          <cell r="I730" t="str">
            <v>SSP</v>
          </cell>
          <cell r="J730">
            <v>12</v>
          </cell>
          <cell r="K730" t="str">
            <v>IDA</v>
          </cell>
          <cell r="L730" t="str">
            <v>COT</v>
          </cell>
          <cell r="M730">
            <v>28000</v>
          </cell>
          <cell r="N730">
            <v>6</v>
          </cell>
          <cell r="O730">
            <v>4</v>
          </cell>
          <cell r="P730">
            <v>4</v>
          </cell>
          <cell r="Q730">
            <v>28000</v>
          </cell>
          <cell r="R730" t="str">
            <v>u</v>
          </cell>
          <cell r="T730">
            <v>0.37985200000000002</v>
          </cell>
          <cell r="U730">
            <v>0.8</v>
          </cell>
          <cell r="V730">
            <v>10635.856</v>
          </cell>
          <cell r="W730">
            <v>0</v>
          </cell>
          <cell r="X730">
            <v>0</v>
          </cell>
          <cell r="Y730">
            <v>0</v>
          </cell>
          <cell r="Z730">
            <v>10635.856</v>
          </cell>
          <cell r="AA730">
            <v>8508.6848000000009</v>
          </cell>
          <cell r="AB730">
            <v>0</v>
          </cell>
          <cell r="AC730">
            <v>0</v>
          </cell>
          <cell r="AD730">
            <v>0</v>
          </cell>
          <cell r="AE730">
            <v>8508.6848000000009</v>
          </cell>
          <cell r="AF730">
            <v>2127.1711999999989</v>
          </cell>
          <cell r="AG730">
            <v>0</v>
          </cell>
          <cell r="AH730">
            <v>0</v>
          </cell>
          <cell r="AI730">
            <v>0</v>
          </cell>
          <cell r="AJ730">
            <v>2127.1711999999989</v>
          </cell>
          <cell r="AL730">
            <v>0</v>
          </cell>
        </row>
        <row r="731">
          <cell r="B731" t="str">
            <v>ST/EPU</v>
          </cell>
          <cell r="C731" t="str">
            <v>C1I</v>
          </cell>
          <cell r="D731" t="str">
            <v>C1IB</v>
          </cell>
          <cell r="E731" t="str">
            <v>SSP</v>
          </cell>
          <cell r="G731">
            <v>25</v>
          </cell>
          <cell r="H731" t="str">
            <v>STAT Atelier régionaux de formation  100px1j</v>
          </cell>
          <cell r="I731" t="str">
            <v>SSP</v>
          </cell>
          <cell r="J731">
            <v>12</v>
          </cell>
          <cell r="K731" t="str">
            <v>IDA</v>
          </cell>
          <cell r="L731" t="str">
            <v>AUT</v>
          </cell>
          <cell r="M731">
            <v>100</v>
          </cell>
          <cell r="O731">
            <v>4</v>
          </cell>
          <cell r="P731">
            <v>4</v>
          </cell>
          <cell r="Q731">
            <v>100</v>
          </cell>
          <cell r="R731" t="str">
            <v>pxj</v>
          </cell>
          <cell r="T731">
            <v>94.962999999999994</v>
          </cell>
          <cell r="U731">
            <v>1</v>
          </cell>
          <cell r="V731">
            <v>9496.2999999999993</v>
          </cell>
          <cell r="W731">
            <v>0</v>
          </cell>
          <cell r="X731">
            <v>0</v>
          </cell>
          <cell r="Y731">
            <v>0</v>
          </cell>
          <cell r="Z731">
            <v>9496.2999999999993</v>
          </cell>
          <cell r="AA731">
            <v>9496.2999999999993</v>
          </cell>
          <cell r="AB731">
            <v>0</v>
          </cell>
          <cell r="AC731">
            <v>0</v>
          </cell>
          <cell r="AD731">
            <v>0</v>
          </cell>
          <cell r="AE731">
            <v>9496.2999999999993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L731">
            <v>0</v>
          </cell>
        </row>
        <row r="732">
          <cell r="B732" t="str">
            <v>ST/EPU</v>
          </cell>
          <cell r="C732" t="str">
            <v>C1I</v>
          </cell>
          <cell r="D732" t="str">
            <v>C1IB</v>
          </cell>
          <cell r="E732" t="str">
            <v>SSP</v>
          </cell>
          <cell r="F732">
            <v>90</v>
          </cell>
          <cell r="G732">
            <v>25</v>
          </cell>
          <cell r="H732" t="str">
            <v>STAT Atelier de form saisie et apurement de l'enq stat 100px1j</v>
          </cell>
          <cell r="I732" t="str">
            <v>SSP</v>
          </cell>
          <cell r="J732">
            <v>12</v>
          </cell>
          <cell r="K732" t="str">
            <v>IDA</v>
          </cell>
          <cell r="L732" t="str">
            <v>AUT</v>
          </cell>
          <cell r="M732">
            <v>100</v>
          </cell>
          <cell r="N732">
            <v>6</v>
          </cell>
          <cell r="O732">
            <v>4</v>
          </cell>
          <cell r="P732">
            <v>4</v>
          </cell>
          <cell r="Q732">
            <v>100</v>
          </cell>
          <cell r="R732" t="str">
            <v>pxj</v>
          </cell>
          <cell r="T732">
            <v>94.962999999999994</v>
          </cell>
          <cell r="U732">
            <v>1</v>
          </cell>
          <cell r="V732">
            <v>9496.2999999999993</v>
          </cell>
          <cell r="W732">
            <v>0</v>
          </cell>
          <cell r="X732">
            <v>0</v>
          </cell>
          <cell r="Y732">
            <v>0</v>
          </cell>
          <cell r="Z732">
            <v>9496.2999999999993</v>
          </cell>
          <cell r="AA732">
            <v>9496.2999999999993</v>
          </cell>
          <cell r="AB732">
            <v>0</v>
          </cell>
          <cell r="AC732">
            <v>0</v>
          </cell>
          <cell r="AD732">
            <v>0</v>
          </cell>
          <cell r="AE732">
            <v>9496.2999999999993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L732">
            <v>0</v>
          </cell>
        </row>
        <row r="733">
          <cell r="B733" t="str">
            <v>ST/EPU</v>
          </cell>
          <cell r="C733" t="str">
            <v>C1I</v>
          </cell>
          <cell r="D733" t="str">
            <v>C1IB</v>
          </cell>
          <cell r="E733" t="str">
            <v>SSP</v>
          </cell>
          <cell r="G733">
            <v>23</v>
          </cell>
          <cell r="H733" t="str">
            <v>STAT Impression des annuaires stat (prim et sec)  250p x (200prim +100sec)</v>
          </cell>
          <cell r="I733" t="str">
            <v>SSP</v>
          </cell>
          <cell r="J733">
            <v>12</v>
          </cell>
          <cell r="K733" t="str">
            <v>IDA</v>
          </cell>
          <cell r="L733" t="str">
            <v>COT</v>
          </cell>
          <cell r="M733">
            <v>300</v>
          </cell>
          <cell r="O733">
            <v>4</v>
          </cell>
          <cell r="P733">
            <v>4</v>
          </cell>
          <cell r="Q733">
            <v>300</v>
          </cell>
          <cell r="R733" t="str">
            <v>u</v>
          </cell>
          <cell r="T733">
            <v>22.791119999999999</v>
          </cell>
          <cell r="U733">
            <v>0.8</v>
          </cell>
          <cell r="V733">
            <v>6837.3360000000002</v>
          </cell>
          <cell r="W733">
            <v>0</v>
          </cell>
          <cell r="X733">
            <v>0</v>
          </cell>
          <cell r="Y733">
            <v>0</v>
          </cell>
          <cell r="Z733">
            <v>6837.3360000000002</v>
          </cell>
          <cell r="AA733">
            <v>5469.8688000000002</v>
          </cell>
          <cell r="AB733">
            <v>0</v>
          </cell>
          <cell r="AC733">
            <v>0</v>
          </cell>
          <cell r="AD733">
            <v>0</v>
          </cell>
          <cell r="AE733">
            <v>5469.8688000000002</v>
          </cell>
          <cell r="AF733">
            <v>1367.4672</v>
          </cell>
          <cell r="AG733">
            <v>0</v>
          </cell>
          <cell r="AH733">
            <v>0</v>
          </cell>
          <cell r="AI733">
            <v>0</v>
          </cell>
          <cell r="AJ733">
            <v>1367.4672</v>
          </cell>
          <cell r="AL733">
            <v>0</v>
          </cell>
        </row>
        <row r="734">
          <cell r="B734" t="str">
            <v>ST/EPU</v>
          </cell>
          <cell r="C734" t="str">
            <v>C1I</v>
          </cell>
          <cell r="D734" t="str">
            <v>C1IB</v>
          </cell>
          <cell r="E734" t="str">
            <v>SSP</v>
          </cell>
          <cell r="F734">
            <v>90</v>
          </cell>
          <cell r="G734">
            <v>23</v>
          </cell>
          <cell r="H734" t="str">
            <v>STAT Impression des dépliants (prim et sec) 3p (2000prim+1000sec)</v>
          </cell>
          <cell r="I734" t="str">
            <v>SSP</v>
          </cell>
          <cell r="J734">
            <v>12</v>
          </cell>
          <cell r="K734" t="str">
            <v>IDA</v>
          </cell>
          <cell r="L734" t="str">
            <v>COT</v>
          </cell>
          <cell r="M734">
            <v>3000</v>
          </cell>
          <cell r="N734">
            <v>6</v>
          </cell>
          <cell r="O734">
            <v>4</v>
          </cell>
          <cell r="P734">
            <v>4</v>
          </cell>
          <cell r="Q734">
            <v>3000</v>
          </cell>
          <cell r="R734" t="str">
            <v>u</v>
          </cell>
          <cell r="T734">
            <v>3.7985199999999999</v>
          </cell>
          <cell r="U734">
            <v>0.8</v>
          </cell>
          <cell r="V734">
            <v>11395.56</v>
          </cell>
          <cell r="W734">
            <v>0</v>
          </cell>
          <cell r="X734">
            <v>0</v>
          </cell>
          <cell r="Y734">
            <v>0</v>
          </cell>
          <cell r="Z734">
            <v>11395.56</v>
          </cell>
          <cell r="AA734">
            <v>9116.4480000000003</v>
          </cell>
          <cell r="AB734">
            <v>0</v>
          </cell>
          <cell r="AC734">
            <v>0</v>
          </cell>
          <cell r="AD734">
            <v>0</v>
          </cell>
          <cell r="AE734">
            <v>9116.4480000000003</v>
          </cell>
          <cell r="AF734">
            <v>2279.1119999999992</v>
          </cell>
          <cell r="AG734">
            <v>0</v>
          </cell>
          <cell r="AH734">
            <v>0</v>
          </cell>
          <cell r="AI734">
            <v>0</v>
          </cell>
          <cell r="AJ734">
            <v>2279.1119999999992</v>
          </cell>
          <cell r="AL734">
            <v>0</v>
          </cell>
        </row>
        <row r="735">
          <cell r="B735" t="str">
            <v>ST/EPU</v>
          </cell>
          <cell r="C735" t="str">
            <v>C1I</v>
          </cell>
          <cell r="D735" t="str">
            <v>C1IB</v>
          </cell>
          <cell r="E735" t="str">
            <v>SSP</v>
          </cell>
          <cell r="G735">
            <v>25</v>
          </cell>
          <cell r="H735" t="str">
            <v>STAT Atelier élaboration partie analytique 20px12j</v>
          </cell>
          <cell r="I735" t="str">
            <v>SSP</v>
          </cell>
          <cell r="J735">
            <v>12</v>
          </cell>
          <cell r="K735" t="str">
            <v>IDA</v>
          </cell>
          <cell r="L735" t="str">
            <v>AUT</v>
          </cell>
          <cell r="M735">
            <v>240</v>
          </cell>
          <cell r="O735">
            <v>4</v>
          </cell>
          <cell r="P735">
            <v>4</v>
          </cell>
          <cell r="Q735">
            <v>240</v>
          </cell>
          <cell r="R735" t="str">
            <v>pxj</v>
          </cell>
          <cell r="T735">
            <v>113.9556</v>
          </cell>
          <cell r="U735">
            <v>1</v>
          </cell>
          <cell r="V735">
            <v>27349.344000000001</v>
          </cell>
          <cell r="W735">
            <v>0</v>
          </cell>
          <cell r="X735">
            <v>0</v>
          </cell>
          <cell r="Y735">
            <v>0</v>
          </cell>
          <cell r="Z735">
            <v>27349.344000000001</v>
          </cell>
          <cell r="AA735">
            <v>27349.344000000001</v>
          </cell>
          <cell r="AB735">
            <v>0</v>
          </cell>
          <cell r="AC735">
            <v>0</v>
          </cell>
          <cell r="AD735">
            <v>0</v>
          </cell>
          <cell r="AE735">
            <v>27349.344000000001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B736" t="str">
            <v>ST/EPU</v>
          </cell>
          <cell r="C736" t="str">
            <v>C1I</v>
          </cell>
          <cell r="D736" t="str">
            <v>C1IB</v>
          </cell>
          <cell r="E736" t="str">
            <v>SSP</v>
          </cell>
          <cell r="F736">
            <v>90</v>
          </cell>
          <cell r="G736">
            <v>15</v>
          </cell>
          <cell r="H736" t="str">
            <v>STAT Maintenance des équipements informatiques</v>
          </cell>
          <cell r="I736" t="str">
            <v>SSP</v>
          </cell>
          <cell r="J736">
            <v>12</v>
          </cell>
          <cell r="K736" t="str">
            <v>IDA</v>
          </cell>
          <cell r="L736" t="str">
            <v>AUT</v>
          </cell>
          <cell r="M736">
            <v>1</v>
          </cell>
          <cell r="N736">
            <v>6</v>
          </cell>
          <cell r="O736">
            <v>4</v>
          </cell>
          <cell r="P736">
            <v>4</v>
          </cell>
          <cell r="Q736">
            <v>1</v>
          </cell>
          <cell r="R736" t="str">
            <v>contrat</v>
          </cell>
          <cell r="T736">
            <v>3798.52</v>
          </cell>
          <cell r="U736">
            <v>0.9</v>
          </cell>
          <cell r="V736">
            <v>3798.52</v>
          </cell>
          <cell r="W736">
            <v>0</v>
          </cell>
          <cell r="X736">
            <v>0</v>
          </cell>
          <cell r="Y736">
            <v>0</v>
          </cell>
          <cell r="Z736">
            <v>3798.52</v>
          </cell>
          <cell r="AA736">
            <v>3418.6680000000001</v>
          </cell>
          <cell r="AB736">
            <v>0</v>
          </cell>
          <cell r="AC736">
            <v>0</v>
          </cell>
          <cell r="AD736">
            <v>0</v>
          </cell>
          <cell r="AE736">
            <v>3418.6680000000001</v>
          </cell>
          <cell r="AF736">
            <v>379.85199999999986</v>
          </cell>
          <cell r="AG736">
            <v>0</v>
          </cell>
          <cell r="AH736">
            <v>0</v>
          </cell>
          <cell r="AI736">
            <v>0</v>
          </cell>
          <cell r="AJ736">
            <v>379.85199999999986</v>
          </cell>
          <cell r="AL736">
            <v>0</v>
          </cell>
        </row>
        <row r="737">
          <cell r="B737" t="str">
            <v>ST/EPU</v>
          </cell>
          <cell r="C737" t="str">
            <v>C1H</v>
          </cell>
          <cell r="D737" t="str">
            <v>C1HA</v>
          </cell>
          <cell r="E737" t="str">
            <v>C CDMT</v>
          </cell>
          <cell r="G737">
            <v>25</v>
          </cell>
          <cell r="H737" t="str">
            <v>CDMT Appui à l'actualisation du RESEN et au cadrage financier</v>
          </cell>
          <cell r="I737" t="str">
            <v>C/CDMT</v>
          </cell>
          <cell r="J737">
            <v>12</v>
          </cell>
          <cell r="K737" t="str">
            <v>IDA</v>
          </cell>
          <cell r="L737" t="str">
            <v>LR</v>
          </cell>
          <cell r="M737">
            <v>1</v>
          </cell>
          <cell r="O737">
            <v>4</v>
          </cell>
          <cell r="P737">
            <v>4</v>
          </cell>
          <cell r="Q737">
            <v>1</v>
          </cell>
          <cell r="R737" t="str">
            <v>forfait</v>
          </cell>
          <cell r="T737">
            <v>22791.119999999999</v>
          </cell>
          <cell r="U737">
            <v>1</v>
          </cell>
          <cell r="V737">
            <v>22791.119999999999</v>
          </cell>
          <cell r="W737">
            <v>0</v>
          </cell>
          <cell r="X737">
            <v>0</v>
          </cell>
          <cell r="Y737">
            <v>0</v>
          </cell>
          <cell r="Z737">
            <v>22791.119999999999</v>
          </cell>
          <cell r="AA737">
            <v>22791.119999999999</v>
          </cell>
          <cell r="AB737">
            <v>0</v>
          </cell>
          <cell r="AC737">
            <v>0</v>
          </cell>
          <cell r="AD737">
            <v>0</v>
          </cell>
          <cell r="AE737">
            <v>22791.119999999999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L737">
            <v>0</v>
          </cell>
        </row>
        <row r="738">
          <cell r="B738" t="str">
            <v>ST/EPU</v>
          </cell>
          <cell r="C738" t="str">
            <v>C1H</v>
          </cell>
          <cell r="D738" t="str">
            <v>C1HA</v>
          </cell>
          <cell r="E738" t="str">
            <v>C CDMT</v>
          </cell>
          <cell r="F738">
            <v>90</v>
          </cell>
          <cell r="G738">
            <v>25</v>
          </cell>
          <cell r="H738" t="str">
            <v>CDMT Revue dépenses publiques de l'éducation 2003 à 2005</v>
          </cell>
          <cell r="I738" t="str">
            <v>C/CDMT</v>
          </cell>
          <cell r="J738">
            <v>12</v>
          </cell>
          <cell r="K738" t="str">
            <v>IDA</v>
          </cell>
          <cell r="L738" t="str">
            <v>LR</v>
          </cell>
          <cell r="M738">
            <v>1</v>
          </cell>
          <cell r="N738">
            <v>6</v>
          </cell>
          <cell r="O738">
            <v>4</v>
          </cell>
          <cell r="P738">
            <v>4</v>
          </cell>
          <cell r="Q738">
            <v>1</v>
          </cell>
          <cell r="R738" t="str">
            <v>forfait</v>
          </cell>
          <cell r="T738">
            <v>227911.19999999998</v>
          </cell>
          <cell r="U738">
            <v>1</v>
          </cell>
          <cell r="V738">
            <v>227911.19999999998</v>
          </cell>
          <cell r="W738">
            <v>0</v>
          </cell>
          <cell r="X738">
            <v>0</v>
          </cell>
          <cell r="Y738">
            <v>0</v>
          </cell>
          <cell r="Z738">
            <v>227911.19999999998</v>
          </cell>
          <cell r="AA738">
            <v>227911.19999999998</v>
          </cell>
          <cell r="AB738">
            <v>0</v>
          </cell>
          <cell r="AC738">
            <v>0</v>
          </cell>
          <cell r="AD738">
            <v>0</v>
          </cell>
          <cell r="AE738">
            <v>227911.19999999998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L738">
            <v>0</v>
          </cell>
        </row>
        <row r="739">
          <cell r="B739" t="str">
            <v>ST/EPU</v>
          </cell>
          <cell r="C739" t="str">
            <v>C1H</v>
          </cell>
          <cell r="D739" t="str">
            <v>C1HA</v>
          </cell>
          <cell r="E739" t="str">
            <v>C CDMT</v>
          </cell>
          <cell r="G739">
            <v>15</v>
          </cell>
          <cell r="H739" t="str">
            <v>CDMT Appui au fonctionnement de la Cellule (tél, internet et consommables bureau)</v>
          </cell>
          <cell r="I739" t="str">
            <v>C/CDMT</v>
          </cell>
          <cell r="J739">
            <v>12</v>
          </cell>
          <cell r="K739" t="str">
            <v>IDA</v>
          </cell>
          <cell r="L739" t="str">
            <v>AUT</v>
          </cell>
          <cell r="M739">
            <v>12</v>
          </cell>
          <cell r="O739">
            <v>4</v>
          </cell>
          <cell r="P739">
            <v>4</v>
          </cell>
          <cell r="Q739">
            <v>12</v>
          </cell>
          <cell r="R739" t="str">
            <v>mois</v>
          </cell>
          <cell r="T739">
            <v>1352.1072615092548</v>
          </cell>
          <cell r="U739">
            <v>0.9</v>
          </cell>
          <cell r="V739">
            <v>16225.287138111058</v>
          </cell>
          <cell r="W739">
            <v>0</v>
          </cell>
          <cell r="X739">
            <v>0</v>
          </cell>
          <cell r="Y739">
            <v>0</v>
          </cell>
          <cell r="Z739">
            <v>16225.287138111058</v>
          </cell>
          <cell r="AA739">
            <v>14602.758424299953</v>
          </cell>
          <cell r="AB739">
            <v>0</v>
          </cell>
          <cell r="AC739">
            <v>0</v>
          </cell>
          <cell r="AD739">
            <v>0</v>
          </cell>
          <cell r="AE739">
            <v>14602.758424299953</v>
          </cell>
          <cell r="AF739">
            <v>1622.5287138111053</v>
          </cell>
          <cell r="AG739">
            <v>0</v>
          </cell>
          <cell r="AH739">
            <v>0</v>
          </cell>
          <cell r="AI739">
            <v>0</v>
          </cell>
          <cell r="AJ739">
            <v>1622.5287138111053</v>
          </cell>
          <cell r="AL739">
            <v>0</v>
          </cell>
        </row>
        <row r="740">
          <cell r="B740" t="str">
            <v>ST/EPU</v>
          </cell>
          <cell r="C740" t="str">
            <v>C1M</v>
          </cell>
          <cell r="D740" t="str">
            <v>C1MA</v>
          </cell>
          <cell r="E740" t="str">
            <v>CN/PEPT</v>
          </cell>
          <cell r="F740">
            <v>90</v>
          </cell>
          <cell r="G740">
            <v>15</v>
          </cell>
          <cell r="H740" t="str">
            <v>PEPT2 Ateliers de concertation et de décision (harmonisation stratégies et procédures internes….)</v>
          </cell>
          <cell r="I740" t="str">
            <v>ST/MEPU</v>
          </cell>
          <cell r="J740">
            <v>12</v>
          </cell>
          <cell r="K740" t="str">
            <v>IDA</v>
          </cell>
          <cell r="L740" t="str">
            <v>AUT</v>
          </cell>
          <cell r="M740">
            <v>800</v>
          </cell>
          <cell r="N740">
            <v>6</v>
          </cell>
          <cell r="O740">
            <v>4</v>
          </cell>
          <cell r="P740">
            <v>4</v>
          </cell>
          <cell r="Q740">
            <v>800</v>
          </cell>
          <cell r="R740" t="str">
            <v>pxj</v>
          </cell>
          <cell r="T740">
            <v>113.9556</v>
          </cell>
          <cell r="U740">
            <v>0.9</v>
          </cell>
          <cell r="V740">
            <v>91164.48000000001</v>
          </cell>
          <cell r="W740">
            <v>0</v>
          </cell>
          <cell r="X740">
            <v>0</v>
          </cell>
          <cell r="Y740">
            <v>0</v>
          </cell>
          <cell r="Z740">
            <v>91164.48000000001</v>
          </cell>
          <cell r="AA740">
            <v>82048.032000000007</v>
          </cell>
          <cell r="AB740">
            <v>0</v>
          </cell>
          <cell r="AC740">
            <v>0</v>
          </cell>
          <cell r="AD740">
            <v>0</v>
          </cell>
          <cell r="AE740">
            <v>82048.032000000007</v>
          </cell>
          <cell r="AF740">
            <v>9116.448000000004</v>
          </cell>
          <cell r="AG740">
            <v>0</v>
          </cell>
          <cell r="AH740">
            <v>0</v>
          </cell>
          <cell r="AI740">
            <v>0</v>
          </cell>
          <cell r="AJ740">
            <v>9116.448000000004</v>
          </cell>
          <cell r="AL740">
            <v>0</v>
          </cell>
        </row>
        <row r="741">
          <cell r="B741" t="str">
            <v>ST/EPU</v>
          </cell>
          <cell r="C741" t="str">
            <v>C1M</v>
          </cell>
          <cell r="D741" t="str">
            <v>C1MA</v>
          </cell>
          <cell r="E741" t="str">
            <v>CN/PEPT</v>
          </cell>
          <cell r="G741">
            <v>25</v>
          </cell>
          <cell r="H741" t="str">
            <v>PEPT2 Informaticien : développement module gestion activités EPT tous bailleurs</v>
          </cell>
          <cell r="I741" t="str">
            <v>ST/MEPU</v>
          </cell>
          <cell r="J741">
            <v>12</v>
          </cell>
          <cell r="K741" t="str">
            <v>IDA</v>
          </cell>
          <cell r="L741" t="str">
            <v>LR</v>
          </cell>
          <cell r="M741">
            <v>1</v>
          </cell>
          <cell r="O741">
            <v>4</v>
          </cell>
          <cell r="P741">
            <v>4</v>
          </cell>
          <cell r="Q741">
            <v>1</v>
          </cell>
          <cell r="R741" t="str">
            <v>contrat</v>
          </cell>
          <cell r="T741">
            <v>45582.239999999998</v>
          </cell>
          <cell r="U741">
            <v>1</v>
          </cell>
          <cell r="V741">
            <v>45582.239999999998</v>
          </cell>
          <cell r="W741">
            <v>0</v>
          </cell>
          <cell r="X741">
            <v>0</v>
          </cell>
          <cell r="Y741">
            <v>0</v>
          </cell>
          <cell r="Z741">
            <v>45582.239999999998</v>
          </cell>
          <cell r="AA741">
            <v>45582.239999999998</v>
          </cell>
          <cell r="AB741">
            <v>0</v>
          </cell>
          <cell r="AC741">
            <v>0</v>
          </cell>
          <cell r="AD741">
            <v>0</v>
          </cell>
          <cell r="AE741">
            <v>45582.239999999998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L741">
            <v>0</v>
          </cell>
        </row>
        <row r="742">
          <cell r="B742" t="str">
            <v>ST/EPU</v>
          </cell>
          <cell r="C742" t="str">
            <v>C1M</v>
          </cell>
          <cell r="D742" t="str">
            <v>C1MA</v>
          </cell>
          <cell r="E742" t="str">
            <v>CN/PEPT</v>
          </cell>
          <cell r="F742">
            <v>90</v>
          </cell>
          <cell r="G742">
            <v>25</v>
          </cell>
          <cell r="H742" t="str">
            <v>PEPT2 Spécialistes et études préparatoires PEPT 2</v>
          </cell>
          <cell r="I742" t="str">
            <v>ST/MEPU</v>
          </cell>
          <cell r="J742">
            <v>12</v>
          </cell>
          <cell r="K742" t="str">
            <v>IDA</v>
          </cell>
          <cell r="L742" t="str">
            <v>LR</v>
          </cell>
          <cell r="M742">
            <v>1</v>
          </cell>
          <cell r="N742">
            <v>6</v>
          </cell>
          <cell r="O742">
            <v>4</v>
          </cell>
          <cell r="P742">
            <v>4</v>
          </cell>
          <cell r="Q742">
            <v>1</v>
          </cell>
          <cell r="R742" t="str">
            <v>forfait</v>
          </cell>
          <cell r="T742">
            <v>1139556</v>
          </cell>
          <cell r="U742">
            <v>1</v>
          </cell>
          <cell r="V742">
            <v>1139556</v>
          </cell>
          <cell r="W742">
            <v>0</v>
          </cell>
          <cell r="X742">
            <v>0</v>
          </cell>
          <cell r="Y742">
            <v>0</v>
          </cell>
          <cell r="Z742">
            <v>1139556</v>
          </cell>
          <cell r="AA742">
            <v>1139556</v>
          </cell>
          <cell r="AB742">
            <v>0</v>
          </cell>
          <cell r="AC742">
            <v>0</v>
          </cell>
          <cell r="AD742">
            <v>0</v>
          </cell>
          <cell r="AE742">
            <v>1139556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  <cell r="AL742">
            <v>0</v>
          </cell>
        </row>
        <row r="743">
          <cell r="B743" t="str">
            <v>ST/EPU</v>
          </cell>
          <cell r="C743" t="str">
            <v>C1L</v>
          </cell>
          <cell r="D743" t="str">
            <v>C1LA</v>
          </cell>
          <cell r="E743" t="str">
            <v>C AUDIT</v>
          </cell>
          <cell r="G743">
            <v>15</v>
          </cell>
          <cell r="H743" t="str">
            <v>C AUDIT Mission de contrôle et de suivi semestriel des 46 SAAF x 2vis x2j /an</v>
          </cell>
          <cell r="I743" t="str">
            <v>SG/MEPU-EC</v>
          </cell>
          <cell r="J743">
            <v>12</v>
          </cell>
          <cell r="K743" t="str">
            <v>IDA</v>
          </cell>
          <cell r="L743" t="str">
            <v>AUT</v>
          </cell>
          <cell r="M743">
            <v>184</v>
          </cell>
          <cell r="O743">
            <v>4</v>
          </cell>
          <cell r="P743">
            <v>4</v>
          </cell>
          <cell r="Q743">
            <v>184</v>
          </cell>
          <cell r="R743" t="str">
            <v>pxj</v>
          </cell>
          <cell r="T743">
            <v>113.9556</v>
          </cell>
          <cell r="U743">
            <v>0.9</v>
          </cell>
          <cell r="V743">
            <v>20967.830399999999</v>
          </cell>
          <cell r="W743">
            <v>0</v>
          </cell>
          <cell r="X743">
            <v>0</v>
          </cell>
          <cell r="Y743">
            <v>0</v>
          </cell>
          <cell r="Z743">
            <v>20967.830399999999</v>
          </cell>
          <cell r="AA743">
            <v>18871.04736</v>
          </cell>
          <cell r="AB743">
            <v>0</v>
          </cell>
          <cell r="AC743">
            <v>0</v>
          </cell>
          <cell r="AD743">
            <v>0</v>
          </cell>
          <cell r="AE743">
            <v>18871.04736</v>
          </cell>
          <cell r="AF743">
            <v>2096.7830399999984</v>
          </cell>
          <cell r="AG743">
            <v>0</v>
          </cell>
          <cell r="AH743">
            <v>0</v>
          </cell>
          <cell r="AI743">
            <v>0</v>
          </cell>
          <cell r="AJ743">
            <v>2096.7830399999984</v>
          </cell>
          <cell r="AL743">
            <v>0</v>
          </cell>
        </row>
        <row r="744">
          <cell r="B744" t="str">
            <v>ST/EPU</v>
          </cell>
          <cell r="C744" t="str">
            <v>C1L</v>
          </cell>
          <cell r="D744" t="str">
            <v>C1LA</v>
          </cell>
          <cell r="E744" t="str">
            <v>C AUDIT</v>
          </cell>
          <cell r="F744">
            <v>90</v>
          </cell>
          <cell r="G744">
            <v>15</v>
          </cell>
          <cell r="H744" t="str">
            <v>C AUDIT Fonctionnement de la Cellule  yc production rapports</v>
          </cell>
          <cell r="I744" t="str">
            <v>SG/MEPU-EC</v>
          </cell>
          <cell r="J744">
            <v>12</v>
          </cell>
          <cell r="K744" t="str">
            <v>IDA</v>
          </cell>
          <cell r="L744" t="str">
            <v>AUT</v>
          </cell>
          <cell r="M744">
            <v>12</v>
          </cell>
          <cell r="N744">
            <v>6</v>
          </cell>
          <cell r="O744">
            <v>4</v>
          </cell>
          <cell r="P744">
            <v>4</v>
          </cell>
          <cell r="Q744">
            <v>12</v>
          </cell>
          <cell r="R744" t="str">
            <v>mois</v>
          </cell>
          <cell r="T744">
            <v>901.40484100616993</v>
          </cell>
          <cell r="U744">
            <v>0.9</v>
          </cell>
          <cell r="V744">
            <v>10816.858092074039</v>
          </cell>
          <cell r="W744">
            <v>0</v>
          </cell>
          <cell r="X744">
            <v>0</v>
          </cell>
          <cell r="Y744">
            <v>0</v>
          </cell>
          <cell r="Z744">
            <v>10816.858092074039</v>
          </cell>
          <cell r="AA744">
            <v>9735.1722828666352</v>
          </cell>
          <cell r="AB744">
            <v>0</v>
          </cell>
          <cell r="AC744">
            <v>0</v>
          </cell>
          <cell r="AD744">
            <v>0</v>
          </cell>
          <cell r="AE744">
            <v>9735.1722828666352</v>
          </cell>
          <cell r="AF744">
            <v>1081.6858092074035</v>
          </cell>
          <cell r="AG744">
            <v>0</v>
          </cell>
          <cell r="AH744">
            <v>0</v>
          </cell>
          <cell r="AI744">
            <v>0</v>
          </cell>
          <cell r="AJ744">
            <v>1081.6858092074035</v>
          </cell>
          <cell r="AL744">
            <v>0</v>
          </cell>
        </row>
        <row r="745">
          <cell r="B745" t="str">
            <v>ST/EPU</v>
          </cell>
          <cell r="C745" t="str">
            <v>C1L</v>
          </cell>
          <cell r="D745" t="str">
            <v>C1LA</v>
          </cell>
          <cell r="E745" t="str">
            <v>C AUDIT</v>
          </cell>
          <cell r="G745">
            <v>23</v>
          </cell>
          <cell r="H745" t="str">
            <v xml:space="preserve">C AUDIT Equipement informatique et bureautique de la Cellule </v>
          </cell>
          <cell r="I745" t="str">
            <v>SG/MEPU-EC</v>
          </cell>
          <cell r="J745">
            <v>12</v>
          </cell>
          <cell r="K745" t="str">
            <v>IDA</v>
          </cell>
          <cell r="L745" t="str">
            <v>AOI</v>
          </cell>
          <cell r="M745">
            <v>1</v>
          </cell>
          <cell r="O745">
            <v>4</v>
          </cell>
          <cell r="P745">
            <v>4</v>
          </cell>
          <cell r="Q745">
            <v>1</v>
          </cell>
          <cell r="R745" t="str">
            <v>lot</v>
          </cell>
          <cell r="T745">
            <v>94963</v>
          </cell>
          <cell r="U745">
            <v>1</v>
          </cell>
          <cell r="V745">
            <v>94963</v>
          </cell>
          <cell r="W745">
            <v>0</v>
          </cell>
          <cell r="X745">
            <v>0</v>
          </cell>
          <cell r="Y745">
            <v>0</v>
          </cell>
          <cell r="Z745">
            <v>94963</v>
          </cell>
          <cell r="AA745">
            <v>94963</v>
          </cell>
          <cell r="AB745">
            <v>0</v>
          </cell>
          <cell r="AC745">
            <v>0</v>
          </cell>
          <cell r="AD745">
            <v>0</v>
          </cell>
          <cell r="AE745">
            <v>94963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L745">
            <v>0</v>
          </cell>
        </row>
        <row r="746">
          <cell r="B746" t="str">
            <v>ST/EPU</v>
          </cell>
          <cell r="C746" t="str">
            <v>C1J</v>
          </cell>
          <cell r="D746" t="str">
            <v>C1JA</v>
          </cell>
          <cell r="E746" t="str">
            <v>DAAF</v>
          </cell>
          <cell r="F746">
            <v>90</v>
          </cell>
          <cell r="G746">
            <v>15</v>
          </cell>
          <cell r="H746" t="str">
            <v>DAAF Mission de suivi et appui  aux SAAF  46SAAF x 2vis x2j /an</v>
          </cell>
          <cell r="I746" t="str">
            <v>DAAF</v>
          </cell>
          <cell r="J746">
            <v>12</v>
          </cell>
          <cell r="K746" t="str">
            <v>IDA</v>
          </cell>
          <cell r="L746" t="str">
            <v>AUT</v>
          </cell>
          <cell r="M746">
            <v>184</v>
          </cell>
          <cell r="N746">
            <v>6</v>
          </cell>
          <cell r="O746">
            <v>4</v>
          </cell>
          <cell r="P746">
            <v>4</v>
          </cell>
          <cell r="Q746">
            <v>184</v>
          </cell>
          <cell r="R746" t="str">
            <v>pxj</v>
          </cell>
          <cell r="T746">
            <v>113.9556</v>
          </cell>
          <cell r="U746">
            <v>0.9</v>
          </cell>
          <cell r="V746">
            <v>20967.830399999999</v>
          </cell>
          <cell r="W746">
            <v>0</v>
          </cell>
          <cell r="X746">
            <v>0</v>
          </cell>
          <cell r="Y746">
            <v>0</v>
          </cell>
          <cell r="Z746">
            <v>20967.830399999999</v>
          </cell>
          <cell r="AA746">
            <v>18871.04736</v>
          </cell>
          <cell r="AB746">
            <v>0</v>
          </cell>
          <cell r="AC746">
            <v>0</v>
          </cell>
          <cell r="AD746">
            <v>0</v>
          </cell>
          <cell r="AE746">
            <v>18871.04736</v>
          </cell>
          <cell r="AF746">
            <v>2096.7830399999984</v>
          </cell>
          <cell r="AG746">
            <v>0</v>
          </cell>
          <cell r="AH746">
            <v>0</v>
          </cell>
          <cell r="AI746">
            <v>0</v>
          </cell>
          <cell r="AJ746">
            <v>2096.7830399999984</v>
          </cell>
          <cell r="AL746">
            <v>0</v>
          </cell>
        </row>
        <row r="747">
          <cell r="B747" t="str">
            <v>ST/EPU</v>
          </cell>
          <cell r="C747" t="str">
            <v>C1M</v>
          </cell>
          <cell r="D747" t="str">
            <v>C1MB</v>
          </cell>
          <cell r="E747" t="str">
            <v>ST/MEPU</v>
          </cell>
          <cell r="G747">
            <v>25</v>
          </cell>
          <cell r="H747" t="str">
            <v>ST/MEPU Spécialiste en communication : Journaliste éducation</v>
          </cell>
          <cell r="I747" t="str">
            <v>ST/MEPU</v>
          </cell>
          <cell r="J747">
            <v>12</v>
          </cell>
          <cell r="K747" t="str">
            <v>IDA</v>
          </cell>
          <cell r="L747" t="str">
            <v>LR</v>
          </cell>
          <cell r="M747">
            <v>1</v>
          </cell>
          <cell r="O747">
            <v>4</v>
          </cell>
          <cell r="P747">
            <v>4</v>
          </cell>
          <cell r="Q747">
            <v>1</v>
          </cell>
          <cell r="R747" t="str">
            <v>forfait</v>
          </cell>
          <cell r="T747">
            <v>37985.199999999997</v>
          </cell>
          <cell r="U747">
            <v>1</v>
          </cell>
          <cell r="V747">
            <v>37985.199999999997</v>
          </cell>
          <cell r="W747">
            <v>0</v>
          </cell>
          <cell r="X747">
            <v>0</v>
          </cell>
          <cell r="Y747">
            <v>0</v>
          </cell>
          <cell r="Z747">
            <v>37985.199999999997</v>
          </cell>
          <cell r="AA747">
            <v>37985.199999999997</v>
          </cell>
          <cell r="AB747">
            <v>0</v>
          </cell>
          <cell r="AC747">
            <v>0</v>
          </cell>
          <cell r="AD747">
            <v>0</v>
          </cell>
          <cell r="AE747">
            <v>37985.199999999997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8">
          <cell r="B748" t="str">
            <v>ST/EPU</v>
          </cell>
          <cell r="C748" t="str">
            <v>C1M</v>
          </cell>
          <cell r="D748" t="str">
            <v>C1MB</v>
          </cell>
          <cell r="E748" t="str">
            <v>ST/MEPU</v>
          </cell>
          <cell r="F748">
            <v>90</v>
          </cell>
          <cell r="G748">
            <v>25</v>
          </cell>
          <cell r="H748" t="str">
            <v>ST/MEPU Emissions radio télé</v>
          </cell>
          <cell r="I748" t="str">
            <v>ST/MEPU</v>
          </cell>
          <cell r="J748">
            <v>12</v>
          </cell>
          <cell r="K748" t="str">
            <v>IDA</v>
          </cell>
          <cell r="L748" t="str">
            <v>AUT</v>
          </cell>
          <cell r="M748">
            <v>1</v>
          </cell>
          <cell r="N748">
            <v>6</v>
          </cell>
          <cell r="O748">
            <v>4</v>
          </cell>
          <cell r="P748">
            <v>4</v>
          </cell>
          <cell r="Q748">
            <v>1</v>
          </cell>
          <cell r="R748" t="str">
            <v>forfait</v>
          </cell>
          <cell r="T748">
            <v>6309.833887043189</v>
          </cell>
          <cell r="U748">
            <v>1</v>
          </cell>
          <cell r="V748">
            <v>6309.833887043189</v>
          </cell>
          <cell r="W748">
            <v>0</v>
          </cell>
          <cell r="X748">
            <v>0</v>
          </cell>
          <cell r="Y748">
            <v>0</v>
          </cell>
          <cell r="Z748">
            <v>6309.833887043189</v>
          </cell>
          <cell r="AA748">
            <v>6309.833887043189</v>
          </cell>
          <cell r="AB748">
            <v>0</v>
          </cell>
          <cell r="AC748">
            <v>0</v>
          </cell>
          <cell r="AD748">
            <v>0</v>
          </cell>
          <cell r="AE748">
            <v>6309.833887043189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L748">
            <v>0</v>
          </cell>
        </row>
        <row r="749">
          <cell r="B749" t="str">
            <v>ST/EPU</v>
          </cell>
          <cell r="C749" t="str">
            <v>C1M</v>
          </cell>
          <cell r="D749" t="str">
            <v>C1MB</v>
          </cell>
          <cell r="E749" t="str">
            <v>ST/MEPU</v>
          </cell>
          <cell r="G749">
            <v>25</v>
          </cell>
          <cell r="H749" t="str">
            <v>ST/MEPU Publications dans la presse</v>
          </cell>
          <cell r="I749" t="str">
            <v>ST/MEPU</v>
          </cell>
          <cell r="J749">
            <v>12</v>
          </cell>
          <cell r="K749" t="str">
            <v>IDA</v>
          </cell>
          <cell r="L749" t="str">
            <v>AUT</v>
          </cell>
          <cell r="M749">
            <v>1</v>
          </cell>
          <cell r="O749">
            <v>4</v>
          </cell>
          <cell r="P749">
            <v>4</v>
          </cell>
          <cell r="Q749">
            <v>1</v>
          </cell>
          <cell r="R749" t="str">
            <v>forfait</v>
          </cell>
          <cell r="T749">
            <v>10816.858092074039</v>
          </cell>
          <cell r="U749">
            <v>1</v>
          </cell>
          <cell r="V749">
            <v>10816.858092074039</v>
          </cell>
          <cell r="W749">
            <v>0</v>
          </cell>
          <cell r="X749">
            <v>0</v>
          </cell>
          <cell r="Y749">
            <v>0</v>
          </cell>
          <cell r="Z749">
            <v>10816.858092074039</v>
          </cell>
          <cell r="AA749">
            <v>10816.858092074039</v>
          </cell>
          <cell r="AB749">
            <v>0</v>
          </cell>
          <cell r="AC749">
            <v>0</v>
          </cell>
          <cell r="AD749">
            <v>0</v>
          </cell>
          <cell r="AE749">
            <v>10816.858092074039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L749">
            <v>0</v>
          </cell>
        </row>
        <row r="750">
          <cell r="B750" t="str">
            <v>ST/EPU</v>
          </cell>
          <cell r="C750" t="str">
            <v>C1M</v>
          </cell>
          <cell r="D750" t="str">
            <v>C1MB</v>
          </cell>
          <cell r="E750" t="str">
            <v>ST/MEPU</v>
          </cell>
          <cell r="F750">
            <v>90</v>
          </cell>
          <cell r="G750">
            <v>15</v>
          </cell>
          <cell r="H750" t="str">
            <v>ST/MEPU Reproduction documents</v>
          </cell>
          <cell r="I750" t="str">
            <v>ST/MEPU</v>
          </cell>
          <cell r="J750">
            <v>12</v>
          </cell>
          <cell r="K750" t="str">
            <v>IDA</v>
          </cell>
          <cell r="L750" t="str">
            <v>AUT</v>
          </cell>
          <cell r="M750">
            <v>1</v>
          </cell>
          <cell r="N750">
            <v>6</v>
          </cell>
          <cell r="O750">
            <v>4</v>
          </cell>
          <cell r="P750">
            <v>4</v>
          </cell>
          <cell r="Q750">
            <v>1</v>
          </cell>
          <cell r="R750" t="str">
            <v>forfait</v>
          </cell>
          <cell r="T750">
            <v>18028.096820123399</v>
          </cell>
          <cell r="U750">
            <v>0.9</v>
          </cell>
          <cell r="V750">
            <v>18028.096820123399</v>
          </cell>
          <cell r="W750">
            <v>0</v>
          </cell>
          <cell r="X750">
            <v>0</v>
          </cell>
          <cell r="Y750">
            <v>0</v>
          </cell>
          <cell r="Z750">
            <v>18028.096820123399</v>
          </cell>
          <cell r="AA750">
            <v>16225.28713811106</v>
          </cell>
          <cell r="AB750">
            <v>0</v>
          </cell>
          <cell r="AC750">
            <v>0</v>
          </cell>
          <cell r="AD750">
            <v>0</v>
          </cell>
          <cell r="AE750">
            <v>16225.28713811106</v>
          </cell>
          <cell r="AF750">
            <v>1802.8096820123392</v>
          </cell>
          <cell r="AG750">
            <v>0</v>
          </cell>
          <cell r="AH750">
            <v>0</v>
          </cell>
          <cell r="AI750">
            <v>0</v>
          </cell>
          <cell r="AJ750">
            <v>1802.8096820123392</v>
          </cell>
          <cell r="AL750">
            <v>0</v>
          </cell>
        </row>
        <row r="751">
          <cell r="B751" t="str">
            <v>ST/EPU</v>
          </cell>
          <cell r="C751" t="str">
            <v>C1M</v>
          </cell>
          <cell r="D751" t="str">
            <v>C1MB</v>
          </cell>
          <cell r="E751" t="str">
            <v>ST/MEPU</v>
          </cell>
          <cell r="G751">
            <v>25</v>
          </cell>
          <cell r="H751" t="str">
            <v xml:space="preserve">ST/MEPU Form  diverses à l'extérieur </v>
          </cell>
          <cell r="I751" t="str">
            <v>ST/MEPU</v>
          </cell>
          <cell r="J751">
            <v>24</v>
          </cell>
          <cell r="K751" t="str">
            <v>IDA</v>
          </cell>
          <cell r="L751" t="str">
            <v>AUT</v>
          </cell>
          <cell r="M751">
            <v>1</v>
          </cell>
          <cell r="O751">
            <v>4</v>
          </cell>
          <cell r="P751">
            <v>4</v>
          </cell>
          <cell r="Q751">
            <v>1</v>
          </cell>
          <cell r="R751" t="str">
            <v>forfait</v>
          </cell>
          <cell r="T751">
            <v>211197.712</v>
          </cell>
          <cell r="U751">
            <v>1</v>
          </cell>
          <cell r="V751">
            <v>211197.712</v>
          </cell>
          <cell r="W751">
            <v>0</v>
          </cell>
          <cell r="X751">
            <v>0</v>
          </cell>
          <cell r="Y751">
            <v>0</v>
          </cell>
          <cell r="Z751">
            <v>211197.712</v>
          </cell>
          <cell r="AA751">
            <v>211197.712</v>
          </cell>
          <cell r="AB751">
            <v>0</v>
          </cell>
          <cell r="AC751">
            <v>0</v>
          </cell>
          <cell r="AD751">
            <v>0</v>
          </cell>
          <cell r="AE751">
            <v>211197.712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B752" t="str">
            <v>ST/EPU</v>
          </cell>
          <cell r="C752" t="str">
            <v>C1M</v>
          </cell>
          <cell r="D752" t="str">
            <v>C1MB</v>
          </cell>
          <cell r="E752" t="str">
            <v>ST/MEPU</v>
          </cell>
          <cell r="F752">
            <v>90</v>
          </cell>
          <cell r="G752">
            <v>25</v>
          </cell>
          <cell r="H752" t="str">
            <v>ST/MEPU Ateliers internationaux et régionaux (RESEN, AGEPA…)</v>
          </cell>
          <cell r="I752" t="str">
            <v>ST/MEPU</v>
          </cell>
          <cell r="J752">
            <v>24</v>
          </cell>
          <cell r="K752" t="str">
            <v>IDA</v>
          </cell>
          <cell r="L752" t="str">
            <v>AUT</v>
          </cell>
          <cell r="M752">
            <v>2</v>
          </cell>
          <cell r="N752">
            <v>6</v>
          </cell>
          <cell r="O752">
            <v>4</v>
          </cell>
          <cell r="P752">
            <v>4</v>
          </cell>
          <cell r="Q752">
            <v>2</v>
          </cell>
          <cell r="R752" t="str">
            <v>u</v>
          </cell>
          <cell r="T752">
            <v>56977.799999999996</v>
          </cell>
          <cell r="U752">
            <v>1</v>
          </cell>
          <cell r="V752">
            <v>113955.59999999999</v>
          </cell>
          <cell r="W752">
            <v>0</v>
          </cell>
          <cell r="X752">
            <v>0</v>
          </cell>
          <cell r="Y752">
            <v>0</v>
          </cell>
          <cell r="Z752">
            <v>113955.59999999999</v>
          </cell>
          <cell r="AA752">
            <v>113955.59999999999</v>
          </cell>
          <cell r="AB752">
            <v>0</v>
          </cell>
          <cell r="AC752">
            <v>0</v>
          </cell>
          <cell r="AD752">
            <v>0</v>
          </cell>
          <cell r="AE752">
            <v>113955.59999999999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B753" t="str">
            <v>ST/EPU</v>
          </cell>
          <cell r="C753" t="str">
            <v>C1M</v>
          </cell>
          <cell r="D753" t="str">
            <v>C1MB</v>
          </cell>
          <cell r="E753" t="str">
            <v>ST/MEPU</v>
          </cell>
          <cell r="G753">
            <v>25</v>
          </cell>
          <cell r="H753" t="str">
            <v>ST/MEPU Ateliers sur procédures gestion coordination programme</v>
          </cell>
          <cell r="I753" t="str">
            <v>ST/MEPU</v>
          </cell>
          <cell r="J753">
            <v>12</v>
          </cell>
          <cell r="K753" t="str">
            <v>IDA</v>
          </cell>
          <cell r="L753" t="str">
            <v>AUT</v>
          </cell>
          <cell r="M753">
            <v>300</v>
          </cell>
          <cell r="O753">
            <v>4</v>
          </cell>
          <cell r="P753">
            <v>4</v>
          </cell>
          <cell r="Q753">
            <v>300</v>
          </cell>
          <cell r="R753" t="str">
            <v>pxj</v>
          </cell>
          <cell r="T753">
            <v>113.9556</v>
          </cell>
          <cell r="U753">
            <v>1</v>
          </cell>
          <cell r="V753">
            <v>34186.68</v>
          </cell>
          <cell r="W753">
            <v>0</v>
          </cell>
          <cell r="X753">
            <v>0</v>
          </cell>
          <cell r="Y753">
            <v>0</v>
          </cell>
          <cell r="Z753">
            <v>34186.68</v>
          </cell>
          <cell r="AA753">
            <v>34186.68</v>
          </cell>
          <cell r="AB753">
            <v>0</v>
          </cell>
          <cell r="AC753">
            <v>0</v>
          </cell>
          <cell r="AD753">
            <v>0</v>
          </cell>
          <cell r="AE753">
            <v>34186.68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B754" t="str">
            <v>ST/EPU</v>
          </cell>
          <cell r="C754" t="str">
            <v>C1M</v>
          </cell>
          <cell r="D754" t="str">
            <v>C1MB</v>
          </cell>
          <cell r="E754" t="str">
            <v>ST/MEPU</v>
          </cell>
          <cell r="F754">
            <v>90</v>
          </cell>
          <cell r="G754">
            <v>25</v>
          </cell>
          <cell r="H754" t="str">
            <v>ST/MEPU Prorogation audit du PEPT1 sur 2 périodes</v>
          </cell>
          <cell r="I754" t="str">
            <v>ST/MEPU</v>
          </cell>
          <cell r="J754">
            <v>12</v>
          </cell>
          <cell r="K754" t="str">
            <v>IDA</v>
          </cell>
          <cell r="L754" t="str">
            <v>LR</v>
          </cell>
          <cell r="M754">
            <v>1</v>
          </cell>
          <cell r="N754">
            <v>6</v>
          </cell>
          <cell r="O754">
            <v>4</v>
          </cell>
          <cell r="P754">
            <v>4</v>
          </cell>
          <cell r="Q754">
            <v>1</v>
          </cell>
          <cell r="R754" t="str">
            <v>u</v>
          </cell>
          <cell r="T754">
            <v>117754.12</v>
          </cell>
          <cell r="U754">
            <v>1</v>
          </cell>
          <cell r="V754">
            <v>117754.12</v>
          </cell>
          <cell r="W754">
            <v>0</v>
          </cell>
          <cell r="X754">
            <v>0</v>
          </cell>
          <cell r="Y754">
            <v>0</v>
          </cell>
          <cell r="Z754">
            <v>117754.12</v>
          </cell>
          <cell r="AA754">
            <v>117754.12</v>
          </cell>
          <cell r="AB754">
            <v>0</v>
          </cell>
          <cell r="AC754">
            <v>0</v>
          </cell>
          <cell r="AD754">
            <v>0</v>
          </cell>
          <cell r="AE754">
            <v>117754.12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B755" t="str">
            <v>ST/EPU</v>
          </cell>
          <cell r="C755" t="str">
            <v>C1M</v>
          </cell>
          <cell r="D755" t="str">
            <v>C1MB</v>
          </cell>
          <cell r="E755" t="str">
            <v>ST/MEPU</v>
          </cell>
          <cell r="G755">
            <v>25</v>
          </cell>
          <cell r="H755" t="str">
            <v>ST/MEPU Assistance techn TomPro</v>
          </cell>
          <cell r="I755" t="str">
            <v>ST/MEPU</v>
          </cell>
          <cell r="J755">
            <v>12</v>
          </cell>
          <cell r="K755" t="str">
            <v>IDA</v>
          </cell>
          <cell r="L755" t="str">
            <v>LR</v>
          </cell>
          <cell r="M755">
            <v>1</v>
          </cell>
          <cell r="O755">
            <v>4</v>
          </cell>
          <cell r="P755">
            <v>4</v>
          </cell>
          <cell r="Q755">
            <v>1</v>
          </cell>
          <cell r="R755" t="str">
            <v>u</v>
          </cell>
          <cell r="T755">
            <v>45582.239999999998</v>
          </cell>
          <cell r="U755">
            <v>1</v>
          </cell>
          <cell r="V755">
            <v>45582.239999999998</v>
          </cell>
          <cell r="W755">
            <v>0</v>
          </cell>
          <cell r="X755">
            <v>0</v>
          </cell>
          <cell r="Y755">
            <v>0</v>
          </cell>
          <cell r="Z755">
            <v>45582.239999999998</v>
          </cell>
          <cell r="AA755">
            <v>45582.239999999998</v>
          </cell>
          <cell r="AB755">
            <v>0</v>
          </cell>
          <cell r="AC755">
            <v>0</v>
          </cell>
          <cell r="AD755">
            <v>0</v>
          </cell>
          <cell r="AE755">
            <v>45582.239999999998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6">
          <cell r="B756" t="str">
            <v>ST/EPU</v>
          </cell>
          <cell r="C756" t="str">
            <v>C1M</v>
          </cell>
          <cell r="D756" t="str">
            <v>C1MB</v>
          </cell>
          <cell r="E756" t="str">
            <v>ST/MEPU</v>
          </cell>
          <cell r="F756">
            <v>90</v>
          </cell>
          <cell r="G756">
            <v>25</v>
          </cell>
          <cell r="H756" t="str">
            <v>ST/MEPU Services de consultants pour élaboration du rapport d'achèvement</v>
          </cell>
          <cell r="I756" t="str">
            <v>ST/MEPU</v>
          </cell>
          <cell r="J756">
            <v>12</v>
          </cell>
          <cell r="K756" t="str">
            <v>IDA</v>
          </cell>
          <cell r="L756" t="str">
            <v>LR</v>
          </cell>
          <cell r="M756">
            <v>1</v>
          </cell>
          <cell r="N756">
            <v>6</v>
          </cell>
          <cell r="O756">
            <v>4</v>
          </cell>
          <cell r="P756">
            <v>4</v>
          </cell>
          <cell r="Q756">
            <v>1</v>
          </cell>
          <cell r="R756" t="str">
            <v>u</v>
          </cell>
          <cell r="T756">
            <v>265896.39999999997</v>
          </cell>
          <cell r="U756">
            <v>1</v>
          </cell>
          <cell r="V756">
            <v>265896.39999999997</v>
          </cell>
          <cell r="W756">
            <v>0</v>
          </cell>
          <cell r="X756">
            <v>0</v>
          </cell>
          <cell r="Y756">
            <v>0</v>
          </cell>
          <cell r="Z756">
            <v>265896.39999999997</v>
          </cell>
          <cell r="AA756">
            <v>265896.39999999997</v>
          </cell>
          <cell r="AB756">
            <v>0</v>
          </cell>
          <cell r="AC756">
            <v>0</v>
          </cell>
          <cell r="AD756">
            <v>0</v>
          </cell>
          <cell r="AE756">
            <v>265896.39999999997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L756">
            <v>0</v>
          </cell>
        </row>
        <row r="757">
          <cell r="B757" t="str">
            <v>ST/EPU</v>
          </cell>
          <cell r="C757" t="str">
            <v>C1M</v>
          </cell>
          <cell r="D757" t="str">
            <v>C1MB</v>
          </cell>
          <cell r="E757" t="str">
            <v>ST/MEPU</v>
          </cell>
          <cell r="G757">
            <v>15</v>
          </cell>
          <cell r="H757" t="str">
            <v>ST/MEPU Missions Washington</v>
          </cell>
          <cell r="I757" t="str">
            <v>ST/MEPU</v>
          </cell>
          <cell r="J757">
            <v>12</v>
          </cell>
          <cell r="K757" t="str">
            <v>IDA</v>
          </cell>
          <cell r="L757" t="str">
            <v>AUT</v>
          </cell>
          <cell r="M757">
            <v>1</v>
          </cell>
          <cell r="O757">
            <v>4</v>
          </cell>
          <cell r="P757">
            <v>4</v>
          </cell>
          <cell r="Q757">
            <v>1</v>
          </cell>
          <cell r="R757" t="str">
            <v>u</v>
          </cell>
          <cell r="T757">
            <v>91164.479999999996</v>
          </cell>
          <cell r="U757">
            <v>0.9</v>
          </cell>
          <cell r="V757">
            <v>91164.479999999996</v>
          </cell>
          <cell r="W757">
            <v>0</v>
          </cell>
          <cell r="X757">
            <v>0</v>
          </cell>
          <cell r="Y757">
            <v>0</v>
          </cell>
          <cell r="Z757">
            <v>91164.479999999996</v>
          </cell>
          <cell r="AA757">
            <v>82048.031999999992</v>
          </cell>
          <cell r="AB757">
            <v>0</v>
          </cell>
          <cell r="AC757">
            <v>0</v>
          </cell>
          <cell r="AD757">
            <v>0</v>
          </cell>
          <cell r="AE757">
            <v>82048.031999999992</v>
          </cell>
          <cell r="AF757">
            <v>9116.448000000004</v>
          </cell>
          <cell r="AG757">
            <v>0</v>
          </cell>
          <cell r="AH757">
            <v>0</v>
          </cell>
          <cell r="AI757">
            <v>0</v>
          </cell>
          <cell r="AJ757">
            <v>9116.448000000004</v>
          </cell>
          <cell r="AL757">
            <v>0</v>
          </cell>
        </row>
        <row r="758">
          <cell r="B758" t="str">
            <v>ST/EPU</v>
          </cell>
          <cell r="C758" t="str">
            <v>C1M</v>
          </cell>
          <cell r="D758" t="str">
            <v>C1MB</v>
          </cell>
          <cell r="E758" t="str">
            <v>ST/MEPU</v>
          </cell>
          <cell r="F758">
            <v>90</v>
          </cell>
          <cell r="G758">
            <v>15</v>
          </cell>
          <cell r="H758" t="str">
            <v>ST/MEPU Salaires contractuels</v>
          </cell>
          <cell r="I758" t="str">
            <v>ST/MEPU</v>
          </cell>
          <cell r="J758">
            <v>12</v>
          </cell>
          <cell r="K758" t="str">
            <v>IDA</v>
          </cell>
          <cell r="L758" t="str">
            <v>AUT</v>
          </cell>
          <cell r="M758">
            <v>12</v>
          </cell>
          <cell r="N758">
            <v>6</v>
          </cell>
          <cell r="O758">
            <v>4</v>
          </cell>
          <cell r="P758">
            <v>4</v>
          </cell>
          <cell r="Q758">
            <v>12</v>
          </cell>
          <cell r="R758" t="str">
            <v>mois</v>
          </cell>
          <cell r="T758">
            <v>26589.64</v>
          </cell>
          <cell r="U758">
            <v>0.9</v>
          </cell>
          <cell r="V758">
            <v>319075.68</v>
          </cell>
          <cell r="W758">
            <v>0</v>
          </cell>
          <cell r="X758">
            <v>0</v>
          </cell>
          <cell r="Y758">
            <v>0</v>
          </cell>
          <cell r="Z758">
            <v>319075.68</v>
          </cell>
          <cell r="AA758">
            <v>287168.11200000002</v>
          </cell>
          <cell r="AB758">
            <v>0</v>
          </cell>
          <cell r="AC758">
            <v>0</v>
          </cell>
          <cell r="AD758">
            <v>0</v>
          </cell>
          <cell r="AE758">
            <v>287168.11200000002</v>
          </cell>
          <cell r="AF758">
            <v>31907.56799999997</v>
          </cell>
          <cell r="AG758">
            <v>0</v>
          </cell>
          <cell r="AH758">
            <v>0</v>
          </cell>
          <cell r="AI758">
            <v>0</v>
          </cell>
          <cell r="AJ758">
            <v>31907.56799999997</v>
          </cell>
          <cell r="AL758">
            <v>0</v>
          </cell>
        </row>
        <row r="759">
          <cell r="B759" t="str">
            <v>ST/EPU</v>
          </cell>
          <cell r="C759" t="str">
            <v>C1M</v>
          </cell>
          <cell r="D759" t="str">
            <v>C1MB</v>
          </cell>
          <cell r="E759" t="str">
            <v>ST/MEPU</v>
          </cell>
          <cell r="G759">
            <v>15</v>
          </cell>
          <cell r="H759" t="str">
            <v>ST/MEPU Missions sur terrain : 20j/mois</v>
          </cell>
          <cell r="I759" t="str">
            <v>ST/MEPU</v>
          </cell>
          <cell r="J759">
            <v>12</v>
          </cell>
          <cell r="K759" t="str">
            <v>IDA</v>
          </cell>
          <cell r="L759" t="str">
            <v>AUT</v>
          </cell>
          <cell r="M759">
            <v>180</v>
          </cell>
          <cell r="O759">
            <v>4</v>
          </cell>
          <cell r="P759">
            <v>4</v>
          </cell>
          <cell r="Q759">
            <v>180</v>
          </cell>
          <cell r="R759" t="str">
            <v>pxj</v>
          </cell>
          <cell r="T759">
            <v>113.9556</v>
          </cell>
          <cell r="U759">
            <v>0.9</v>
          </cell>
          <cell r="V759">
            <v>20512.008000000002</v>
          </cell>
          <cell r="W759">
            <v>0</v>
          </cell>
          <cell r="X759">
            <v>0</v>
          </cell>
          <cell r="Y759">
            <v>0</v>
          </cell>
          <cell r="Z759">
            <v>20512.008000000002</v>
          </cell>
          <cell r="AA759">
            <v>18460.807200000003</v>
          </cell>
          <cell r="AB759">
            <v>0</v>
          </cell>
          <cell r="AC759">
            <v>0</v>
          </cell>
          <cell r="AD759">
            <v>0</v>
          </cell>
          <cell r="AE759">
            <v>18460.807200000003</v>
          </cell>
          <cell r="AF759">
            <v>2051.2007999999987</v>
          </cell>
          <cell r="AG759">
            <v>0</v>
          </cell>
          <cell r="AH759">
            <v>0</v>
          </cell>
          <cell r="AI759">
            <v>0</v>
          </cell>
          <cell r="AJ759">
            <v>2051.2007999999987</v>
          </cell>
          <cell r="AL759">
            <v>0</v>
          </cell>
        </row>
        <row r="760">
          <cell r="B760" t="str">
            <v>ST/EPU</v>
          </cell>
          <cell r="C760" t="str">
            <v>C1M</v>
          </cell>
          <cell r="D760" t="str">
            <v>C1MB</v>
          </cell>
          <cell r="E760" t="str">
            <v>ST/MEPU</v>
          </cell>
          <cell r="F760">
            <v>90</v>
          </cell>
          <cell r="G760">
            <v>15</v>
          </cell>
          <cell r="H760" t="str">
            <v>ST/MEPU Services extérieurs</v>
          </cell>
          <cell r="I760" t="str">
            <v>ST/MEPU</v>
          </cell>
          <cell r="J760">
            <v>12</v>
          </cell>
          <cell r="K760" t="str">
            <v>IDA</v>
          </cell>
          <cell r="L760" t="str">
            <v>AUT</v>
          </cell>
          <cell r="M760">
            <v>12</v>
          </cell>
          <cell r="N760">
            <v>6</v>
          </cell>
          <cell r="O760">
            <v>4</v>
          </cell>
          <cell r="P760">
            <v>4</v>
          </cell>
          <cell r="Q760">
            <v>12</v>
          </cell>
          <cell r="R760" t="str">
            <v>mois</v>
          </cell>
          <cell r="T760">
            <v>55078.54</v>
          </cell>
          <cell r="U760">
            <v>0.9</v>
          </cell>
          <cell r="V760">
            <v>660942.48</v>
          </cell>
          <cell r="W760">
            <v>0</v>
          </cell>
          <cell r="X760">
            <v>0</v>
          </cell>
          <cell r="Y760">
            <v>0</v>
          </cell>
          <cell r="Z760">
            <v>660942.48</v>
          </cell>
          <cell r="AA760">
            <v>594848.23199999996</v>
          </cell>
          <cell r="AB760">
            <v>0</v>
          </cell>
          <cell r="AC760">
            <v>0</v>
          </cell>
          <cell r="AD760">
            <v>0</v>
          </cell>
          <cell r="AE760">
            <v>594848.23199999996</v>
          </cell>
          <cell r="AF760">
            <v>66094.248000000021</v>
          </cell>
          <cell r="AG760">
            <v>0</v>
          </cell>
          <cell r="AH760">
            <v>0</v>
          </cell>
          <cell r="AI760">
            <v>0</v>
          </cell>
          <cell r="AJ760">
            <v>66094.248000000021</v>
          </cell>
          <cell r="AL760">
            <v>0</v>
          </cell>
        </row>
        <row r="761">
          <cell r="B761" t="str">
            <v>ST/EPU</v>
          </cell>
          <cell r="C761" t="str">
            <v>C1M</v>
          </cell>
          <cell r="D761" t="str">
            <v>C1MB</v>
          </cell>
          <cell r="E761" t="str">
            <v>ST/MEPU</v>
          </cell>
          <cell r="G761">
            <v>15</v>
          </cell>
          <cell r="H761" t="str">
            <v>ST/MEPU Fournitures et consommables</v>
          </cell>
          <cell r="I761" t="str">
            <v>ST/MEPU</v>
          </cell>
          <cell r="J761">
            <v>12</v>
          </cell>
          <cell r="K761" t="str">
            <v>IDA</v>
          </cell>
          <cell r="L761" t="str">
            <v>COT</v>
          </cell>
          <cell r="M761">
            <v>12</v>
          </cell>
          <cell r="O761">
            <v>4</v>
          </cell>
          <cell r="P761">
            <v>4</v>
          </cell>
          <cell r="Q761">
            <v>12</v>
          </cell>
          <cell r="R761" t="str">
            <v>mois</v>
          </cell>
          <cell r="T761">
            <v>9496.2999999999993</v>
          </cell>
          <cell r="U761">
            <v>0.9</v>
          </cell>
          <cell r="V761">
            <v>113955.59999999999</v>
          </cell>
          <cell r="W761">
            <v>0</v>
          </cell>
          <cell r="X761">
            <v>0</v>
          </cell>
          <cell r="Y761">
            <v>0</v>
          </cell>
          <cell r="Z761">
            <v>113955.59999999999</v>
          </cell>
          <cell r="AA761">
            <v>102560.04</v>
          </cell>
          <cell r="AB761">
            <v>0</v>
          </cell>
          <cell r="AC761">
            <v>0</v>
          </cell>
          <cell r="AD761">
            <v>0</v>
          </cell>
          <cell r="AE761">
            <v>102560.04</v>
          </cell>
          <cell r="AF761">
            <v>11395.559999999998</v>
          </cell>
          <cell r="AG761">
            <v>0</v>
          </cell>
          <cell r="AH761">
            <v>0</v>
          </cell>
          <cell r="AI761">
            <v>0</v>
          </cell>
          <cell r="AJ761">
            <v>11395.559999999998</v>
          </cell>
          <cell r="AL761">
            <v>0</v>
          </cell>
        </row>
        <row r="762">
          <cell r="B762" t="str">
            <v>ST/EPU</v>
          </cell>
          <cell r="C762" t="str">
            <v>C1M</v>
          </cell>
          <cell r="D762" t="str">
            <v>C1MB</v>
          </cell>
          <cell r="E762" t="str">
            <v>ST/MEPU</v>
          </cell>
          <cell r="F762">
            <v>90</v>
          </cell>
          <cell r="G762">
            <v>15</v>
          </cell>
          <cell r="H762" t="str">
            <v>ST/MEPU Assurances véhicules</v>
          </cell>
          <cell r="I762" t="str">
            <v>ST/MEPU</v>
          </cell>
          <cell r="J762">
            <v>12</v>
          </cell>
          <cell r="K762" t="str">
            <v>IDA</v>
          </cell>
          <cell r="L762" t="str">
            <v>AUT</v>
          </cell>
          <cell r="M762">
            <v>12</v>
          </cell>
          <cell r="N762">
            <v>6</v>
          </cell>
          <cell r="O762">
            <v>4</v>
          </cell>
          <cell r="P762">
            <v>4</v>
          </cell>
          <cell r="Q762">
            <v>12</v>
          </cell>
          <cell r="R762" t="str">
            <v>mois</v>
          </cell>
          <cell r="T762">
            <v>28488.899999999998</v>
          </cell>
          <cell r="U762">
            <v>0.9</v>
          </cell>
          <cell r="V762">
            <v>341866.8</v>
          </cell>
          <cell r="W762">
            <v>0</v>
          </cell>
          <cell r="X762">
            <v>0</v>
          </cell>
          <cell r="Y762">
            <v>0</v>
          </cell>
          <cell r="Z762">
            <v>341866.8</v>
          </cell>
          <cell r="AA762">
            <v>307680.12</v>
          </cell>
          <cell r="AB762">
            <v>0</v>
          </cell>
          <cell r="AC762">
            <v>0</v>
          </cell>
          <cell r="AD762">
            <v>0</v>
          </cell>
          <cell r="AE762">
            <v>307680.12</v>
          </cell>
          <cell r="AF762">
            <v>34186.679999999993</v>
          </cell>
          <cell r="AG762">
            <v>0</v>
          </cell>
          <cell r="AH762">
            <v>0</v>
          </cell>
          <cell r="AI762">
            <v>0</v>
          </cell>
          <cell r="AJ762">
            <v>34186.679999999993</v>
          </cell>
          <cell r="AL762">
            <v>0</v>
          </cell>
        </row>
        <row r="763">
          <cell r="B763" t="str">
            <v>ST/ETFP</v>
          </cell>
          <cell r="C763" t="str">
            <v>A2A</v>
          </cell>
          <cell r="D763" t="str">
            <v>A2AA</v>
          </cell>
          <cell r="E763" t="str">
            <v>ENI BOK</v>
          </cell>
          <cell r="G763">
            <v>23</v>
          </cell>
          <cell r="H763" t="str">
            <v>ENI BOK Mobilier et équipements complémentaires</v>
          </cell>
          <cell r="I763" t="str">
            <v>SNIEM</v>
          </cell>
          <cell r="J763">
            <v>12</v>
          </cell>
          <cell r="K763" t="str">
            <v>IDA</v>
          </cell>
          <cell r="L763" t="str">
            <v>AOI</v>
          </cell>
          <cell r="M763">
            <v>0.1</v>
          </cell>
          <cell r="O763">
            <v>4</v>
          </cell>
          <cell r="P763">
            <v>4</v>
          </cell>
          <cell r="Q763">
            <v>0.1</v>
          </cell>
          <cell r="R763" t="str">
            <v>forfait</v>
          </cell>
          <cell r="T763">
            <v>289025.58827999997</v>
          </cell>
          <cell r="U763">
            <v>1</v>
          </cell>
          <cell r="V763">
            <v>28902.558827999997</v>
          </cell>
          <cell r="W763">
            <v>0</v>
          </cell>
          <cell r="X763">
            <v>0</v>
          </cell>
          <cell r="Y763">
            <v>0</v>
          </cell>
          <cell r="Z763">
            <v>28902.558827999997</v>
          </cell>
          <cell r="AA763">
            <v>28902.558827999997</v>
          </cell>
          <cell r="AB763">
            <v>0</v>
          </cell>
          <cell r="AC763">
            <v>0</v>
          </cell>
          <cell r="AD763">
            <v>0</v>
          </cell>
          <cell r="AE763">
            <v>28902.558827999997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4">
          <cell r="B764" t="str">
            <v>ST/ETFP</v>
          </cell>
          <cell r="C764" t="str">
            <v>A2A</v>
          </cell>
          <cell r="D764" t="str">
            <v>A2AA</v>
          </cell>
          <cell r="E764" t="str">
            <v>ENI DUB</v>
          </cell>
          <cell r="F764">
            <v>90</v>
          </cell>
          <cell r="G764">
            <v>23</v>
          </cell>
          <cell r="H764" t="str">
            <v>ENI DUB Mobilier et équipements complémentaires</v>
          </cell>
          <cell r="I764" t="str">
            <v>SNIEM</v>
          </cell>
          <cell r="J764">
            <v>12</v>
          </cell>
          <cell r="K764" t="str">
            <v>IDA</v>
          </cell>
          <cell r="L764" t="str">
            <v>AOI</v>
          </cell>
          <cell r="M764">
            <v>0.1</v>
          </cell>
          <cell r="N764">
            <v>6</v>
          </cell>
          <cell r="O764">
            <v>4</v>
          </cell>
          <cell r="P764">
            <v>4</v>
          </cell>
          <cell r="Q764">
            <v>0.1</v>
          </cell>
          <cell r="R764" t="str">
            <v>forfait</v>
          </cell>
          <cell r="T764">
            <v>289025.58827999997</v>
          </cell>
          <cell r="U764">
            <v>1</v>
          </cell>
          <cell r="V764">
            <v>28902.558827999997</v>
          </cell>
          <cell r="W764">
            <v>0</v>
          </cell>
          <cell r="X764">
            <v>0</v>
          </cell>
          <cell r="Y764">
            <v>0</v>
          </cell>
          <cell r="Z764">
            <v>28902.558827999997</v>
          </cell>
          <cell r="AA764">
            <v>28902.558827999997</v>
          </cell>
          <cell r="AB764">
            <v>0</v>
          </cell>
          <cell r="AC764">
            <v>0</v>
          </cell>
          <cell r="AD764">
            <v>0</v>
          </cell>
          <cell r="AE764">
            <v>28902.558827999997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L764">
            <v>0</v>
          </cell>
        </row>
        <row r="765">
          <cell r="B765" t="str">
            <v>ST/ETFP</v>
          </cell>
          <cell r="C765" t="str">
            <v>A2A</v>
          </cell>
          <cell r="D765" t="str">
            <v>A2AA</v>
          </cell>
          <cell r="E765" t="str">
            <v>ENI CKY</v>
          </cell>
          <cell r="G765">
            <v>23</v>
          </cell>
          <cell r="H765" t="str">
            <v>ENI CKY Mobilier et équipements complémentaires</v>
          </cell>
          <cell r="I765" t="str">
            <v>SNIEM</v>
          </cell>
          <cell r="J765">
            <v>12</v>
          </cell>
          <cell r="K765" t="str">
            <v>IDA</v>
          </cell>
          <cell r="L765" t="str">
            <v>AOI</v>
          </cell>
          <cell r="M765">
            <v>0.1</v>
          </cell>
          <cell r="O765">
            <v>4</v>
          </cell>
          <cell r="P765">
            <v>4</v>
          </cell>
          <cell r="Q765">
            <v>0.1</v>
          </cell>
          <cell r="R765" t="str">
            <v>forfait</v>
          </cell>
          <cell r="T765">
            <v>289025.58827999997</v>
          </cell>
          <cell r="U765">
            <v>1</v>
          </cell>
          <cell r="V765">
            <v>28902.558827999997</v>
          </cell>
          <cell r="W765">
            <v>0</v>
          </cell>
          <cell r="X765">
            <v>0</v>
          </cell>
          <cell r="Y765">
            <v>0</v>
          </cell>
          <cell r="Z765">
            <v>28902.558827999997</v>
          </cell>
          <cell r="AA765">
            <v>28902.558827999997</v>
          </cell>
          <cell r="AB765">
            <v>0</v>
          </cell>
          <cell r="AC765">
            <v>0</v>
          </cell>
          <cell r="AD765">
            <v>0</v>
          </cell>
          <cell r="AE765">
            <v>28902.558827999997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L765">
            <v>0</v>
          </cell>
        </row>
        <row r="766">
          <cell r="B766" t="str">
            <v>ST/ETFP</v>
          </cell>
          <cell r="C766" t="str">
            <v>A2A</v>
          </cell>
          <cell r="D766" t="str">
            <v>A2AA</v>
          </cell>
          <cell r="E766" t="str">
            <v>ENI KIN</v>
          </cell>
          <cell r="F766">
            <v>90</v>
          </cell>
          <cell r="G766">
            <v>23</v>
          </cell>
          <cell r="H766" t="str">
            <v>ENI KIN Mobilier et équipements complémentaires</v>
          </cell>
          <cell r="I766" t="str">
            <v>SNIEM</v>
          </cell>
          <cell r="J766">
            <v>12</v>
          </cell>
          <cell r="K766" t="str">
            <v>IDA</v>
          </cell>
          <cell r="L766" t="str">
            <v>AOI</v>
          </cell>
          <cell r="M766">
            <v>0.1</v>
          </cell>
          <cell r="N766">
            <v>6</v>
          </cell>
          <cell r="O766">
            <v>4</v>
          </cell>
          <cell r="P766">
            <v>4</v>
          </cell>
          <cell r="Q766">
            <v>0.1</v>
          </cell>
          <cell r="R766" t="str">
            <v>forfait</v>
          </cell>
          <cell r="T766">
            <v>289025.58827999997</v>
          </cell>
          <cell r="U766">
            <v>1</v>
          </cell>
          <cell r="V766">
            <v>28902.558827999997</v>
          </cell>
          <cell r="W766">
            <v>0</v>
          </cell>
          <cell r="X766">
            <v>0</v>
          </cell>
          <cell r="Y766">
            <v>0</v>
          </cell>
          <cell r="Z766">
            <v>28902.558827999997</v>
          </cell>
          <cell r="AA766">
            <v>28902.558827999997</v>
          </cell>
          <cell r="AB766">
            <v>0</v>
          </cell>
          <cell r="AC766">
            <v>0</v>
          </cell>
          <cell r="AD766">
            <v>0</v>
          </cell>
          <cell r="AE766">
            <v>28902.558827999997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L766">
            <v>0</v>
          </cell>
        </row>
        <row r="767">
          <cell r="B767" t="str">
            <v>ST/ETFP</v>
          </cell>
          <cell r="C767" t="str">
            <v>A2A</v>
          </cell>
          <cell r="D767" t="str">
            <v>A2AA</v>
          </cell>
          <cell r="E767" t="str">
            <v>ENI LAB</v>
          </cell>
          <cell r="G767">
            <v>23</v>
          </cell>
          <cell r="H767" t="str">
            <v>ENI LAB Mobilier et équipements complémentaires</v>
          </cell>
          <cell r="I767" t="str">
            <v>SNIEM</v>
          </cell>
          <cell r="J767">
            <v>12</v>
          </cell>
          <cell r="K767" t="str">
            <v>IDA</v>
          </cell>
          <cell r="L767" t="str">
            <v>AOI</v>
          </cell>
          <cell r="M767">
            <v>0.1</v>
          </cell>
          <cell r="O767">
            <v>4</v>
          </cell>
          <cell r="P767">
            <v>4</v>
          </cell>
          <cell r="Q767">
            <v>0.1</v>
          </cell>
          <cell r="R767" t="str">
            <v>forfait</v>
          </cell>
          <cell r="T767">
            <v>289025.58827999997</v>
          </cell>
          <cell r="U767">
            <v>1</v>
          </cell>
          <cell r="V767">
            <v>28902.558827999997</v>
          </cell>
          <cell r="W767">
            <v>0</v>
          </cell>
          <cell r="X767">
            <v>0</v>
          </cell>
          <cell r="Y767">
            <v>0</v>
          </cell>
          <cell r="Z767">
            <v>28902.558827999997</v>
          </cell>
          <cell r="AA767">
            <v>28902.558827999997</v>
          </cell>
          <cell r="AB767">
            <v>0</v>
          </cell>
          <cell r="AC767">
            <v>0</v>
          </cell>
          <cell r="AD767">
            <v>0</v>
          </cell>
          <cell r="AE767">
            <v>28902.558827999997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L767">
            <v>0</v>
          </cell>
        </row>
        <row r="768">
          <cell r="B768" t="str">
            <v>ST/ETFP</v>
          </cell>
          <cell r="C768" t="str">
            <v>A2A</v>
          </cell>
          <cell r="D768" t="str">
            <v>A2AA</v>
          </cell>
          <cell r="E768" t="str">
            <v>ENI KAN</v>
          </cell>
          <cell r="F768">
            <v>90</v>
          </cell>
          <cell r="G768">
            <v>23</v>
          </cell>
          <cell r="H768" t="str">
            <v>ENI KAN Mobilier et équipements complémentaires</v>
          </cell>
          <cell r="I768" t="str">
            <v>SNIEM</v>
          </cell>
          <cell r="J768">
            <v>12</v>
          </cell>
          <cell r="K768" t="str">
            <v>IDA</v>
          </cell>
          <cell r="L768" t="str">
            <v>AOI</v>
          </cell>
          <cell r="M768">
            <v>0.1</v>
          </cell>
          <cell r="N768">
            <v>6</v>
          </cell>
          <cell r="O768">
            <v>4</v>
          </cell>
          <cell r="P768">
            <v>4</v>
          </cell>
          <cell r="Q768">
            <v>0.1</v>
          </cell>
          <cell r="R768" t="str">
            <v>forfait</v>
          </cell>
          <cell r="T768">
            <v>289025.58827999997</v>
          </cell>
          <cell r="U768">
            <v>1</v>
          </cell>
          <cell r="V768">
            <v>28902.558827999997</v>
          </cell>
          <cell r="W768">
            <v>0</v>
          </cell>
          <cell r="X768">
            <v>0</v>
          </cell>
          <cell r="Y768">
            <v>0</v>
          </cell>
          <cell r="Z768">
            <v>28902.558827999997</v>
          </cell>
          <cell r="AA768">
            <v>28902.558827999997</v>
          </cell>
          <cell r="AB768">
            <v>0</v>
          </cell>
          <cell r="AC768">
            <v>0</v>
          </cell>
          <cell r="AD768">
            <v>0</v>
          </cell>
          <cell r="AE768">
            <v>28902.558827999997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L768">
            <v>0</v>
          </cell>
        </row>
        <row r="769">
          <cell r="B769" t="str">
            <v>ST/ETFP</v>
          </cell>
          <cell r="C769" t="str">
            <v>A2A</v>
          </cell>
          <cell r="D769" t="str">
            <v>A2AA</v>
          </cell>
          <cell r="E769" t="str">
            <v>ENI FAR</v>
          </cell>
          <cell r="G769">
            <v>23</v>
          </cell>
          <cell r="H769" t="str">
            <v>ENI FAR Mobilier et équipements complémentaires</v>
          </cell>
          <cell r="I769" t="str">
            <v>SNIEM</v>
          </cell>
          <cell r="J769">
            <v>12</v>
          </cell>
          <cell r="K769" t="str">
            <v>IDA</v>
          </cell>
          <cell r="L769" t="str">
            <v>AOI</v>
          </cell>
          <cell r="M769">
            <v>0.1</v>
          </cell>
          <cell r="O769">
            <v>4</v>
          </cell>
          <cell r="P769">
            <v>4</v>
          </cell>
          <cell r="Q769">
            <v>0.1</v>
          </cell>
          <cell r="R769" t="str">
            <v>forfait</v>
          </cell>
          <cell r="T769">
            <v>289025.58827999997</v>
          </cell>
          <cell r="U769">
            <v>1</v>
          </cell>
          <cell r="V769">
            <v>28902.558827999997</v>
          </cell>
          <cell r="W769">
            <v>0</v>
          </cell>
          <cell r="X769">
            <v>0</v>
          </cell>
          <cell r="Y769">
            <v>0</v>
          </cell>
          <cell r="Z769">
            <v>28902.558827999997</v>
          </cell>
          <cell r="AA769">
            <v>28902.558827999997</v>
          </cell>
          <cell r="AB769">
            <v>0</v>
          </cell>
          <cell r="AC769">
            <v>0</v>
          </cell>
          <cell r="AD769">
            <v>0</v>
          </cell>
          <cell r="AE769">
            <v>28902.558827999997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B770" t="str">
            <v>ST/ETFP</v>
          </cell>
          <cell r="C770" t="str">
            <v>A2A</v>
          </cell>
          <cell r="D770" t="str">
            <v>A2AA</v>
          </cell>
          <cell r="E770" t="str">
            <v>ENI NZE</v>
          </cell>
          <cell r="F770">
            <v>90</v>
          </cell>
          <cell r="G770">
            <v>23</v>
          </cell>
          <cell r="H770" t="str">
            <v>ENI NZE Mobilier et équipements complémentaires</v>
          </cell>
          <cell r="I770" t="str">
            <v>SNIEM</v>
          </cell>
          <cell r="J770">
            <v>12</v>
          </cell>
          <cell r="K770" t="str">
            <v>IDA</v>
          </cell>
          <cell r="L770" t="str">
            <v>AOI</v>
          </cell>
          <cell r="M770">
            <v>0.1</v>
          </cell>
          <cell r="N770">
            <v>6</v>
          </cell>
          <cell r="O770">
            <v>4</v>
          </cell>
          <cell r="P770">
            <v>4</v>
          </cell>
          <cell r="Q770">
            <v>0.1</v>
          </cell>
          <cell r="R770" t="str">
            <v>forfait</v>
          </cell>
          <cell r="T770">
            <v>289025.58827999997</v>
          </cell>
          <cell r="U770">
            <v>1</v>
          </cell>
          <cell r="V770">
            <v>28902.558827999997</v>
          </cell>
          <cell r="W770">
            <v>0</v>
          </cell>
          <cell r="X770">
            <v>0</v>
          </cell>
          <cell r="Y770">
            <v>0</v>
          </cell>
          <cell r="Z770">
            <v>28902.558827999997</v>
          </cell>
          <cell r="AA770">
            <v>28902.558827999997</v>
          </cell>
          <cell r="AB770">
            <v>0</v>
          </cell>
          <cell r="AC770">
            <v>0</v>
          </cell>
          <cell r="AD770">
            <v>0</v>
          </cell>
          <cell r="AE770">
            <v>28902.558827999997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B771" t="str">
            <v>ST/ETFP</v>
          </cell>
          <cell r="C771" t="str">
            <v>A2A</v>
          </cell>
          <cell r="D771" t="str">
            <v>A2AA</v>
          </cell>
          <cell r="E771" t="str">
            <v>ENI BOK</v>
          </cell>
          <cell r="G771">
            <v>23</v>
          </cell>
          <cell r="H771" t="str">
            <v>ENI BOK Livres de référence: 136 titres x 10exempl</v>
          </cell>
          <cell r="I771" t="str">
            <v>SNIEM</v>
          </cell>
          <cell r="J771">
            <v>12</v>
          </cell>
          <cell r="K771" t="str">
            <v>IDA</v>
          </cell>
          <cell r="L771" t="str">
            <v>AOI</v>
          </cell>
          <cell r="M771">
            <v>1360</v>
          </cell>
          <cell r="O771">
            <v>4</v>
          </cell>
          <cell r="P771">
            <v>4</v>
          </cell>
          <cell r="Q771">
            <v>1360</v>
          </cell>
          <cell r="R771" t="str">
            <v>u</v>
          </cell>
          <cell r="T771">
            <v>94.962999999999994</v>
          </cell>
          <cell r="U771">
            <v>1</v>
          </cell>
          <cell r="V771">
            <v>129149.68</v>
          </cell>
          <cell r="W771">
            <v>0</v>
          </cell>
          <cell r="X771">
            <v>0</v>
          </cell>
          <cell r="Y771">
            <v>0</v>
          </cell>
          <cell r="Z771">
            <v>129149.68</v>
          </cell>
          <cell r="AA771">
            <v>129149.68</v>
          </cell>
          <cell r="AB771">
            <v>0</v>
          </cell>
          <cell r="AC771">
            <v>0</v>
          </cell>
          <cell r="AD771">
            <v>0</v>
          </cell>
          <cell r="AE771">
            <v>129149.68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B772" t="str">
            <v>ST/ETFP</v>
          </cell>
          <cell r="C772" t="str">
            <v>A2A</v>
          </cell>
          <cell r="D772" t="str">
            <v>A2AA</v>
          </cell>
          <cell r="E772" t="str">
            <v>ENI DUB</v>
          </cell>
          <cell r="F772">
            <v>90</v>
          </cell>
          <cell r="G772">
            <v>23</v>
          </cell>
          <cell r="H772" t="str">
            <v>ENI DUB Livres de référence: 136 titres x 10exempl</v>
          </cell>
          <cell r="I772" t="str">
            <v>SNIEM</v>
          </cell>
          <cell r="J772">
            <v>12</v>
          </cell>
          <cell r="K772" t="str">
            <v>IDA</v>
          </cell>
          <cell r="L772" t="str">
            <v>AOI</v>
          </cell>
          <cell r="M772">
            <v>1360</v>
          </cell>
          <cell r="N772">
            <v>6</v>
          </cell>
          <cell r="O772">
            <v>4</v>
          </cell>
          <cell r="P772">
            <v>4</v>
          </cell>
          <cell r="Q772">
            <v>1360</v>
          </cell>
          <cell r="R772" t="str">
            <v>u</v>
          </cell>
          <cell r="T772">
            <v>94.962999999999994</v>
          </cell>
          <cell r="U772">
            <v>1</v>
          </cell>
          <cell r="V772">
            <v>129149.68</v>
          </cell>
          <cell r="W772">
            <v>0</v>
          </cell>
          <cell r="X772">
            <v>0</v>
          </cell>
          <cell r="Y772">
            <v>0</v>
          </cell>
          <cell r="Z772">
            <v>129149.68</v>
          </cell>
          <cell r="AA772">
            <v>129149.68</v>
          </cell>
          <cell r="AB772">
            <v>0</v>
          </cell>
          <cell r="AC772">
            <v>0</v>
          </cell>
          <cell r="AD772">
            <v>0</v>
          </cell>
          <cell r="AE772">
            <v>129149.68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3">
          <cell r="B773" t="str">
            <v>ST/ETFP</v>
          </cell>
          <cell r="C773" t="str">
            <v>A2A</v>
          </cell>
          <cell r="D773" t="str">
            <v>A2AA</v>
          </cell>
          <cell r="E773" t="str">
            <v>ENI CKY</v>
          </cell>
          <cell r="G773">
            <v>23</v>
          </cell>
          <cell r="H773" t="str">
            <v>ENI CKY Livres de référence: 136 titres x 10exempl</v>
          </cell>
          <cell r="I773" t="str">
            <v>SNIEM</v>
          </cell>
          <cell r="J773">
            <v>12</v>
          </cell>
          <cell r="K773" t="str">
            <v>IDA</v>
          </cell>
          <cell r="L773" t="str">
            <v>AOI</v>
          </cell>
          <cell r="M773">
            <v>1360</v>
          </cell>
          <cell r="N773">
            <v>6</v>
          </cell>
          <cell r="O773">
            <v>4</v>
          </cell>
          <cell r="P773">
            <v>4</v>
          </cell>
          <cell r="Q773">
            <v>1360</v>
          </cell>
          <cell r="R773" t="str">
            <v>u</v>
          </cell>
          <cell r="T773">
            <v>94.962999999999994</v>
          </cell>
          <cell r="U773">
            <v>1</v>
          </cell>
          <cell r="V773">
            <v>129149.68</v>
          </cell>
          <cell r="W773">
            <v>0</v>
          </cell>
          <cell r="X773">
            <v>0</v>
          </cell>
          <cell r="Y773">
            <v>0</v>
          </cell>
          <cell r="Z773">
            <v>129149.68</v>
          </cell>
          <cell r="AA773">
            <v>129149.68</v>
          </cell>
          <cell r="AB773">
            <v>0</v>
          </cell>
          <cell r="AC773">
            <v>0</v>
          </cell>
          <cell r="AD773">
            <v>0</v>
          </cell>
          <cell r="AE773">
            <v>129149.68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0</v>
          </cell>
          <cell r="AL773">
            <v>0</v>
          </cell>
        </row>
        <row r="774">
          <cell r="B774" t="str">
            <v>ST/ETFP</v>
          </cell>
          <cell r="C774" t="str">
            <v>A2A</v>
          </cell>
          <cell r="D774" t="str">
            <v>A2AA</v>
          </cell>
          <cell r="E774" t="str">
            <v>ENI KIN</v>
          </cell>
          <cell r="F774">
            <v>90</v>
          </cell>
          <cell r="G774">
            <v>23</v>
          </cell>
          <cell r="H774" t="str">
            <v>ENI KIN Livres de référence: 136 titres x 10exempl</v>
          </cell>
          <cell r="I774" t="str">
            <v>SNIEM</v>
          </cell>
          <cell r="J774">
            <v>12</v>
          </cell>
          <cell r="K774" t="str">
            <v>IDA</v>
          </cell>
          <cell r="L774" t="str">
            <v>AOI</v>
          </cell>
          <cell r="M774">
            <v>1360</v>
          </cell>
          <cell r="N774">
            <v>6</v>
          </cell>
          <cell r="O774">
            <v>4</v>
          </cell>
          <cell r="P774">
            <v>4</v>
          </cell>
          <cell r="Q774">
            <v>1360</v>
          </cell>
          <cell r="R774" t="str">
            <v>u</v>
          </cell>
          <cell r="T774">
            <v>94.962999999999994</v>
          </cell>
          <cell r="U774">
            <v>1</v>
          </cell>
          <cell r="V774">
            <v>129149.68</v>
          </cell>
          <cell r="W774">
            <v>0</v>
          </cell>
          <cell r="X774">
            <v>0</v>
          </cell>
          <cell r="Y774">
            <v>0</v>
          </cell>
          <cell r="Z774">
            <v>129149.68</v>
          </cell>
          <cell r="AA774">
            <v>129149.68</v>
          </cell>
          <cell r="AB774">
            <v>0</v>
          </cell>
          <cell r="AC774">
            <v>0</v>
          </cell>
          <cell r="AD774">
            <v>0</v>
          </cell>
          <cell r="AE774">
            <v>129149.68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L774">
            <v>0</v>
          </cell>
        </row>
        <row r="775">
          <cell r="B775" t="str">
            <v>ST/ETFP</v>
          </cell>
          <cell r="C775" t="str">
            <v>A2A</v>
          </cell>
          <cell r="D775" t="str">
            <v>A2AA</v>
          </cell>
          <cell r="E775" t="str">
            <v>ENI LAB</v>
          </cell>
          <cell r="G775">
            <v>23</v>
          </cell>
          <cell r="H775" t="str">
            <v>ENI LAB Livres de référence: 136 titres x 10exempl</v>
          </cell>
          <cell r="I775" t="str">
            <v>SNIEM</v>
          </cell>
          <cell r="J775">
            <v>12</v>
          </cell>
          <cell r="K775" t="str">
            <v>IDA</v>
          </cell>
          <cell r="L775" t="str">
            <v>AOI</v>
          </cell>
          <cell r="M775">
            <v>1360</v>
          </cell>
          <cell r="O775">
            <v>4</v>
          </cell>
          <cell r="P775">
            <v>4</v>
          </cell>
          <cell r="Q775">
            <v>1360</v>
          </cell>
          <cell r="R775" t="str">
            <v>u</v>
          </cell>
          <cell r="T775">
            <v>94.962999999999994</v>
          </cell>
          <cell r="U775">
            <v>1</v>
          </cell>
          <cell r="V775">
            <v>129149.68</v>
          </cell>
          <cell r="W775">
            <v>0</v>
          </cell>
          <cell r="X775">
            <v>0</v>
          </cell>
          <cell r="Y775">
            <v>0</v>
          </cell>
          <cell r="Z775">
            <v>129149.68</v>
          </cell>
          <cell r="AA775">
            <v>129149.68</v>
          </cell>
          <cell r="AB775">
            <v>0</v>
          </cell>
          <cell r="AC775">
            <v>0</v>
          </cell>
          <cell r="AD775">
            <v>0</v>
          </cell>
          <cell r="AE775">
            <v>129149.68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L775">
            <v>0</v>
          </cell>
        </row>
        <row r="776">
          <cell r="B776" t="str">
            <v>ST/ETFP</v>
          </cell>
          <cell r="C776" t="str">
            <v>A2A</v>
          </cell>
          <cell r="D776" t="str">
            <v>A2AA</v>
          </cell>
          <cell r="E776" t="str">
            <v>ENI KAN</v>
          </cell>
          <cell r="F776">
            <v>90</v>
          </cell>
          <cell r="G776">
            <v>23</v>
          </cell>
          <cell r="H776" t="str">
            <v>ENI KAN Livres de référence: 136 titres x 10exempl</v>
          </cell>
          <cell r="I776" t="str">
            <v>SNIEM</v>
          </cell>
          <cell r="J776">
            <v>12</v>
          </cell>
          <cell r="K776" t="str">
            <v>IDA</v>
          </cell>
          <cell r="L776" t="str">
            <v>AOI</v>
          </cell>
          <cell r="M776">
            <v>1360</v>
          </cell>
          <cell r="N776">
            <v>6</v>
          </cell>
          <cell r="O776">
            <v>4</v>
          </cell>
          <cell r="P776">
            <v>4</v>
          </cell>
          <cell r="Q776">
            <v>1360</v>
          </cell>
          <cell r="R776" t="str">
            <v>u</v>
          </cell>
          <cell r="T776">
            <v>94.962999999999994</v>
          </cell>
          <cell r="U776">
            <v>1</v>
          </cell>
          <cell r="V776">
            <v>129149.68</v>
          </cell>
          <cell r="W776">
            <v>0</v>
          </cell>
          <cell r="X776">
            <v>0</v>
          </cell>
          <cell r="Y776">
            <v>0</v>
          </cell>
          <cell r="Z776">
            <v>129149.68</v>
          </cell>
          <cell r="AA776">
            <v>129149.68</v>
          </cell>
          <cell r="AB776">
            <v>0</v>
          </cell>
          <cell r="AC776">
            <v>0</v>
          </cell>
          <cell r="AD776">
            <v>0</v>
          </cell>
          <cell r="AE776">
            <v>129149.68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L776">
            <v>0</v>
          </cell>
        </row>
        <row r="777">
          <cell r="B777" t="str">
            <v>ST/ETFP</v>
          </cell>
          <cell r="C777" t="str">
            <v>A2A</v>
          </cell>
          <cell r="D777" t="str">
            <v>A2AA</v>
          </cell>
          <cell r="E777" t="str">
            <v>ENI FAR</v>
          </cell>
          <cell r="G777">
            <v>23</v>
          </cell>
          <cell r="H777" t="str">
            <v>ENI FAR Livres de référence: 136 titres x 10exempl</v>
          </cell>
          <cell r="I777" t="str">
            <v>SNIEM</v>
          </cell>
          <cell r="J777">
            <v>12</v>
          </cell>
          <cell r="K777" t="str">
            <v>IDA</v>
          </cell>
          <cell r="L777" t="str">
            <v>AOI</v>
          </cell>
          <cell r="M777">
            <v>1360</v>
          </cell>
          <cell r="O777">
            <v>4</v>
          </cell>
          <cell r="P777">
            <v>4</v>
          </cell>
          <cell r="Q777">
            <v>1360</v>
          </cell>
          <cell r="R777" t="str">
            <v>u</v>
          </cell>
          <cell r="T777">
            <v>94.962999999999994</v>
          </cell>
          <cell r="U777">
            <v>1</v>
          </cell>
          <cell r="V777">
            <v>129149.68</v>
          </cell>
          <cell r="W777">
            <v>0</v>
          </cell>
          <cell r="X777">
            <v>0</v>
          </cell>
          <cell r="Y777">
            <v>0</v>
          </cell>
          <cell r="Z777">
            <v>129149.68</v>
          </cell>
          <cell r="AA777">
            <v>129149.68</v>
          </cell>
          <cell r="AB777">
            <v>0</v>
          </cell>
          <cell r="AC777">
            <v>0</v>
          </cell>
          <cell r="AD777">
            <v>0</v>
          </cell>
          <cell r="AE777">
            <v>129149.68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L777">
            <v>0</v>
          </cell>
        </row>
        <row r="778">
          <cell r="B778" t="str">
            <v>ST/ETFP</v>
          </cell>
          <cell r="C778" t="str">
            <v>A2A</v>
          </cell>
          <cell r="D778" t="str">
            <v>A2AA</v>
          </cell>
          <cell r="E778" t="str">
            <v>ENI NZE</v>
          </cell>
          <cell r="F778">
            <v>90</v>
          </cell>
          <cell r="G778">
            <v>23</v>
          </cell>
          <cell r="H778" t="str">
            <v>ENI NZE Livres de référence: 136 titres x 10exempl</v>
          </cell>
          <cell r="I778" t="str">
            <v>SNIEM</v>
          </cell>
          <cell r="J778">
            <v>12</v>
          </cell>
          <cell r="K778" t="str">
            <v>IDA</v>
          </cell>
          <cell r="L778" t="str">
            <v>AOI</v>
          </cell>
          <cell r="M778">
            <v>1360</v>
          </cell>
          <cell r="N778">
            <v>6</v>
          </cell>
          <cell r="O778">
            <v>4</v>
          </cell>
          <cell r="P778">
            <v>4</v>
          </cell>
          <cell r="Q778">
            <v>1360</v>
          </cell>
          <cell r="R778" t="str">
            <v>u</v>
          </cell>
          <cell r="T778">
            <v>94.962999999999994</v>
          </cell>
          <cell r="U778">
            <v>1</v>
          </cell>
          <cell r="V778">
            <v>129149.68</v>
          </cell>
          <cell r="W778">
            <v>0</v>
          </cell>
          <cell r="X778">
            <v>0</v>
          </cell>
          <cell r="Y778">
            <v>0</v>
          </cell>
          <cell r="Z778">
            <v>129149.68</v>
          </cell>
          <cell r="AA778">
            <v>129149.68</v>
          </cell>
          <cell r="AB778">
            <v>0</v>
          </cell>
          <cell r="AC778">
            <v>0</v>
          </cell>
          <cell r="AD778">
            <v>0</v>
          </cell>
          <cell r="AE778">
            <v>129149.68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L778">
            <v>0</v>
          </cell>
        </row>
        <row r="779">
          <cell r="B779" t="str">
            <v>ST/ETFP</v>
          </cell>
          <cell r="C779" t="str">
            <v>A2A</v>
          </cell>
          <cell r="D779" t="str">
            <v>A2AA</v>
          </cell>
          <cell r="E779" t="str">
            <v>DNFPP</v>
          </cell>
          <cell r="G779">
            <v>23</v>
          </cell>
          <cell r="H779" t="str">
            <v>DNFPP Livres de référence: 136 titres x 10exempl</v>
          </cell>
          <cell r="I779" t="str">
            <v>SNIEM</v>
          </cell>
          <cell r="J779">
            <v>24</v>
          </cell>
          <cell r="K779" t="str">
            <v>IDA</v>
          </cell>
          <cell r="L779" t="str">
            <v>AOI</v>
          </cell>
          <cell r="M779">
            <v>1360</v>
          </cell>
          <cell r="O779">
            <v>4</v>
          </cell>
          <cell r="P779">
            <v>4</v>
          </cell>
          <cell r="Q779">
            <v>1360</v>
          </cell>
          <cell r="R779" t="str">
            <v>u</v>
          </cell>
          <cell r="T779">
            <v>94.962999999999994</v>
          </cell>
          <cell r="U779">
            <v>1</v>
          </cell>
          <cell r="V779">
            <v>129149.68</v>
          </cell>
          <cell r="W779">
            <v>0</v>
          </cell>
          <cell r="X779">
            <v>0</v>
          </cell>
          <cell r="Y779">
            <v>0</v>
          </cell>
          <cell r="Z779">
            <v>129149.68</v>
          </cell>
          <cell r="AA779">
            <v>129149.68</v>
          </cell>
          <cell r="AB779">
            <v>0</v>
          </cell>
          <cell r="AC779">
            <v>0</v>
          </cell>
          <cell r="AD779">
            <v>0</v>
          </cell>
          <cell r="AE779">
            <v>129149.68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L779">
            <v>0</v>
          </cell>
        </row>
        <row r="780">
          <cell r="B780" t="str">
            <v>ST/ETFP</v>
          </cell>
          <cell r="C780" t="str">
            <v>A2A</v>
          </cell>
          <cell r="D780" t="str">
            <v>A2AA</v>
          </cell>
          <cell r="E780" t="str">
            <v>INRAP</v>
          </cell>
          <cell r="F780">
            <v>90</v>
          </cell>
          <cell r="G780">
            <v>23</v>
          </cell>
          <cell r="H780" t="str">
            <v>INRAP Livres de référence: 135 titres x 10exempl</v>
          </cell>
          <cell r="I780" t="str">
            <v>SNIEM</v>
          </cell>
          <cell r="J780">
            <v>24</v>
          </cell>
          <cell r="K780" t="str">
            <v>IDA</v>
          </cell>
          <cell r="L780" t="str">
            <v>AOI</v>
          </cell>
          <cell r="M780">
            <v>1360</v>
          </cell>
          <cell r="N780">
            <v>6</v>
          </cell>
          <cell r="O780">
            <v>4</v>
          </cell>
          <cell r="P780">
            <v>4</v>
          </cell>
          <cell r="Q780">
            <v>1360</v>
          </cell>
          <cell r="R780" t="str">
            <v>u</v>
          </cell>
          <cell r="T780">
            <v>94.962999999999994</v>
          </cell>
          <cell r="U780">
            <v>1</v>
          </cell>
          <cell r="V780">
            <v>129149.68</v>
          </cell>
          <cell r="W780">
            <v>0</v>
          </cell>
          <cell r="X780">
            <v>0</v>
          </cell>
          <cell r="Y780">
            <v>0</v>
          </cell>
          <cell r="Z780">
            <v>129149.68</v>
          </cell>
          <cell r="AA780">
            <v>129149.68</v>
          </cell>
          <cell r="AB780">
            <v>0</v>
          </cell>
          <cell r="AC780">
            <v>0</v>
          </cell>
          <cell r="AD780">
            <v>0</v>
          </cell>
          <cell r="AE780">
            <v>129149.68</v>
          </cell>
          <cell r="AF780">
            <v>0</v>
          </cell>
          <cell r="AG780">
            <v>0</v>
          </cell>
          <cell r="AH780">
            <v>0</v>
          </cell>
          <cell r="AI780">
            <v>0</v>
          </cell>
          <cell r="AJ780">
            <v>0</v>
          </cell>
          <cell r="AL780">
            <v>0</v>
          </cell>
        </row>
        <row r="781">
          <cell r="B781" t="str">
            <v>ST/ETFP</v>
          </cell>
          <cell r="C781" t="str">
            <v>A2A</v>
          </cell>
          <cell r="D781" t="str">
            <v>A2AA</v>
          </cell>
          <cell r="E781" t="str">
            <v>ISSEG</v>
          </cell>
          <cell r="G781">
            <v>23</v>
          </cell>
          <cell r="H781" t="str">
            <v>ISSEG Livres de référence: 136 titres x 10exempl</v>
          </cell>
          <cell r="I781" t="str">
            <v>SNIEM</v>
          </cell>
          <cell r="J781">
            <v>61</v>
          </cell>
          <cell r="K781" t="str">
            <v>IDA</v>
          </cell>
          <cell r="L781" t="str">
            <v>AOI</v>
          </cell>
          <cell r="M781">
            <v>1360</v>
          </cell>
          <cell r="O781">
            <v>4</v>
          </cell>
          <cell r="P781">
            <v>4</v>
          </cell>
          <cell r="Q781">
            <v>1360</v>
          </cell>
          <cell r="R781" t="str">
            <v>u</v>
          </cell>
          <cell r="T781">
            <v>94.962999999999994</v>
          </cell>
          <cell r="U781">
            <v>1</v>
          </cell>
          <cell r="V781">
            <v>129149.68</v>
          </cell>
          <cell r="W781">
            <v>0</v>
          </cell>
          <cell r="X781">
            <v>0</v>
          </cell>
          <cell r="Y781">
            <v>0</v>
          </cell>
          <cell r="Z781">
            <v>129149.68</v>
          </cell>
          <cell r="AA781">
            <v>129149.68</v>
          </cell>
          <cell r="AB781">
            <v>0</v>
          </cell>
          <cell r="AC781">
            <v>0</v>
          </cell>
          <cell r="AD781">
            <v>0</v>
          </cell>
          <cell r="AE781">
            <v>129149.68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B782" t="str">
            <v>ST/ETFP</v>
          </cell>
          <cell r="C782" t="str">
            <v>A2A</v>
          </cell>
          <cell r="D782" t="str">
            <v>A2AA</v>
          </cell>
          <cell r="E782" t="str">
            <v>ENI BOK</v>
          </cell>
          <cell r="F782">
            <v>90</v>
          </cell>
          <cell r="G782">
            <v>23</v>
          </cell>
          <cell r="H782" t="str">
            <v>ENI BOK Mallettes pédagogiques pour les élèves maîtres entrants</v>
          </cell>
          <cell r="I782" t="str">
            <v>SNIEM</v>
          </cell>
          <cell r="J782">
            <v>61</v>
          </cell>
          <cell r="K782" t="str">
            <v>IDA</v>
          </cell>
          <cell r="L782" t="str">
            <v>AOI</v>
          </cell>
          <cell r="M782">
            <v>1</v>
          </cell>
          <cell r="N782">
            <v>7</v>
          </cell>
          <cell r="O782">
            <v>4</v>
          </cell>
          <cell r="P782">
            <v>4</v>
          </cell>
          <cell r="Q782">
            <v>1</v>
          </cell>
          <cell r="R782" t="str">
            <v>forfait</v>
          </cell>
          <cell r="T782">
            <v>26286.708029999998</v>
          </cell>
          <cell r="U782">
            <v>1</v>
          </cell>
          <cell r="V782">
            <v>26286.708029999998</v>
          </cell>
          <cell r="W782">
            <v>0</v>
          </cell>
          <cell r="X782">
            <v>0</v>
          </cell>
          <cell r="Y782">
            <v>0</v>
          </cell>
          <cell r="Z782">
            <v>26286.708029999998</v>
          </cell>
          <cell r="AA782">
            <v>26286.708029999998</v>
          </cell>
          <cell r="AB782">
            <v>0</v>
          </cell>
          <cell r="AC782">
            <v>0</v>
          </cell>
          <cell r="AD782">
            <v>0</v>
          </cell>
          <cell r="AE782">
            <v>26286.708029999998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B783" t="str">
            <v>ST/ETFP</v>
          </cell>
          <cell r="C783" t="str">
            <v>A2A</v>
          </cell>
          <cell r="D783" t="str">
            <v>A2AA</v>
          </cell>
          <cell r="E783" t="str">
            <v>ENI DUB</v>
          </cell>
          <cell r="G783">
            <v>23</v>
          </cell>
          <cell r="H783" t="str">
            <v>ENI DUB Mallettes pédagogiques pour les élèves maîtres entrants</v>
          </cell>
          <cell r="I783" t="str">
            <v>SNIEM</v>
          </cell>
          <cell r="J783">
            <v>75</v>
          </cell>
          <cell r="K783" t="str">
            <v>IDA</v>
          </cell>
          <cell r="L783" t="str">
            <v>AOI</v>
          </cell>
          <cell r="M783">
            <v>1</v>
          </cell>
          <cell r="O783">
            <v>4</v>
          </cell>
          <cell r="P783">
            <v>4</v>
          </cell>
          <cell r="Q783">
            <v>1</v>
          </cell>
          <cell r="R783" t="str">
            <v>forfait</v>
          </cell>
          <cell r="T783">
            <v>26286.708029999998</v>
          </cell>
          <cell r="U783">
            <v>1</v>
          </cell>
          <cell r="V783">
            <v>26286.708029999998</v>
          </cell>
          <cell r="W783">
            <v>0</v>
          </cell>
          <cell r="X783">
            <v>0</v>
          </cell>
          <cell r="Y783">
            <v>0</v>
          </cell>
          <cell r="Z783">
            <v>26286.708029999998</v>
          </cell>
          <cell r="AA783">
            <v>26286.708029999998</v>
          </cell>
          <cell r="AB783">
            <v>0</v>
          </cell>
          <cell r="AC783">
            <v>0</v>
          </cell>
          <cell r="AD783">
            <v>0</v>
          </cell>
          <cell r="AE783">
            <v>26286.708029999998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L783">
            <v>0</v>
          </cell>
        </row>
        <row r="784">
          <cell r="B784" t="str">
            <v>ST/ETFP</v>
          </cell>
          <cell r="C784" t="str">
            <v>A2A</v>
          </cell>
          <cell r="D784" t="str">
            <v>A2AA</v>
          </cell>
          <cell r="E784" t="str">
            <v>ENI CKY</v>
          </cell>
          <cell r="F784">
            <v>11</v>
          </cell>
          <cell r="G784">
            <v>23</v>
          </cell>
          <cell r="H784" t="str">
            <v>ENI CKY Mallettes pédagogiques pour les élèves maîtres entrants</v>
          </cell>
          <cell r="I784" t="str">
            <v>SNIEM</v>
          </cell>
          <cell r="J784">
            <v>75</v>
          </cell>
          <cell r="K784" t="str">
            <v>IDA</v>
          </cell>
          <cell r="L784" t="str">
            <v>AOI</v>
          </cell>
          <cell r="M784">
            <v>1</v>
          </cell>
          <cell r="N784">
            <v>6</v>
          </cell>
          <cell r="O784">
            <v>4</v>
          </cell>
          <cell r="P784">
            <v>4</v>
          </cell>
          <cell r="Q784">
            <v>1</v>
          </cell>
          <cell r="R784" t="str">
            <v>forfait</v>
          </cell>
          <cell r="T784">
            <v>26286.708029999998</v>
          </cell>
          <cell r="U784">
            <v>1</v>
          </cell>
          <cell r="V784">
            <v>26286.708029999998</v>
          </cell>
          <cell r="W784">
            <v>0</v>
          </cell>
          <cell r="X784">
            <v>0</v>
          </cell>
          <cell r="Y784">
            <v>0</v>
          </cell>
          <cell r="Z784">
            <v>26286.708029999998</v>
          </cell>
          <cell r="AA784">
            <v>26286.708029999998</v>
          </cell>
          <cell r="AB784">
            <v>0</v>
          </cell>
          <cell r="AC784">
            <v>0</v>
          </cell>
          <cell r="AD784">
            <v>0</v>
          </cell>
          <cell r="AE784">
            <v>26286.708029999998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0</v>
          </cell>
        </row>
        <row r="785">
          <cell r="B785" t="str">
            <v>ST/ETFP</v>
          </cell>
          <cell r="C785" t="str">
            <v>A2A</v>
          </cell>
          <cell r="D785" t="str">
            <v>A2AA</v>
          </cell>
          <cell r="E785" t="str">
            <v>ENI KIN</v>
          </cell>
          <cell r="F785">
            <v>15</v>
          </cell>
          <cell r="G785">
            <v>23</v>
          </cell>
          <cell r="H785" t="str">
            <v>ENI KIN Mallettes pédagogiques pour les élèves maîtres entrants</v>
          </cell>
          <cell r="I785" t="str">
            <v>SNIEM</v>
          </cell>
          <cell r="J785">
            <v>75</v>
          </cell>
          <cell r="K785" t="str">
            <v>IDA</v>
          </cell>
          <cell r="L785" t="str">
            <v>AOI</v>
          </cell>
          <cell r="M785">
            <v>1</v>
          </cell>
          <cell r="N785">
            <v>6</v>
          </cell>
          <cell r="O785">
            <v>4</v>
          </cell>
          <cell r="P785">
            <v>4</v>
          </cell>
          <cell r="Q785">
            <v>1</v>
          </cell>
          <cell r="R785" t="str">
            <v>forfait</v>
          </cell>
          <cell r="T785">
            <v>26286.708029999998</v>
          </cell>
          <cell r="U785">
            <v>1</v>
          </cell>
          <cell r="V785">
            <v>26286.708029999998</v>
          </cell>
          <cell r="W785">
            <v>0</v>
          </cell>
          <cell r="X785">
            <v>0</v>
          </cell>
          <cell r="Y785">
            <v>0</v>
          </cell>
          <cell r="Z785">
            <v>26286.708029999998</v>
          </cell>
          <cell r="AA785">
            <v>26286.708029999998</v>
          </cell>
          <cell r="AB785">
            <v>0</v>
          </cell>
          <cell r="AC785">
            <v>0</v>
          </cell>
          <cell r="AD785">
            <v>0</v>
          </cell>
          <cell r="AE785">
            <v>26286.708029999998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B786" t="str">
            <v>ST/ETFP</v>
          </cell>
          <cell r="C786" t="str">
            <v>A2A</v>
          </cell>
          <cell r="D786" t="str">
            <v>A2AA</v>
          </cell>
          <cell r="E786" t="str">
            <v>ENI LAB</v>
          </cell>
          <cell r="G786">
            <v>23</v>
          </cell>
          <cell r="H786" t="str">
            <v>ENI LAB Mallettes pédagogiques pour les élèves maîtres entrants</v>
          </cell>
          <cell r="I786" t="str">
            <v>SNIEM</v>
          </cell>
          <cell r="J786">
            <v>75</v>
          </cell>
          <cell r="K786" t="str">
            <v>IDA</v>
          </cell>
          <cell r="L786" t="str">
            <v>AOI</v>
          </cell>
          <cell r="M786">
            <v>1</v>
          </cell>
          <cell r="O786">
            <v>4</v>
          </cell>
          <cell r="P786">
            <v>4</v>
          </cell>
          <cell r="Q786">
            <v>1</v>
          </cell>
          <cell r="R786" t="str">
            <v>forfait</v>
          </cell>
          <cell r="T786">
            <v>26286.708029999998</v>
          </cell>
          <cell r="U786">
            <v>1</v>
          </cell>
          <cell r="V786">
            <v>26286.708029999998</v>
          </cell>
          <cell r="W786">
            <v>0</v>
          </cell>
          <cell r="X786">
            <v>0</v>
          </cell>
          <cell r="Y786">
            <v>0</v>
          </cell>
          <cell r="Z786">
            <v>26286.708029999998</v>
          </cell>
          <cell r="AA786">
            <v>26286.708029999998</v>
          </cell>
          <cell r="AB786">
            <v>0</v>
          </cell>
          <cell r="AC786">
            <v>0</v>
          </cell>
          <cell r="AD786">
            <v>0</v>
          </cell>
          <cell r="AE786">
            <v>26286.708029999998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B787" t="str">
            <v>ST/ETFP</v>
          </cell>
          <cell r="C787" t="str">
            <v>A2A</v>
          </cell>
          <cell r="D787" t="str">
            <v>A2AA</v>
          </cell>
          <cell r="E787" t="str">
            <v>ENI KAN</v>
          </cell>
          <cell r="F787">
            <v>10</v>
          </cell>
          <cell r="G787">
            <v>23</v>
          </cell>
          <cell r="H787" t="str">
            <v>ENI KAN Mallettes pédagogiques pour les élèves maîtres entrants</v>
          </cell>
          <cell r="I787" t="str">
            <v>SNIEM</v>
          </cell>
          <cell r="J787">
            <v>75</v>
          </cell>
          <cell r="K787" t="str">
            <v>IDA</v>
          </cell>
          <cell r="L787" t="str">
            <v>AOI</v>
          </cell>
          <cell r="M787">
            <v>1</v>
          </cell>
          <cell r="N787">
            <v>6</v>
          </cell>
          <cell r="O787">
            <v>4</v>
          </cell>
          <cell r="P787">
            <v>4</v>
          </cell>
          <cell r="Q787">
            <v>1</v>
          </cell>
          <cell r="R787" t="str">
            <v>forfait</v>
          </cell>
          <cell r="T787">
            <v>26286.708029999998</v>
          </cell>
          <cell r="U787">
            <v>1</v>
          </cell>
          <cell r="V787">
            <v>26286.708029999998</v>
          </cell>
          <cell r="W787">
            <v>0</v>
          </cell>
          <cell r="X787">
            <v>0</v>
          </cell>
          <cell r="Y787">
            <v>0</v>
          </cell>
          <cell r="Z787">
            <v>26286.708029999998</v>
          </cell>
          <cell r="AA787">
            <v>26286.708029999998</v>
          </cell>
          <cell r="AB787">
            <v>0</v>
          </cell>
          <cell r="AC787">
            <v>0</v>
          </cell>
          <cell r="AD787">
            <v>0</v>
          </cell>
          <cell r="AE787">
            <v>26286.708029999998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B788" t="str">
            <v>ST/ETFP</v>
          </cell>
          <cell r="C788" t="str">
            <v>A2A</v>
          </cell>
          <cell r="D788" t="str">
            <v>A2AA</v>
          </cell>
          <cell r="E788" t="str">
            <v>ENI FAR</v>
          </cell>
          <cell r="G788">
            <v>23</v>
          </cell>
          <cell r="H788" t="str">
            <v>ENI FAR Mallettes pédagogiques pour les élèves maîtres entrants</v>
          </cell>
          <cell r="I788" t="str">
            <v>SNIEM</v>
          </cell>
          <cell r="J788">
            <v>75</v>
          </cell>
          <cell r="K788" t="str">
            <v>IDA</v>
          </cell>
          <cell r="L788" t="str">
            <v>AOI</v>
          </cell>
          <cell r="M788">
            <v>1</v>
          </cell>
          <cell r="O788">
            <v>4</v>
          </cell>
          <cell r="P788">
            <v>4</v>
          </cell>
          <cell r="Q788">
            <v>1</v>
          </cell>
          <cell r="R788" t="str">
            <v>forfait</v>
          </cell>
          <cell r="T788">
            <v>26286.708029999998</v>
          </cell>
          <cell r="U788">
            <v>1</v>
          </cell>
          <cell r="V788">
            <v>26286.708029999998</v>
          </cell>
          <cell r="W788">
            <v>0</v>
          </cell>
          <cell r="X788">
            <v>0</v>
          </cell>
          <cell r="Y788">
            <v>0</v>
          </cell>
          <cell r="Z788">
            <v>26286.708029999998</v>
          </cell>
          <cell r="AA788">
            <v>26286.708029999998</v>
          </cell>
          <cell r="AB788">
            <v>0</v>
          </cell>
          <cell r="AC788">
            <v>0</v>
          </cell>
          <cell r="AD788">
            <v>0</v>
          </cell>
          <cell r="AE788">
            <v>26286.708029999998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0</v>
          </cell>
          <cell r="AL788">
            <v>0</v>
          </cell>
        </row>
        <row r="789">
          <cell r="B789" t="str">
            <v>ST/ETFP</v>
          </cell>
          <cell r="C789" t="str">
            <v>A2A</v>
          </cell>
          <cell r="D789" t="str">
            <v>A2AA</v>
          </cell>
          <cell r="E789" t="str">
            <v>ENI NZE</v>
          </cell>
          <cell r="F789">
            <v>10</v>
          </cell>
          <cell r="G789">
            <v>23</v>
          </cell>
          <cell r="H789" t="str">
            <v>ENI NZE Mallettes pédagogiques pour les élèves maîtres entrants</v>
          </cell>
          <cell r="I789" t="str">
            <v>SNIEM</v>
          </cell>
          <cell r="J789">
            <v>75</v>
          </cell>
          <cell r="K789" t="str">
            <v>IDA</v>
          </cell>
          <cell r="L789" t="str">
            <v>AOI</v>
          </cell>
          <cell r="M789">
            <v>1</v>
          </cell>
          <cell r="N789">
            <v>6</v>
          </cell>
          <cell r="O789">
            <v>4</v>
          </cell>
          <cell r="P789">
            <v>4</v>
          </cell>
          <cell r="Q789">
            <v>1</v>
          </cell>
          <cell r="R789" t="str">
            <v>forfait</v>
          </cell>
          <cell r="T789">
            <v>26286.708029999998</v>
          </cell>
          <cell r="U789">
            <v>1</v>
          </cell>
          <cell r="V789">
            <v>26286.708029999998</v>
          </cell>
          <cell r="W789">
            <v>0</v>
          </cell>
          <cell r="X789">
            <v>0</v>
          </cell>
          <cell r="Y789">
            <v>0</v>
          </cell>
          <cell r="Z789">
            <v>26286.708029999998</v>
          </cell>
          <cell r="AA789">
            <v>26286.708029999998</v>
          </cell>
          <cell r="AB789">
            <v>0</v>
          </cell>
          <cell r="AC789">
            <v>0</v>
          </cell>
          <cell r="AD789">
            <v>0</v>
          </cell>
          <cell r="AE789">
            <v>26286.708029999998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L789">
            <v>0</v>
          </cell>
        </row>
        <row r="790">
          <cell r="B790" t="str">
            <v>ST/ETFP</v>
          </cell>
          <cell r="C790" t="str">
            <v>A2C</v>
          </cell>
          <cell r="D790" t="str">
            <v>A2CC</v>
          </cell>
          <cell r="E790" t="str">
            <v>SNIEM</v>
          </cell>
          <cell r="G790">
            <v>25</v>
          </cell>
          <cell r="H790" t="str">
            <v>BET travaux complémentaires</v>
          </cell>
          <cell r="I790" t="str">
            <v>SNIEM</v>
          </cell>
          <cell r="J790">
            <v>75</v>
          </cell>
          <cell r="K790" t="str">
            <v>IDA</v>
          </cell>
          <cell r="L790" t="str">
            <v>LR</v>
          </cell>
          <cell r="M790">
            <v>1</v>
          </cell>
          <cell r="O790">
            <v>4</v>
          </cell>
          <cell r="P790">
            <v>4</v>
          </cell>
          <cell r="Q790">
            <v>1</v>
          </cell>
          <cell r="R790">
            <v>0.08</v>
          </cell>
          <cell r="T790">
            <v>228811.44923999999</v>
          </cell>
          <cell r="U790">
            <v>1</v>
          </cell>
          <cell r="V790">
            <v>228811.44923999999</v>
          </cell>
          <cell r="W790">
            <v>0</v>
          </cell>
          <cell r="X790">
            <v>0</v>
          </cell>
          <cell r="Y790">
            <v>0</v>
          </cell>
          <cell r="Z790">
            <v>228811.44923999999</v>
          </cell>
          <cell r="AA790">
            <v>228811.44923999999</v>
          </cell>
          <cell r="AB790">
            <v>0</v>
          </cell>
          <cell r="AC790">
            <v>0</v>
          </cell>
          <cell r="AD790">
            <v>0</v>
          </cell>
          <cell r="AE790">
            <v>228811.44923999999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0</v>
          </cell>
          <cell r="AL790">
            <v>0</v>
          </cell>
        </row>
        <row r="791">
          <cell r="B791" t="str">
            <v>ST/ETFP</v>
          </cell>
          <cell r="C791" t="str">
            <v>A2A</v>
          </cell>
          <cell r="D791" t="str">
            <v>A2AA</v>
          </cell>
          <cell r="E791" t="str">
            <v>ENI BOK</v>
          </cell>
          <cell r="F791">
            <v>10</v>
          </cell>
          <cell r="G791">
            <v>22</v>
          </cell>
          <cell r="H791" t="str">
            <v>ENI BOK Travaux complémentaires</v>
          </cell>
          <cell r="I791" t="str">
            <v>SNIEM</v>
          </cell>
          <cell r="J791">
            <v>75</v>
          </cell>
          <cell r="K791" t="str">
            <v>IDA</v>
          </cell>
          <cell r="L791" t="str">
            <v>AON</v>
          </cell>
          <cell r="M791">
            <v>1</v>
          </cell>
          <cell r="N791">
            <v>6</v>
          </cell>
          <cell r="O791">
            <v>4</v>
          </cell>
          <cell r="P791">
            <v>4</v>
          </cell>
          <cell r="Q791">
            <v>1</v>
          </cell>
          <cell r="R791" t="str">
            <v>lot</v>
          </cell>
          <cell r="T791">
            <v>426003.9278595174</v>
          </cell>
          <cell r="U791">
            <v>0.8</v>
          </cell>
          <cell r="V791">
            <v>426003.9278595174</v>
          </cell>
          <cell r="W791">
            <v>0</v>
          </cell>
          <cell r="X791">
            <v>0</v>
          </cell>
          <cell r="Y791">
            <v>0</v>
          </cell>
          <cell r="Z791">
            <v>426003.9278595174</v>
          </cell>
          <cell r="AA791">
            <v>340803.14228761394</v>
          </cell>
          <cell r="AB791">
            <v>0</v>
          </cell>
          <cell r="AC791">
            <v>0</v>
          </cell>
          <cell r="AD791">
            <v>0</v>
          </cell>
          <cell r="AE791">
            <v>340803.14228761394</v>
          </cell>
          <cell r="AF791">
            <v>85200.785571903456</v>
          </cell>
          <cell r="AG791">
            <v>0</v>
          </cell>
          <cell r="AH791">
            <v>0</v>
          </cell>
          <cell r="AI791">
            <v>0</v>
          </cell>
          <cell r="AJ791">
            <v>85200.785571903456</v>
          </cell>
          <cell r="AL791">
            <v>0</v>
          </cell>
        </row>
        <row r="792">
          <cell r="B792" t="str">
            <v>ST/ETFP</v>
          </cell>
          <cell r="C792" t="str">
            <v>A2A</v>
          </cell>
          <cell r="D792" t="str">
            <v>A2AA</v>
          </cell>
          <cell r="E792" t="str">
            <v>ENI DUB</v>
          </cell>
          <cell r="G792">
            <v>22</v>
          </cell>
          <cell r="H792" t="str">
            <v>ENI CKY Travaux complémentaires</v>
          </cell>
          <cell r="I792" t="str">
            <v>SNIEM</v>
          </cell>
          <cell r="K792" t="str">
            <v>IDA</v>
          </cell>
          <cell r="L792" t="str">
            <v>AON</v>
          </cell>
          <cell r="M792">
            <v>1</v>
          </cell>
          <cell r="O792">
            <v>5</v>
          </cell>
          <cell r="Q792">
            <v>1</v>
          </cell>
          <cell r="R792" t="str">
            <v>lot</v>
          </cell>
          <cell r="T792">
            <v>27042.14523018508</v>
          </cell>
          <cell r="U792">
            <v>0.8</v>
          </cell>
          <cell r="V792">
            <v>27042.14523018508</v>
          </cell>
          <cell r="W792">
            <v>0</v>
          </cell>
          <cell r="X792">
            <v>0</v>
          </cell>
          <cell r="Y792">
            <v>0</v>
          </cell>
          <cell r="Z792">
            <v>27042.14523018508</v>
          </cell>
          <cell r="AA792">
            <v>21633.716184148067</v>
          </cell>
          <cell r="AB792">
            <v>0</v>
          </cell>
          <cell r="AC792">
            <v>0</v>
          </cell>
          <cell r="AD792">
            <v>0</v>
          </cell>
          <cell r="AE792">
            <v>21633.716184148067</v>
          </cell>
          <cell r="AF792">
            <v>5408.4290460370139</v>
          </cell>
          <cell r="AG792">
            <v>0</v>
          </cell>
          <cell r="AH792">
            <v>0</v>
          </cell>
          <cell r="AI792">
            <v>0</v>
          </cell>
          <cell r="AJ792">
            <v>5408.4290460370139</v>
          </cell>
          <cell r="AL792">
            <v>0</v>
          </cell>
        </row>
        <row r="793">
          <cell r="B793" t="str">
            <v>ST/ETFP</v>
          </cell>
          <cell r="C793" t="str">
            <v>A2A</v>
          </cell>
          <cell r="D793" t="str">
            <v>A2AA</v>
          </cell>
          <cell r="E793" t="str">
            <v>ENI CKY</v>
          </cell>
          <cell r="G793">
            <v>22</v>
          </cell>
          <cell r="H793" t="str">
            <v>ENI DUB Travaux complémentaires</v>
          </cell>
          <cell r="I793" t="str">
            <v>SNIEM</v>
          </cell>
          <cell r="K793" t="str">
            <v>IDA</v>
          </cell>
          <cell r="L793" t="str">
            <v>AON</v>
          </cell>
          <cell r="M793">
            <v>1</v>
          </cell>
          <cell r="N793">
            <v>1</v>
          </cell>
          <cell r="O793">
            <v>5</v>
          </cell>
          <cell r="Q793">
            <v>1</v>
          </cell>
          <cell r="R793" t="str">
            <v>lot</v>
          </cell>
          <cell r="T793">
            <v>426003.9278595174</v>
          </cell>
          <cell r="U793">
            <v>0.8</v>
          </cell>
          <cell r="V793">
            <v>426003.9278595174</v>
          </cell>
          <cell r="W793">
            <v>0</v>
          </cell>
          <cell r="X793">
            <v>0</v>
          </cell>
          <cell r="Y793">
            <v>0</v>
          </cell>
          <cell r="Z793">
            <v>426003.9278595174</v>
          </cell>
          <cell r="AA793">
            <v>340803.14228761394</v>
          </cell>
          <cell r="AB793">
            <v>0</v>
          </cell>
          <cell r="AC793">
            <v>0</v>
          </cell>
          <cell r="AD793">
            <v>0</v>
          </cell>
          <cell r="AE793">
            <v>340803.14228761394</v>
          </cell>
          <cell r="AF793">
            <v>85200.785571903456</v>
          </cell>
          <cell r="AG793">
            <v>0</v>
          </cell>
          <cell r="AH793">
            <v>0</v>
          </cell>
          <cell r="AI793">
            <v>0</v>
          </cell>
          <cell r="AJ793">
            <v>85200.785571903456</v>
          </cell>
          <cell r="AL793">
            <v>0</v>
          </cell>
        </row>
        <row r="794">
          <cell r="B794" t="str">
            <v>ST/ETFP</v>
          </cell>
          <cell r="C794" t="str">
            <v>A2A</v>
          </cell>
          <cell r="D794" t="str">
            <v>A2AA</v>
          </cell>
          <cell r="E794" t="str">
            <v>ENI KIN</v>
          </cell>
          <cell r="G794">
            <v>22</v>
          </cell>
          <cell r="H794" t="str">
            <v>ENI FAR Travaux complémentaires</v>
          </cell>
          <cell r="I794" t="str">
            <v>SNIEM</v>
          </cell>
          <cell r="K794" t="str">
            <v>IDA</v>
          </cell>
          <cell r="L794" t="str">
            <v>AON</v>
          </cell>
          <cell r="M794">
            <v>1</v>
          </cell>
          <cell r="N794">
            <v>2</v>
          </cell>
          <cell r="O794">
            <v>5</v>
          </cell>
          <cell r="Q794">
            <v>1</v>
          </cell>
          <cell r="R794" t="str">
            <v>lot</v>
          </cell>
          <cell r="T794">
            <v>426003.9278595174</v>
          </cell>
          <cell r="U794">
            <v>0.8</v>
          </cell>
          <cell r="V794">
            <v>426003.9278595174</v>
          </cell>
          <cell r="W794">
            <v>0</v>
          </cell>
          <cell r="X794">
            <v>0</v>
          </cell>
          <cell r="Y794">
            <v>0</v>
          </cell>
          <cell r="Z794">
            <v>426003.9278595174</v>
          </cell>
          <cell r="AA794">
            <v>340803.14228761394</v>
          </cell>
          <cell r="AB794">
            <v>0</v>
          </cell>
          <cell r="AC794">
            <v>0</v>
          </cell>
          <cell r="AD794">
            <v>0</v>
          </cell>
          <cell r="AE794">
            <v>340803.14228761394</v>
          </cell>
          <cell r="AF794">
            <v>85200.785571903456</v>
          </cell>
          <cell r="AG794">
            <v>0</v>
          </cell>
          <cell r="AH794">
            <v>0</v>
          </cell>
          <cell r="AI794">
            <v>0</v>
          </cell>
          <cell r="AJ794">
            <v>85200.785571903456</v>
          </cell>
          <cell r="AL794">
            <v>0</v>
          </cell>
        </row>
        <row r="795">
          <cell r="B795" t="str">
            <v>ST/ETFP</v>
          </cell>
          <cell r="C795" t="str">
            <v>A2A</v>
          </cell>
          <cell r="D795" t="str">
            <v>A2AA</v>
          </cell>
          <cell r="E795" t="str">
            <v>ENI LAB</v>
          </cell>
          <cell r="G795">
            <v>22</v>
          </cell>
          <cell r="H795" t="str">
            <v>ENI KAN Travaux complémentaires</v>
          </cell>
          <cell r="I795" t="str">
            <v>SNIEM</v>
          </cell>
          <cell r="K795" t="str">
            <v>IDA</v>
          </cell>
          <cell r="L795" t="str">
            <v>AON</v>
          </cell>
          <cell r="M795">
            <v>1</v>
          </cell>
          <cell r="N795">
            <v>3</v>
          </cell>
          <cell r="O795">
            <v>5</v>
          </cell>
          <cell r="Q795">
            <v>1</v>
          </cell>
          <cell r="R795" t="str">
            <v>lot</v>
          </cell>
          <cell r="T795">
            <v>265912.82359620294</v>
          </cell>
          <cell r="U795">
            <v>0.8</v>
          </cell>
          <cell r="V795">
            <v>265912.82359620294</v>
          </cell>
          <cell r="W795">
            <v>0</v>
          </cell>
          <cell r="X795">
            <v>0</v>
          </cell>
          <cell r="Y795">
            <v>0</v>
          </cell>
          <cell r="Z795">
            <v>265912.82359620294</v>
          </cell>
          <cell r="AA795">
            <v>212730.25887696235</v>
          </cell>
          <cell r="AB795">
            <v>0</v>
          </cell>
          <cell r="AC795">
            <v>0</v>
          </cell>
          <cell r="AD795">
            <v>0</v>
          </cell>
          <cell r="AE795">
            <v>212730.25887696235</v>
          </cell>
          <cell r="AF795">
            <v>53182.564719240589</v>
          </cell>
          <cell r="AG795">
            <v>0</v>
          </cell>
          <cell r="AH795">
            <v>0</v>
          </cell>
          <cell r="AI795">
            <v>0</v>
          </cell>
          <cell r="AJ795">
            <v>53182.564719240589</v>
          </cell>
          <cell r="AL795">
            <v>0</v>
          </cell>
        </row>
        <row r="796">
          <cell r="B796" t="str">
            <v>ST/ETFP</v>
          </cell>
          <cell r="C796" t="str">
            <v>A2A</v>
          </cell>
          <cell r="D796" t="str">
            <v>A2AA</v>
          </cell>
          <cell r="E796" t="str">
            <v>ENI KAN</v>
          </cell>
          <cell r="G796">
            <v>22</v>
          </cell>
          <cell r="H796" t="str">
            <v>ENI KIN Travaux complémentaires</v>
          </cell>
          <cell r="I796" t="str">
            <v>SNIEM</v>
          </cell>
          <cell r="K796" t="str">
            <v>IDA</v>
          </cell>
          <cell r="L796" t="str">
            <v>AON</v>
          </cell>
          <cell r="M796">
            <v>1</v>
          </cell>
          <cell r="N796">
            <v>8</v>
          </cell>
          <cell r="O796">
            <v>5</v>
          </cell>
          <cell r="Q796">
            <v>1</v>
          </cell>
          <cell r="R796" t="str">
            <v>lot</v>
          </cell>
          <cell r="T796">
            <v>265912.82359620294</v>
          </cell>
          <cell r="U796">
            <v>0.8</v>
          </cell>
          <cell r="V796">
            <v>265912.82359620294</v>
          </cell>
          <cell r="W796">
            <v>0</v>
          </cell>
          <cell r="X796">
            <v>0</v>
          </cell>
          <cell r="Y796">
            <v>0</v>
          </cell>
          <cell r="Z796">
            <v>265912.82359620294</v>
          </cell>
          <cell r="AA796">
            <v>212730.25887696235</v>
          </cell>
          <cell r="AB796">
            <v>0</v>
          </cell>
          <cell r="AC796">
            <v>0</v>
          </cell>
          <cell r="AD796">
            <v>0</v>
          </cell>
          <cell r="AE796">
            <v>212730.25887696235</v>
          </cell>
          <cell r="AF796">
            <v>53182.564719240589</v>
          </cell>
          <cell r="AG796">
            <v>0</v>
          </cell>
          <cell r="AH796">
            <v>0</v>
          </cell>
          <cell r="AI796">
            <v>0</v>
          </cell>
          <cell r="AJ796">
            <v>53182.564719240589</v>
          </cell>
          <cell r="AL796">
            <v>0</v>
          </cell>
        </row>
        <row r="797">
          <cell r="B797" t="str">
            <v>ST/ETFP</v>
          </cell>
          <cell r="C797" t="str">
            <v>A2A</v>
          </cell>
          <cell r="D797" t="str">
            <v>A2AA</v>
          </cell>
          <cell r="E797" t="str">
            <v>ENI FAR</v>
          </cell>
          <cell r="G797">
            <v>22</v>
          </cell>
          <cell r="H797" t="str">
            <v>ENI LAB Travaux complémentaires</v>
          </cell>
          <cell r="I797" t="str">
            <v>SNIEM</v>
          </cell>
          <cell r="K797" t="str">
            <v>IDA</v>
          </cell>
          <cell r="L797" t="str">
            <v>AON</v>
          </cell>
          <cell r="M797">
            <v>1</v>
          </cell>
          <cell r="O797">
            <v>5</v>
          </cell>
          <cell r="P797">
            <v>2</v>
          </cell>
          <cell r="Q797">
            <v>1</v>
          </cell>
          <cell r="R797" t="str">
            <v>lot</v>
          </cell>
          <cell r="T797">
            <v>317833.74243815866</v>
          </cell>
          <cell r="U797">
            <v>0.8</v>
          </cell>
          <cell r="V797">
            <v>317833.74243815866</v>
          </cell>
          <cell r="W797">
            <v>0</v>
          </cell>
          <cell r="X797">
            <v>0</v>
          </cell>
          <cell r="Y797">
            <v>0</v>
          </cell>
          <cell r="Z797">
            <v>317833.74243815866</v>
          </cell>
          <cell r="AA797">
            <v>254266.99395052693</v>
          </cell>
          <cell r="AB797">
            <v>0</v>
          </cell>
          <cell r="AC797">
            <v>0</v>
          </cell>
          <cell r="AD797">
            <v>0</v>
          </cell>
          <cell r="AE797">
            <v>254266.99395052693</v>
          </cell>
          <cell r="AF797">
            <v>63566.748487631732</v>
          </cell>
          <cell r="AG797">
            <v>0</v>
          </cell>
          <cell r="AH797">
            <v>0</v>
          </cell>
          <cell r="AI797">
            <v>0</v>
          </cell>
          <cell r="AJ797">
            <v>63566.748487631732</v>
          </cell>
          <cell r="AL797">
            <v>0</v>
          </cell>
        </row>
        <row r="798">
          <cell r="B798" t="str">
            <v>ST/ETFP</v>
          </cell>
          <cell r="C798" t="str">
            <v>A2A</v>
          </cell>
          <cell r="D798" t="str">
            <v>A2AA</v>
          </cell>
          <cell r="E798" t="str">
            <v>ENI NZE</v>
          </cell>
          <cell r="G798">
            <v>22</v>
          </cell>
          <cell r="H798" t="str">
            <v>ENI NZE Travaux complémentaires</v>
          </cell>
          <cell r="I798" t="str">
            <v>SNIEM</v>
          </cell>
          <cell r="K798" t="str">
            <v>IDA</v>
          </cell>
          <cell r="L798" t="str">
            <v>AON</v>
          </cell>
          <cell r="M798">
            <v>1</v>
          </cell>
          <cell r="O798">
            <v>5</v>
          </cell>
          <cell r="P798">
            <v>3</v>
          </cell>
          <cell r="Q798">
            <v>1</v>
          </cell>
          <cell r="R798" t="str">
            <v>lot</v>
          </cell>
          <cell r="T798">
            <v>705439.42857142969</v>
          </cell>
          <cell r="U798">
            <v>0.8</v>
          </cell>
          <cell r="V798">
            <v>705439.42857142969</v>
          </cell>
          <cell r="W798">
            <v>0</v>
          </cell>
          <cell r="X798">
            <v>0</v>
          </cell>
          <cell r="Y798">
            <v>0</v>
          </cell>
          <cell r="Z798">
            <v>705439.42857142969</v>
          </cell>
          <cell r="AA798">
            <v>564351.5428571438</v>
          </cell>
          <cell r="AB798">
            <v>0</v>
          </cell>
          <cell r="AC798">
            <v>0</v>
          </cell>
          <cell r="AD798">
            <v>0</v>
          </cell>
          <cell r="AE798">
            <v>564351.5428571438</v>
          </cell>
          <cell r="AF798">
            <v>141087.88571428589</v>
          </cell>
          <cell r="AG798">
            <v>0</v>
          </cell>
          <cell r="AH798">
            <v>0</v>
          </cell>
          <cell r="AI798">
            <v>0</v>
          </cell>
          <cell r="AJ798">
            <v>141087.88571428589</v>
          </cell>
          <cell r="AL798">
            <v>0</v>
          </cell>
        </row>
        <row r="799">
          <cell r="B799" t="str">
            <v>ST/ETFP</v>
          </cell>
          <cell r="C799" t="str">
            <v>B2A</v>
          </cell>
          <cell r="D799" t="str">
            <v>B2AA</v>
          </cell>
          <cell r="E799" t="str">
            <v>DNETFP</v>
          </cell>
          <cell r="G799">
            <v>25</v>
          </cell>
          <cell r="H799" t="str">
            <v>Etudes sur la formation professionnelle dual et post primaire</v>
          </cell>
          <cell r="I799" t="str">
            <v>DNETFP</v>
          </cell>
          <cell r="K799" t="str">
            <v>IDA</v>
          </cell>
          <cell r="L799" t="str">
            <v>LR</v>
          </cell>
          <cell r="M799">
            <v>1</v>
          </cell>
          <cell r="O799">
            <v>5</v>
          </cell>
          <cell r="P799">
            <v>5</v>
          </cell>
          <cell r="Q799">
            <v>1</v>
          </cell>
          <cell r="R799" t="str">
            <v>forfait</v>
          </cell>
          <cell r="T799">
            <v>759704</v>
          </cell>
          <cell r="U799">
            <v>1</v>
          </cell>
          <cell r="V799">
            <v>759704</v>
          </cell>
          <cell r="W799">
            <v>0</v>
          </cell>
          <cell r="X799">
            <v>0</v>
          </cell>
          <cell r="Y799">
            <v>0</v>
          </cell>
          <cell r="Z799">
            <v>759704</v>
          </cell>
          <cell r="AA799">
            <v>759704</v>
          </cell>
          <cell r="AB799">
            <v>0</v>
          </cell>
          <cell r="AC799">
            <v>0</v>
          </cell>
          <cell r="AD799">
            <v>0</v>
          </cell>
          <cell r="AE799">
            <v>759704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L799">
            <v>0</v>
          </cell>
        </row>
        <row r="800">
          <cell r="B800" t="str">
            <v>ST/ETFP</v>
          </cell>
          <cell r="C800" t="str">
            <v>B2B</v>
          </cell>
          <cell r="D800" t="str">
            <v>B2BB</v>
          </cell>
          <cell r="E800" t="str">
            <v>DNFPPP</v>
          </cell>
          <cell r="G800">
            <v>15</v>
          </cell>
          <cell r="H800" t="str">
            <v xml:space="preserve">ENI Supervision du recrutement dans 8 ENI x 2px15j /an </v>
          </cell>
          <cell r="I800" t="str">
            <v>DNFPPP</v>
          </cell>
          <cell r="J800" t="str">
            <v>42</v>
          </cell>
          <cell r="K800" t="str">
            <v>IDA</v>
          </cell>
          <cell r="L800" t="str">
            <v>AUT</v>
          </cell>
          <cell r="M800">
            <v>240</v>
          </cell>
          <cell r="O800">
            <v>5</v>
          </cell>
          <cell r="Q800">
            <v>240</v>
          </cell>
          <cell r="R800" t="str">
            <v>pxj</v>
          </cell>
          <cell r="T800">
            <v>113.9556</v>
          </cell>
          <cell r="U800">
            <v>0.9</v>
          </cell>
          <cell r="V800">
            <v>27349.344000000001</v>
          </cell>
          <cell r="W800">
            <v>0</v>
          </cell>
          <cell r="X800">
            <v>0</v>
          </cell>
          <cell r="Y800">
            <v>0</v>
          </cell>
          <cell r="Z800">
            <v>27349.344000000001</v>
          </cell>
          <cell r="AA800">
            <v>24614.409600000003</v>
          </cell>
          <cell r="AB800">
            <v>0</v>
          </cell>
          <cell r="AC800">
            <v>0</v>
          </cell>
          <cell r="AD800">
            <v>0</v>
          </cell>
          <cell r="AE800">
            <v>24614.409600000003</v>
          </cell>
          <cell r="AF800">
            <v>2734.9343999999983</v>
          </cell>
          <cell r="AG800">
            <v>0</v>
          </cell>
          <cell r="AH800">
            <v>0</v>
          </cell>
          <cell r="AI800">
            <v>0</v>
          </cell>
          <cell r="AJ800">
            <v>2734.9343999999983</v>
          </cell>
          <cell r="AL800">
            <v>0</v>
          </cell>
        </row>
        <row r="801">
          <cell r="B801" t="str">
            <v>ST/ETFP</v>
          </cell>
          <cell r="C801" t="str">
            <v>B2B</v>
          </cell>
          <cell r="D801" t="str">
            <v>B2BB</v>
          </cell>
          <cell r="E801" t="str">
            <v>DNFPPP</v>
          </cell>
          <cell r="F801" t="str">
            <v>11</v>
          </cell>
          <cell r="G801">
            <v>25</v>
          </cell>
          <cell r="H801" t="str">
            <v xml:space="preserve">ENI Insertion publicitaire de 3 articles dans 5 journaux /an </v>
          </cell>
          <cell r="I801" t="str">
            <v>DNFPPP</v>
          </cell>
          <cell r="J801" t="str">
            <v>42</v>
          </cell>
          <cell r="K801" t="str">
            <v>IDA</v>
          </cell>
          <cell r="L801" t="str">
            <v>AUT</v>
          </cell>
          <cell r="M801">
            <v>15</v>
          </cell>
          <cell r="N801" t="str">
            <v>1</v>
          </cell>
          <cell r="O801">
            <v>5</v>
          </cell>
          <cell r="P801" t="str">
            <v>5</v>
          </cell>
          <cell r="Q801">
            <v>15</v>
          </cell>
          <cell r="R801" t="str">
            <v>u</v>
          </cell>
          <cell r="T801">
            <v>1200</v>
          </cell>
          <cell r="U801">
            <v>1</v>
          </cell>
          <cell r="V801">
            <v>18000</v>
          </cell>
          <cell r="W801">
            <v>0</v>
          </cell>
          <cell r="X801">
            <v>0</v>
          </cell>
          <cell r="Y801">
            <v>0</v>
          </cell>
          <cell r="Z801">
            <v>18000</v>
          </cell>
          <cell r="AA801">
            <v>18000</v>
          </cell>
          <cell r="AB801">
            <v>0</v>
          </cell>
          <cell r="AC801">
            <v>0</v>
          </cell>
          <cell r="AD801">
            <v>0</v>
          </cell>
          <cell r="AE801">
            <v>18000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B802" t="str">
            <v>ST/ETFP</v>
          </cell>
          <cell r="C802" t="str">
            <v>B2B</v>
          </cell>
          <cell r="D802" t="str">
            <v>B2BB</v>
          </cell>
          <cell r="E802" t="str">
            <v>DNFPPP</v>
          </cell>
          <cell r="F802" t="str">
            <v>12</v>
          </cell>
          <cell r="G802">
            <v>25</v>
          </cell>
          <cell r="H802" t="str">
            <v xml:space="preserve">ENI Spots publicitaires 3 / an   </v>
          </cell>
          <cell r="I802" t="str">
            <v>DNFPPP</v>
          </cell>
          <cell r="J802" t="str">
            <v>42</v>
          </cell>
          <cell r="K802" t="str">
            <v>IDA</v>
          </cell>
          <cell r="L802" t="str">
            <v>AUT</v>
          </cell>
          <cell r="M802">
            <v>3</v>
          </cell>
          <cell r="N802" t="str">
            <v>1</v>
          </cell>
          <cell r="O802">
            <v>5</v>
          </cell>
          <cell r="P802" t="str">
            <v>5</v>
          </cell>
          <cell r="Q802">
            <v>3</v>
          </cell>
          <cell r="R802" t="str">
            <v>spot</v>
          </cell>
          <cell r="T802">
            <v>7000</v>
          </cell>
          <cell r="U802">
            <v>1</v>
          </cell>
          <cell r="V802">
            <v>21000</v>
          </cell>
          <cell r="W802">
            <v>0</v>
          </cell>
          <cell r="X802">
            <v>0</v>
          </cell>
          <cell r="Y802">
            <v>0</v>
          </cell>
          <cell r="Z802">
            <v>21000</v>
          </cell>
          <cell r="AA802">
            <v>21000</v>
          </cell>
          <cell r="AB802">
            <v>0</v>
          </cell>
          <cell r="AC802">
            <v>0</v>
          </cell>
          <cell r="AD802">
            <v>0</v>
          </cell>
          <cell r="AE802">
            <v>21000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L802">
            <v>0</v>
          </cell>
        </row>
        <row r="803">
          <cell r="B803" t="str">
            <v>ST/ETFP</v>
          </cell>
          <cell r="C803" t="str">
            <v>B2B</v>
          </cell>
          <cell r="D803" t="str">
            <v>B2BB</v>
          </cell>
          <cell r="E803" t="str">
            <v>DNFPPP</v>
          </cell>
          <cell r="F803" t="str">
            <v>13</v>
          </cell>
          <cell r="G803">
            <v>25</v>
          </cell>
          <cell r="H803" t="str">
            <v xml:space="preserve">ENI Journées portes ouvertes sur les 8 ENI    </v>
          </cell>
          <cell r="I803" t="str">
            <v>DNFPPP</v>
          </cell>
          <cell r="J803" t="str">
            <v>42</v>
          </cell>
          <cell r="K803" t="str">
            <v>IDA</v>
          </cell>
          <cell r="L803" t="str">
            <v>AUT</v>
          </cell>
          <cell r="M803">
            <v>8</v>
          </cell>
          <cell r="N803" t="str">
            <v>1</v>
          </cell>
          <cell r="O803">
            <v>5</v>
          </cell>
          <cell r="P803" t="str">
            <v>5</v>
          </cell>
          <cell r="Q803">
            <v>8</v>
          </cell>
          <cell r="R803" t="str">
            <v>u</v>
          </cell>
          <cell r="T803">
            <v>2500</v>
          </cell>
          <cell r="U803">
            <v>1</v>
          </cell>
          <cell r="V803">
            <v>20000</v>
          </cell>
          <cell r="W803">
            <v>0</v>
          </cell>
          <cell r="X803">
            <v>0</v>
          </cell>
          <cell r="Y803">
            <v>0</v>
          </cell>
          <cell r="Z803">
            <v>20000</v>
          </cell>
          <cell r="AA803">
            <v>20000</v>
          </cell>
          <cell r="AB803">
            <v>0</v>
          </cell>
          <cell r="AC803">
            <v>0</v>
          </cell>
          <cell r="AD803">
            <v>0</v>
          </cell>
          <cell r="AE803">
            <v>20000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  <cell r="AL803">
            <v>0</v>
          </cell>
        </row>
        <row r="804">
          <cell r="B804" t="str">
            <v>ST/ETFP</v>
          </cell>
          <cell r="C804" t="str">
            <v>B2B</v>
          </cell>
          <cell r="D804" t="str">
            <v>B2BB</v>
          </cell>
          <cell r="E804" t="str">
            <v>DNFPPP</v>
          </cell>
          <cell r="F804" t="str">
            <v>14</v>
          </cell>
          <cell r="G804">
            <v>25</v>
          </cell>
          <cell r="H804" t="str">
            <v xml:space="preserve">ENI Appui aux radios rurales et communautaires   </v>
          </cell>
          <cell r="I804" t="str">
            <v>DNFPPP</v>
          </cell>
          <cell r="J804" t="str">
            <v>42</v>
          </cell>
          <cell r="K804" t="str">
            <v>IDA</v>
          </cell>
          <cell r="L804" t="str">
            <v>AUT</v>
          </cell>
          <cell r="M804">
            <v>8</v>
          </cell>
          <cell r="N804" t="str">
            <v>1</v>
          </cell>
          <cell r="O804">
            <v>5</v>
          </cell>
          <cell r="P804" t="str">
            <v>5</v>
          </cell>
          <cell r="Q804">
            <v>8</v>
          </cell>
          <cell r="R804" t="str">
            <v>radio</v>
          </cell>
          <cell r="T804">
            <v>1000</v>
          </cell>
          <cell r="U804">
            <v>1</v>
          </cell>
          <cell r="V804">
            <v>8000</v>
          </cell>
          <cell r="W804">
            <v>0</v>
          </cell>
          <cell r="X804">
            <v>0</v>
          </cell>
          <cell r="Y804">
            <v>0</v>
          </cell>
          <cell r="Z804">
            <v>8000</v>
          </cell>
          <cell r="AA804">
            <v>8000</v>
          </cell>
          <cell r="AB804">
            <v>0</v>
          </cell>
          <cell r="AC804">
            <v>0</v>
          </cell>
          <cell r="AD804">
            <v>0</v>
          </cell>
          <cell r="AE804">
            <v>8000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L804">
            <v>0</v>
          </cell>
        </row>
        <row r="805">
          <cell r="B805" t="str">
            <v>ST/ETFP</v>
          </cell>
          <cell r="C805" t="str">
            <v>B2B</v>
          </cell>
          <cell r="D805" t="str">
            <v>B2BB</v>
          </cell>
          <cell r="E805" t="str">
            <v>DNFPPP</v>
          </cell>
          <cell r="F805" t="str">
            <v>20</v>
          </cell>
          <cell r="G805">
            <v>25</v>
          </cell>
          <cell r="H805" t="str">
            <v xml:space="preserve">ENI Confection de 2 types d'affiches publicitaires en 3000 ex   </v>
          </cell>
          <cell r="I805" t="str">
            <v>DNFPPP</v>
          </cell>
          <cell r="J805" t="str">
            <v>42</v>
          </cell>
          <cell r="K805" t="str">
            <v>IDA</v>
          </cell>
          <cell r="L805" t="str">
            <v>COT</v>
          </cell>
          <cell r="M805">
            <v>6000</v>
          </cell>
          <cell r="N805" t="str">
            <v>1</v>
          </cell>
          <cell r="O805">
            <v>5</v>
          </cell>
          <cell r="P805" t="str">
            <v>5</v>
          </cell>
          <cell r="Q805">
            <v>6000</v>
          </cell>
          <cell r="R805" t="str">
            <v>u</v>
          </cell>
          <cell r="T805">
            <v>5</v>
          </cell>
          <cell r="U805">
            <v>1</v>
          </cell>
          <cell r="V805">
            <v>30000</v>
          </cell>
          <cell r="W805">
            <v>0</v>
          </cell>
          <cell r="X805">
            <v>0</v>
          </cell>
          <cell r="Y805">
            <v>0</v>
          </cell>
          <cell r="Z805">
            <v>30000</v>
          </cell>
          <cell r="AA805">
            <v>30000</v>
          </cell>
          <cell r="AB805">
            <v>0</v>
          </cell>
          <cell r="AC805">
            <v>0</v>
          </cell>
          <cell r="AD805">
            <v>0</v>
          </cell>
          <cell r="AE805">
            <v>30000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L805">
            <v>0</v>
          </cell>
        </row>
        <row r="806">
          <cell r="B806" t="str">
            <v>ST/ETFP</v>
          </cell>
          <cell r="C806" t="str">
            <v>B2B</v>
          </cell>
          <cell r="D806" t="str">
            <v>B2BB</v>
          </cell>
          <cell r="E806" t="str">
            <v>DNFPPP</v>
          </cell>
          <cell r="F806" t="str">
            <v>32</v>
          </cell>
          <cell r="G806">
            <v>25</v>
          </cell>
          <cell r="H806" t="str">
            <v>ENI Confection de 2000 dépliants / an publicitaires</v>
          </cell>
          <cell r="I806" t="str">
            <v>DNFPPP</v>
          </cell>
          <cell r="J806" t="str">
            <v>42</v>
          </cell>
          <cell r="K806" t="str">
            <v>IDA</v>
          </cell>
          <cell r="L806" t="str">
            <v>COT</v>
          </cell>
          <cell r="M806">
            <v>2000</v>
          </cell>
          <cell r="N806" t="str">
            <v>1</v>
          </cell>
          <cell r="O806">
            <v>5</v>
          </cell>
          <cell r="P806" t="str">
            <v>5</v>
          </cell>
          <cell r="Q806">
            <v>2000</v>
          </cell>
          <cell r="R806" t="str">
            <v>u</v>
          </cell>
          <cell r="T806">
            <v>3</v>
          </cell>
          <cell r="U806">
            <v>1</v>
          </cell>
          <cell r="V806">
            <v>6000</v>
          </cell>
          <cell r="W806">
            <v>0</v>
          </cell>
          <cell r="X806">
            <v>0</v>
          </cell>
          <cell r="Y806">
            <v>0</v>
          </cell>
          <cell r="Z806">
            <v>6000</v>
          </cell>
          <cell r="AA806">
            <v>6000</v>
          </cell>
          <cell r="AB806">
            <v>0</v>
          </cell>
          <cell r="AC806">
            <v>0</v>
          </cell>
          <cell r="AD806">
            <v>0</v>
          </cell>
          <cell r="AE806">
            <v>6000</v>
          </cell>
          <cell r="AF806">
            <v>0</v>
          </cell>
          <cell r="AG806">
            <v>0</v>
          </cell>
          <cell r="AH806">
            <v>0</v>
          </cell>
          <cell r="AI806">
            <v>0</v>
          </cell>
          <cell r="AJ806">
            <v>0</v>
          </cell>
          <cell r="AL806">
            <v>0</v>
          </cell>
        </row>
        <row r="807">
          <cell r="B807" t="str">
            <v>ST/ETFP</v>
          </cell>
          <cell r="C807" t="str">
            <v>B2B</v>
          </cell>
          <cell r="D807" t="str">
            <v>B2BB</v>
          </cell>
          <cell r="E807" t="str">
            <v>DNFPPP</v>
          </cell>
          <cell r="F807" t="str">
            <v>90</v>
          </cell>
          <cell r="G807">
            <v>15</v>
          </cell>
          <cell r="H807" t="str">
            <v xml:space="preserve">ENI Mission C de supervision de la formation en institution 6pxj/ENI/an               </v>
          </cell>
          <cell r="I807" t="str">
            <v>DNFPPP</v>
          </cell>
          <cell r="J807" t="str">
            <v>42</v>
          </cell>
          <cell r="K807" t="str">
            <v>IDA</v>
          </cell>
          <cell r="L807" t="str">
            <v>AUT</v>
          </cell>
          <cell r="M807">
            <v>48</v>
          </cell>
          <cell r="N807" t="str">
            <v>1</v>
          </cell>
          <cell r="O807">
            <v>5</v>
          </cell>
          <cell r="P807" t="str">
            <v>5</v>
          </cell>
          <cell r="Q807">
            <v>48</v>
          </cell>
          <cell r="R807" t="str">
            <v>pxj</v>
          </cell>
          <cell r="T807">
            <v>113.9556</v>
          </cell>
          <cell r="U807">
            <v>0.9</v>
          </cell>
          <cell r="V807">
            <v>5469.8688000000002</v>
          </cell>
          <cell r="W807">
            <v>0</v>
          </cell>
          <cell r="X807">
            <v>0</v>
          </cell>
          <cell r="Y807">
            <v>0</v>
          </cell>
          <cell r="Z807">
            <v>5469.8688000000002</v>
          </cell>
          <cell r="AA807">
            <v>4922.8819200000007</v>
          </cell>
          <cell r="AB807">
            <v>0</v>
          </cell>
          <cell r="AC807">
            <v>0</v>
          </cell>
          <cell r="AD807">
            <v>0</v>
          </cell>
          <cell r="AE807">
            <v>4922.8819200000007</v>
          </cell>
          <cell r="AF807">
            <v>546.98687999999947</v>
          </cell>
          <cell r="AG807">
            <v>0</v>
          </cell>
          <cell r="AH807">
            <v>0</v>
          </cell>
          <cell r="AI807">
            <v>0</v>
          </cell>
          <cell r="AJ807">
            <v>546.98687999999947</v>
          </cell>
          <cell r="AL807">
            <v>0</v>
          </cell>
        </row>
        <row r="808">
          <cell r="B808" t="str">
            <v>ST/ETFP</v>
          </cell>
          <cell r="C808" t="str">
            <v>B2B</v>
          </cell>
          <cell r="D808" t="str">
            <v>B2BB</v>
          </cell>
          <cell r="E808" t="str">
            <v>ENI BOK</v>
          </cell>
          <cell r="F808" t="str">
            <v>10</v>
          </cell>
          <cell r="G808">
            <v>25</v>
          </cell>
          <cell r="H808" t="str">
            <v xml:space="preserve">ENI Carburant groupe électrogène (96l/moisx8ENI)                                                    </v>
          </cell>
          <cell r="I808" t="str">
            <v>DNFPPP</v>
          </cell>
          <cell r="J808" t="str">
            <v>42</v>
          </cell>
          <cell r="K808" t="str">
            <v>IDA</v>
          </cell>
          <cell r="L808" t="str">
            <v>AUT</v>
          </cell>
          <cell r="M808">
            <v>1152</v>
          </cell>
          <cell r="N808" t="str">
            <v>1</v>
          </cell>
          <cell r="O808">
            <v>5</v>
          </cell>
          <cell r="P808" t="str">
            <v>5</v>
          </cell>
          <cell r="Q808">
            <v>1152</v>
          </cell>
          <cell r="R808" t="str">
            <v>litres</v>
          </cell>
          <cell r="T808">
            <v>3.7985199999999999</v>
          </cell>
          <cell r="U808">
            <v>1</v>
          </cell>
          <cell r="V808">
            <v>4375.8950399999994</v>
          </cell>
          <cell r="W808">
            <v>0</v>
          </cell>
          <cell r="X808">
            <v>0</v>
          </cell>
          <cell r="Y808">
            <v>0</v>
          </cell>
          <cell r="Z808">
            <v>4375.8950399999994</v>
          </cell>
          <cell r="AA808">
            <v>4375.8950399999994</v>
          </cell>
          <cell r="AB808">
            <v>0</v>
          </cell>
          <cell r="AC808">
            <v>0</v>
          </cell>
          <cell r="AD808">
            <v>0</v>
          </cell>
          <cell r="AE808">
            <v>4375.8950399999994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0</v>
          </cell>
          <cell r="AL808">
            <v>0</v>
          </cell>
        </row>
        <row r="809">
          <cell r="B809" t="str">
            <v>ST/ETFP</v>
          </cell>
          <cell r="C809" t="str">
            <v>B2B</v>
          </cell>
          <cell r="D809" t="str">
            <v>B2BB</v>
          </cell>
          <cell r="E809" t="str">
            <v>ENI CKY</v>
          </cell>
          <cell r="F809" t="str">
            <v>10</v>
          </cell>
          <cell r="G809">
            <v>25</v>
          </cell>
          <cell r="H809" t="str">
            <v xml:space="preserve">ENI Carburant groupe électrogène (96l/moisx8ENI)                                                    </v>
          </cell>
          <cell r="I809" t="str">
            <v>DNFPPP</v>
          </cell>
          <cell r="J809" t="str">
            <v>42</v>
          </cell>
          <cell r="K809" t="str">
            <v>IDA</v>
          </cell>
          <cell r="L809" t="str">
            <v>AUT</v>
          </cell>
          <cell r="M809">
            <v>1152</v>
          </cell>
          <cell r="N809" t="str">
            <v>1</v>
          </cell>
          <cell r="O809">
            <v>5</v>
          </cell>
          <cell r="P809" t="str">
            <v>5</v>
          </cell>
          <cell r="Q809">
            <v>1152</v>
          </cell>
          <cell r="R809" t="str">
            <v>litres</v>
          </cell>
          <cell r="T809">
            <v>3.7985199999999999</v>
          </cell>
          <cell r="U809">
            <v>1</v>
          </cell>
          <cell r="V809">
            <v>4375.8950399999994</v>
          </cell>
          <cell r="W809">
            <v>0</v>
          </cell>
          <cell r="X809">
            <v>0</v>
          </cell>
          <cell r="Y809">
            <v>0</v>
          </cell>
          <cell r="Z809">
            <v>4375.8950399999994</v>
          </cell>
          <cell r="AA809">
            <v>4375.8950399999994</v>
          </cell>
          <cell r="AB809">
            <v>0</v>
          </cell>
          <cell r="AC809">
            <v>0</v>
          </cell>
          <cell r="AD809">
            <v>0</v>
          </cell>
          <cell r="AE809">
            <v>4375.8950399999994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0</v>
          </cell>
          <cell r="AL809">
            <v>0</v>
          </cell>
        </row>
        <row r="810">
          <cell r="B810" t="str">
            <v>ST/ETFP</v>
          </cell>
          <cell r="C810" t="str">
            <v>B2B</v>
          </cell>
          <cell r="D810" t="str">
            <v>B2BB</v>
          </cell>
          <cell r="E810" t="str">
            <v>ENI DUB</v>
          </cell>
          <cell r="F810" t="str">
            <v>11</v>
          </cell>
          <cell r="G810">
            <v>25</v>
          </cell>
          <cell r="H810" t="str">
            <v xml:space="preserve">ENI Carburant groupe électrogène (96l/moisx8ENI)                                                    </v>
          </cell>
          <cell r="I810" t="str">
            <v>DNFPPP</v>
          </cell>
          <cell r="J810" t="str">
            <v>42</v>
          </cell>
          <cell r="K810" t="str">
            <v>IDA</v>
          </cell>
          <cell r="L810" t="str">
            <v>AUT</v>
          </cell>
          <cell r="M810">
            <v>1152</v>
          </cell>
          <cell r="N810" t="str">
            <v>1</v>
          </cell>
          <cell r="O810">
            <v>5</v>
          </cell>
          <cell r="P810" t="str">
            <v>5</v>
          </cell>
          <cell r="Q810">
            <v>1152</v>
          </cell>
          <cell r="R810" t="str">
            <v>litres</v>
          </cell>
          <cell r="T810">
            <v>3.7985199999999999</v>
          </cell>
          <cell r="U810">
            <v>1</v>
          </cell>
          <cell r="V810">
            <v>4375.8950399999994</v>
          </cell>
          <cell r="W810">
            <v>0</v>
          </cell>
          <cell r="X810">
            <v>0</v>
          </cell>
          <cell r="Y810">
            <v>0</v>
          </cell>
          <cell r="Z810">
            <v>4375.8950399999994</v>
          </cell>
          <cell r="AA810">
            <v>4375.8950399999994</v>
          </cell>
          <cell r="AB810">
            <v>0</v>
          </cell>
          <cell r="AC810">
            <v>0</v>
          </cell>
          <cell r="AD810">
            <v>0</v>
          </cell>
          <cell r="AE810">
            <v>4375.8950399999994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0</v>
          </cell>
          <cell r="AL810">
            <v>0</v>
          </cell>
        </row>
        <row r="811">
          <cell r="B811" t="str">
            <v>ST/ETFP</v>
          </cell>
          <cell r="C811" t="str">
            <v>B2B</v>
          </cell>
          <cell r="D811" t="str">
            <v>B2BB</v>
          </cell>
          <cell r="E811" t="str">
            <v>ENI FAR</v>
          </cell>
          <cell r="F811" t="str">
            <v>13</v>
          </cell>
          <cell r="G811">
            <v>25</v>
          </cell>
          <cell r="H811" t="str">
            <v xml:space="preserve">ENI Carburant groupe électrogène (96l/moisx8ENI)                                                    </v>
          </cell>
          <cell r="I811" t="str">
            <v>DNFPPP</v>
          </cell>
          <cell r="J811" t="str">
            <v>42</v>
          </cell>
          <cell r="K811" t="str">
            <v>IDA</v>
          </cell>
          <cell r="L811" t="str">
            <v>AUT</v>
          </cell>
          <cell r="M811">
            <v>1152</v>
          </cell>
          <cell r="N811" t="str">
            <v>1</v>
          </cell>
          <cell r="O811">
            <v>5</v>
          </cell>
          <cell r="P811" t="str">
            <v>5</v>
          </cell>
          <cell r="Q811">
            <v>1152</v>
          </cell>
          <cell r="R811" t="str">
            <v>litres</v>
          </cell>
          <cell r="T811">
            <v>3.7985199999999999</v>
          </cell>
          <cell r="U811">
            <v>1</v>
          </cell>
          <cell r="V811">
            <v>4375.8950399999994</v>
          </cell>
          <cell r="W811">
            <v>0</v>
          </cell>
          <cell r="X811">
            <v>0</v>
          </cell>
          <cell r="Y811">
            <v>0</v>
          </cell>
          <cell r="Z811">
            <v>4375.8950399999994</v>
          </cell>
          <cell r="AA811">
            <v>4375.8950399999994</v>
          </cell>
          <cell r="AB811">
            <v>0</v>
          </cell>
          <cell r="AC811">
            <v>0</v>
          </cell>
          <cell r="AD811">
            <v>0</v>
          </cell>
          <cell r="AE811">
            <v>4375.8950399999994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0</v>
          </cell>
          <cell r="AL811">
            <v>0</v>
          </cell>
        </row>
        <row r="812">
          <cell r="B812" t="str">
            <v>ST/ETFP</v>
          </cell>
          <cell r="C812" t="str">
            <v>B2B</v>
          </cell>
          <cell r="D812" t="str">
            <v>B2BB</v>
          </cell>
          <cell r="E812" t="str">
            <v>ENI KAN</v>
          </cell>
          <cell r="G812">
            <v>25</v>
          </cell>
          <cell r="H812" t="str">
            <v xml:space="preserve">ENI Carburant groupe électrogène (96l/moisx8ENI)                                                    </v>
          </cell>
          <cell r="I812" t="str">
            <v>DNFPPP</v>
          </cell>
          <cell r="J812" t="str">
            <v>42</v>
          </cell>
          <cell r="K812" t="str">
            <v>IDA</v>
          </cell>
          <cell r="L812" t="str">
            <v>AUT</v>
          </cell>
          <cell r="M812">
            <v>1152</v>
          </cell>
          <cell r="O812">
            <v>5</v>
          </cell>
          <cell r="Q812">
            <v>1152</v>
          </cell>
          <cell r="R812" t="str">
            <v>litres</v>
          </cell>
          <cell r="T812">
            <v>3.7985199999999999</v>
          </cell>
          <cell r="U812">
            <v>1</v>
          </cell>
          <cell r="V812">
            <v>4375.8950399999994</v>
          </cell>
          <cell r="W812">
            <v>0</v>
          </cell>
          <cell r="X812">
            <v>0</v>
          </cell>
          <cell r="Y812">
            <v>0</v>
          </cell>
          <cell r="Z812">
            <v>4375.8950399999994</v>
          </cell>
          <cell r="AA812">
            <v>4375.8950399999994</v>
          </cell>
          <cell r="AB812">
            <v>0</v>
          </cell>
          <cell r="AC812">
            <v>0</v>
          </cell>
          <cell r="AD812">
            <v>0</v>
          </cell>
          <cell r="AE812">
            <v>4375.8950399999994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0</v>
          </cell>
          <cell r="AL812">
            <v>0</v>
          </cell>
        </row>
        <row r="813">
          <cell r="B813" t="str">
            <v>ST/ETFP</v>
          </cell>
          <cell r="C813" t="str">
            <v>B2B</v>
          </cell>
          <cell r="D813" t="str">
            <v>B2BB</v>
          </cell>
          <cell r="E813" t="str">
            <v>ENI KIN</v>
          </cell>
          <cell r="F813" t="str">
            <v>21</v>
          </cell>
          <cell r="G813">
            <v>25</v>
          </cell>
          <cell r="H813" t="str">
            <v xml:space="preserve">ENI Carburant groupe électrogène (96l/moisx8ENI)                                                    </v>
          </cell>
          <cell r="I813" t="str">
            <v>DNFPPP</v>
          </cell>
          <cell r="J813" t="str">
            <v>42</v>
          </cell>
          <cell r="K813" t="str">
            <v>IDA</v>
          </cell>
          <cell r="L813" t="str">
            <v>AUT</v>
          </cell>
          <cell r="M813">
            <v>1152</v>
          </cell>
          <cell r="N813" t="str">
            <v>2</v>
          </cell>
          <cell r="O813">
            <v>5</v>
          </cell>
          <cell r="P813" t="str">
            <v>3</v>
          </cell>
          <cell r="Q813">
            <v>1152</v>
          </cell>
          <cell r="R813" t="str">
            <v>litres</v>
          </cell>
          <cell r="T813">
            <v>3.7985199999999999</v>
          </cell>
          <cell r="U813">
            <v>1</v>
          </cell>
          <cell r="V813">
            <v>4375.8950399999994</v>
          </cell>
          <cell r="W813">
            <v>0</v>
          </cell>
          <cell r="X813">
            <v>0</v>
          </cell>
          <cell r="Y813">
            <v>0</v>
          </cell>
          <cell r="Z813">
            <v>4375.8950399999994</v>
          </cell>
          <cell r="AA813">
            <v>4375.8950399999994</v>
          </cell>
          <cell r="AB813">
            <v>0</v>
          </cell>
          <cell r="AC813">
            <v>0</v>
          </cell>
          <cell r="AD813">
            <v>0</v>
          </cell>
          <cell r="AE813">
            <v>4375.8950399999994</v>
          </cell>
          <cell r="AF813">
            <v>0</v>
          </cell>
          <cell r="AG813">
            <v>0</v>
          </cell>
          <cell r="AH813">
            <v>0</v>
          </cell>
          <cell r="AI813">
            <v>0</v>
          </cell>
          <cell r="AJ813">
            <v>0</v>
          </cell>
          <cell r="AL813">
            <v>0</v>
          </cell>
        </row>
        <row r="814">
          <cell r="B814" t="str">
            <v>ST/ETFP</v>
          </cell>
          <cell r="C814" t="str">
            <v>B2B</v>
          </cell>
          <cell r="D814" t="str">
            <v>B2BB</v>
          </cell>
          <cell r="E814" t="str">
            <v>ENI LAB</v>
          </cell>
          <cell r="F814" t="str">
            <v>21</v>
          </cell>
          <cell r="G814">
            <v>25</v>
          </cell>
          <cell r="H814" t="str">
            <v xml:space="preserve">ENI Carburant groupe électrogène (96l/moisx8ENI)                                                    </v>
          </cell>
          <cell r="I814" t="str">
            <v>DNFPPP</v>
          </cell>
          <cell r="J814" t="str">
            <v>42</v>
          </cell>
          <cell r="K814" t="str">
            <v>IDA</v>
          </cell>
          <cell r="L814" t="str">
            <v>AUT</v>
          </cell>
          <cell r="M814">
            <v>1152</v>
          </cell>
          <cell r="N814" t="str">
            <v>2</v>
          </cell>
          <cell r="O814">
            <v>5</v>
          </cell>
          <cell r="P814" t="str">
            <v>3</v>
          </cell>
          <cell r="Q814">
            <v>1152</v>
          </cell>
          <cell r="R814" t="str">
            <v>litres</v>
          </cell>
          <cell r="T814">
            <v>3.7985199999999999</v>
          </cell>
          <cell r="U814">
            <v>1</v>
          </cell>
          <cell r="V814">
            <v>4375.8950399999994</v>
          </cell>
          <cell r="W814">
            <v>0</v>
          </cell>
          <cell r="X814">
            <v>0</v>
          </cell>
          <cell r="Y814">
            <v>0</v>
          </cell>
          <cell r="Z814">
            <v>4375.8950399999994</v>
          </cell>
          <cell r="AA814">
            <v>4375.8950399999994</v>
          </cell>
          <cell r="AB814">
            <v>0</v>
          </cell>
          <cell r="AC814">
            <v>0</v>
          </cell>
          <cell r="AD814">
            <v>0</v>
          </cell>
          <cell r="AE814">
            <v>4375.8950399999994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5">
          <cell r="B815" t="str">
            <v>ST/ETFP</v>
          </cell>
          <cell r="C815" t="str">
            <v>B2B</v>
          </cell>
          <cell r="D815" t="str">
            <v>B2BB</v>
          </cell>
          <cell r="E815" t="str">
            <v>ENI NZE</v>
          </cell>
          <cell r="F815" t="str">
            <v>22</v>
          </cell>
          <cell r="G815">
            <v>25</v>
          </cell>
          <cell r="H815" t="str">
            <v xml:space="preserve">ENI Carburant groupe électrogène (96l/moisx8ENI)                                                    </v>
          </cell>
          <cell r="I815" t="str">
            <v>DNFPPP</v>
          </cell>
          <cell r="J815" t="str">
            <v>42</v>
          </cell>
          <cell r="K815" t="str">
            <v>IDA</v>
          </cell>
          <cell r="L815" t="str">
            <v>AUT</v>
          </cell>
          <cell r="M815">
            <v>1152</v>
          </cell>
          <cell r="N815" t="str">
            <v>2</v>
          </cell>
          <cell r="O815">
            <v>5</v>
          </cell>
          <cell r="P815" t="str">
            <v>3</v>
          </cell>
          <cell r="Q815">
            <v>1152</v>
          </cell>
          <cell r="R815" t="str">
            <v>litres</v>
          </cell>
          <cell r="T815">
            <v>3.7985199999999999</v>
          </cell>
          <cell r="U815">
            <v>1</v>
          </cell>
          <cell r="V815">
            <v>4375.8950399999994</v>
          </cell>
          <cell r="W815">
            <v>0</v>
          </cell>
          <cell r="X815">
            <v>0</v>
          </cell>
          <cell r="Y815">
            <v>0</v>
          </cell>
          <cell r="Z815">
            <v>4375.8950399999994</v>
          </cell>
          <cell r="AA815">
            <v>4375.8950399999994</v>
          </cell>
          <cell r="AB815">
            <v>0</v>
          </cell>
          <cell r="AC815">
            <v>0</v>
          </cell>
          <cell r="AD815">
            <v>0</v>
          </cell>
          <cell r="AE815">
            <v>4375.8950399999994</v>
          </cell>
          <cell r="AF815">
            <v>0</v>
          </cell>
          <cell r="AG815">
            <v>0</v>
          </cell>
          <cell r="AH815">
            <v>0</v>
          </cell>
          <cell r="AI815">
            <v>0</v>
          </cell>
          <cell r="AJ815">
            <v>0</v>
          </cell>
          <cell r="AL815">
            <v>0</v>
          </cell>
        </row>
        <row r="816">
          <cell r="B816" t="str">
            <v>ST/ETFP</v>
          </cell>
          <cell r="C816" t="str">
            <v>B2B</v>
          </cell>
          <cell r="D816" t="str">
            <v>B2BB</v>
          </cell>
          <cell r="E816" t="str">
            <v>ENI BOK</v>
          </cell>
          <cell r="F816" t="str">
            <v>11</v>
          </cell>
          <cell r="G816">
            <v>25</v>
          </cell>
          <cell r="H816" t="str">
            <v xml:space="preserve">ENI Subvention fonctionnemt additionnel 8 ENI  (2500él x 20 USD/él/an)           </v>
          </cell>
          <cell r="I816" t="str">
            <v>DNFPPP</v>
          </cell>
          <cell r="J816" t="str">
            <v>42</v>
          </cell>
          <cell r="K816" t="str">
            <v>IDA</v>
          </cell>
          <cell r="L816" t="str">
            <v>AUT</v>
          </cell>
          <cell r="M816">
            <v>312.5</v>
          </cell>
          <cell r="N816" t="str">
            <v>2</v>
          </cell>
          <cell r="O816">
            <v>5</v>
          </cell>
          <cell r="P816" t="str">
            <v>5</v>
          </cell>
          <cell r="Q816">
            <v>312.5</v>
          </cell>
          <cell r="R816" t="str">
            <v>él/maître</v>
          </cell>
          <cell r="T816">
            <v>75.970399999999998</v>
          </cell>
          <cell r="U816">
            <v>1</v>
          </cell>
          <cell r="V816">
            <v>23740.75</v>
          </cell>
          <cell r="W816">
            <v>0</v>
          </cell>
          <cell r="X816">
            <v>0</v>
          </cell>
          <cell r="Y816">
            <v>0</v>
          </cell>
          <cell r="Z816">
            <v>23740.75</v>
          </cell>
          <cell r="AA816">
            <v>23740.75</v>
          </cell>
          <cell r="AB816">
            <v>0</v>
          </cell>
          <cell r="AC816">
            <v>0</v>
          </cell>
          <cell r="AD816">
            <v>0</v>
          </cell>
          <cell r="AE816">
            <v>23740.75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  <cell r="AL816">
            <v>0</v>
          </cell>
        </row>
        <row r="817">
          <cell r="B817" t="str">
            <v>ST/ETFP</v>
          </cell>
          <cell r="C817" t="str">
            <v>B2B</v>
          </cell>
          <cell r="D817" t="str">
            <v>B2BB</v>
          </cell>
          <cell r="E817" t="str">
            <v>ENI CKY</v>
          </cell>
          <cell r="F817" t="str">
            <v>11</v>
          </cell>
          <cell r="G817">
            <v>25</v>
          </cell>
          <cell r="H817" t="str">
            <v xml:space="preserve">ENI Subvention fonctionnemt additionnel 8 ENI  (2500él x 20 USD/él/an)           </v>
          </cell>
          <cell r="I817" t="str">
            <v>DNFPPP</v>
          </cell>
          <cell r="J817" t="str">
            <v>42</v>
          </cell>
          <cell r="K817" t="str">
            <v>IDA</v>
          </cell>
          <cell r="L817" t="str">
            <v>AUT</v>
          </cell>
          <cell r="M817">
            <v>312.5</v>
          </cell>
          <cell r="N817" t="str">
            <v>2</v>
          </cell>
          <cell r="O817">
            <v>5</v>
          </cell>
          <cell r="P817" t="str">
            <v>5</v>
          </cell>
          <cell r="Q817">
            <v>312.5</v>
          </cell>
          <cell r="R817" t="str">
            <v>él/maître</v>
          </cell>
          <cell r="T817">
            <v>75.970399999999998</v>
          </cell>
          <cell r="U817">
            <v>1</v>
          </cell>
          <cell r="V817">
            <v>23740.75</v>
          </cell>
          <cell r="W817">
            <v>0</v>
          </cell>
          <cell r="X817">
            <v>0</v>
          </cell>
          <cell r="Y817">
            <v>0</v>
          </cell>
          <cell r="Z817">
            <v>23740.75</v>
          </cell>
          <cell r="AA817">
            <v>23740.75</v>
          </cell>
          <cell r="AB817">
            <v>0</v>
          </cell>
          <cell r="AC817">
            <v>0</v>
          </cell>
          <cell r="AD817">
            <v>0</v>
          </cell>
          <cell r="AE817">
            <v>23740.75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8">
          <cell r="B818" t="str">
            <v>ST/ETFP</v>
          </cell>
          <cell r="C818" t="str">
            <v>B2B</v>
          </cell>
          <cell r="D818" t="str">
            <v>B2BB</v>
          </cell>
          <cell r="E818" t="str">
            <v>ENI DUB</v>
          </cell>
          <cell r="F818" t="str">
            <v>20</v>
          </cell>
          <cell r="G818">
            <v>25</v>
          </cell>
          <cell r="H818" t="str">
            <v xml:space="preserve">ENI Subvention fonctionnemt additionnel 8 ENI  (2500él x 20 USD/él/an)           </v>
          </cell>
          <cell r="I818" t="str">
            <v>DNFPPP</v>
          </cell>
          <cell r="J818" t="str">
            <v>42</v>
          </cell>
          <cell r="K818" t="str">
            <v>IDA</v>
          </cell>
          <cell r="L818" t="str">
            <v>AUT</v>
          </cell>
          <cell r="M818">
            <v>312.5</v>
          </cell>
          <cell r="N818" t="str">
            <v>2</v>
          </cell>
          <cell r="O818">
            <v>5</v>
          </cell>
          <cell r="P818" t="str">
            <v>5</v>
          </cell>
          <cell r="Q818">
            <v>312.5</v>
          </cell>
          <cell r="R818" t="str">
            <v>él/maître</v>
          </cell>
          <cell r="T818">
            <v>75.970399999999998</v>
          </cell>
          <cell r="U818">
            <v>1</v>
          </cell>
          <cell r="V818">
            <v>23740.75</v>
          </cell>
          <cell r="W818">
            <v>0</v>
          </cell>
          <cell r="X818">
            <v>0</v>
          </cell>
          <cell r="Y818">
            <v>0</v>
          </cell>
          <cell r="Z818">
            <v>23740.75</v>
          </cell>
          <cell r="AA818">
            <v>23740.75</v>
          </cell>
          <cell r="AB818">
            <v>0</v>
          </cell>
          <cell r="AC818">
            <v>0</v>
          </cell>
          <cell r="AD818">
            <v>0</v>
          </cell>
          <cell r="AE818">
            <v>23740.75</v>
          </cell>
          <cell r="AF818">
            <v>0</v>
          </cell>
          <cell r="AG818">
            <v>0</v>
          </cell>
          <cell r="AH818">
            <v>0</v>
          </cell>
          <cell r="AI818">
            <v>0</v>
          </cell>
          <cell r="AJ818">
            <v>0</v>
          </cell>
          <cell r="AL818">
            <v>0</v>
          </cell>
        </row>
        <row r="819">
          <cell r="B819" t="str">
            <v>ST/ETFP</v>
          </cell>
          <cell r="C819" t="str">
            <v>B2B</v>
          </cell>
          <cell r="D819" t="str">
            <v>B2BB</v>
          </cell>
          <cell r="E819" t="str">
            <v>ENI FAR</v>
          </cell>
          <cell r="F819" t="str">
            <v>20</v>
          </cell>
          <cell r="G819">
            <v>25</v>
          </cell>
          <cell r="H819" t="str">
            <v xml:space="preserve">ENI Subvention fonctionnemt additionnel 8 ENI  (2500él x 20 USD/él/an)           </v>
          </cell>
          <cell r="I819" t="str">
            <v>DNFPPP</v>
          </cell>
          <cell r="J819" t="str">
            <v>42</v>
          </cell>
          <cell r="K819" t="str">
            <v>IDA</v>
          </cell>
          <cell r="L819" t="str">
            <v>AUT</v>
          </cell>
          <cell r="M819">
            <v>312.5</v>
          </cell>
          <cell r="N819" t="str">
            <v>2</v>
          </cell>
          <cell r="O819">
            <v>5</v>
          </cell>
          <cell r="P819" t="str">
            <v>5</v>
          </cell>
          <cell r="Q819">
            <v>312.5</v>
          </cell>
          <cell r="R819" t="str">
            <v>él/maître</v>
          </cell>
          <cell r="T819">
            <v>75.970399999999998</v>
          </cell>
          <cell r="U819">
            <v>1</v>
          </cell>
          <cell r="V819">
            <v>23740.75</v>
          </cell>
          <cell r="W819">
            <v>0</v>
          </cell>
          <cell r="X819">
            <v>0</v>
          </cell>
          <cell r="Y819">
            <v>0</v>
          </cell>
          <cell r="Z819">
            <v>23740.75</v>
          </cell>
          <cell r="AA819">
            <v>23740.75</v>
          </cell>
          <cell r="AB819">
            <v>0</v>
          </cell>
          <cell r="AC819">
            <v>0</v>
          </cell>
          <cell r="AD819">
            <v>0</v>
          </cell>
          <cell r="AE819">
            <v>23740.75</v>
          </cell>
          <cell r="AF819">
            <v>0</v>
          </cell>
          <cell r="AG819">
            <v>0</v>
          </cell>
          <cell r="AH819">
            <v>0</v>
          </cell>
          <cell r="AI819">
            <v>0</v>
          </cell>
          <cell r="AJ819">
            <v>0</v>
          </cell>
          <cell r="AL819">
            <v>0</v>
          </cell>
        </row>
        <row r="820">
          <cell r="B820" t="str">
            <v>ST/ETFP</v>
          </cell>
          <cell r="C820" t="str">
            <v>B2B</v>
          </cell>
          <cell r="D820" t="str">
            <v>B2BB</v>
          </cell>
          <cell r="E820" t="str">
            <v>ENI KAN</v>
          </cell>
          <cell r="F820" t="str">
            <v>40</v>
          </cell>
          <cell r="G820">
            <v>25</v>
          </cell>
          <cell r="H820" t="str">
            <v xml:space="preserve">ENI Subvention fonctionnemt additionnel 8 ENI  (2500él x 20 USD/él/an)           </v>
          </cell>
          <cell r="I820" t="str">
            <v>DNFPPP</v>
          </cell>
          <cell r="J820" t="str">
            <v>42</v>
          </cell>
          <cell r="K820" t="str">
            <v>IDA</v>
          </cell>
          <cell r="L820" t="str">
            <v>AUT</v>
          </cell>
          <cell r="M820">
            <v>312.5</v>
          </cell>
          <cell r="N820" t="str">
            <v>2</v>
          </cell>
          <cell r="O820">
            <v>5</v>
          </cell>
          <cell r="P820" t="str">
            <v>5</v>
          </cell>
          <cell r="Q820">
            <v>312.5</v>
          </cell>
          <cell r="R820" t="str">
            <v>él/maître</v>
          </cell>
          <cell r="T820">
            <v>75.970399999999998</v>
          </cell>
          <cell r="U820">
            <v>1</v>
          </cell>
          <cell r="V820">
            <v>23740.75</v>
          </cell>
          <cell r="W820">
            <v>0</v>
          </cell>
          <cell r="X820">
            <v>0</v>
          </cell>
          <cell r="Y820">
            <v>0</v>
          </cell>
          <cell r="Z820">
            <v>23740.75</v>
          </cell>
          <cell r="AA820">
            <v>23740.75</v>
          </cell>
          <cell r="AB820">
            <v>0</v>
          </cell>
          <cell r="AC820">
            <v>0</v>
          </cell>
          <cell r="AD820">
            <v>0</v>
          </cell>
          <cell r="AE820">
            <v>23740.75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1">
          <cell r="B821" t="str">
            <v>ST/ETFP</v>
          </cell>
          <cell r="C821" t="str">
            <v>B2B</v>
          </cell>
          <cell r="D821" t="str">
            <v>B2BB</v>
          </cell>
          <cell r="E821" t="str">
            <v>ENI KIN</v>
          </cell>
          <cell r="G821">
            <v>25</v>
          </cell>
          <cell r="H821" t="str">
            <v xml:space="preserve">ENI Subvention fonctionnemt additionnel 8 ENI  (2500él x 20 USD/él/an)           </v>
          </cell>
          <cell r="I821" t="str">
            <v>DNFPPP</v>
          </cell>
          <cell r="J821" t="str">
            <v>42</v>
          </cell>
          <cell r="K821" t="str">
            <v>IDA</v>
          </cell>
          <cell r="L821" t="str">
            <v>AUT</v>
          </cell>
          <cell r="M821">
            <v>312.5</v>
          </cell>
          <cell r="O821">
            <v>5</v>
          </cell>
          <cell r="Q821">
            <v>312.5</v>
          </cell>
          <cell r="R821" t="str">
            <v>él/maître</v>
          </cell>
          <cell r="T821">
            <v>75.970399999999998</v>
          </cell>
          <cell r="U821">
            <v>1</v>
          </cell>
          <cell r="V821">
            <v>23740.75</v>
          </cell>
          <cell r="W821">
            <v>0</v>
          </cell>
          <cell r="X821">
            <v>0</v>
          </cell>
          <cell r="Y821">
            <v>0</v>
          </cell>
          <cell r="Z821">
            <v>23740.75</v>
          </cell>
          <cell r="AA821">
            <v>23740.75</v>
          </cell>
          <cell r="AB821">
            <v>0</v>
          </cell>
          <cell r="AC821">
            <v>0</v>
          </cell>
          <cell r="AD821">
            <v>0</v>
          </cell>
          <cell r="AE821">
            <v>23740.75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L821">
            <v>0</v>
          </cell>
        </row>
        <row r="822">
          <cell r="B822" t="str">
            <v>ST/ETFP</v>
          </cell>
          <cell r="C822" t="str">
            <v>B2B</v>
          </cell>
          <cell r="D822" t="str">
            <v>B2BB</v>
          </cell>
          <cell r="E822" t="str">
            <v>ENI LAB</v>
          </cell>
          <cell r="F822" t="str">
            <v>13</v>
          </cell>
          <cell r="G822">
            <v>25</v>
          </cell>
          <cell r="H822" t="str">
            <v xml:space="preserve">ENI Subvention fonctionnemt additionnel 8 ENI  (2500él x 20 USD/él/an)           </v>
          </cell>
          <cell r="I822" t="str">
            <v>DNFPPP</v>
          </cell>
          <cell r="J822" t="str">
            <v>42</v>
          </cell>
          <cell r="K822" t="str">
            <v>IDA</v>
          </cell>
          <cell r="L822" t="str">
            <v>AUT</v>
          </cell>
          <cell r="M822">
            <v>312.5</v>
          </cell>
          <cell r="N822" t="str">
            <v>2</v>
          </cell>
          <cell r="O822">
            <v>5</v>
          </cell>
          <cell r="P822" t="str">
            <v>5</v>
          </cell>
          <cell r="Q822">
            <v>312.5</v>
          </cell>
          <cell r="R822" t="str">
            <v>él/maître</v>
          </cell>
          <cell r="T822">
            <v>75.970399999999998</v>
          </cell>
          <cell r="U822">
            <v>1</v>
          </cell>
          <cell r="V822">
            <v>23740.75</v>
          </cell>
          <cell r="W822">
            <v>0</v>
          </cell>
          <cell r="X822">
            <v>0</v>
          </cell>
          <cell r="Y822">
            <v>0</v>
          </cell>
          <cell r="Z822">
            <v>23740.75</v>
          </cell>
          <cell r="AA822">
            <v>23740.75</v>
          </cell>
          <cell r="AB822">
            <v>0</v>
          </cell>
          <cell r="AC822">
            <v>0</v>
          </cell>
          <cell r="AD822">
            <v>0</v>
          </cell>
          <cell r="AE822">
            <v>23740.75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L822">
            <v>0</v>
          </cell>
        </row>
        <row r="823">
          <cell r="B823" t="str">
            <v>ST/ETFP</v>
          </cell>
          <cell r="C823" t="str">
            <v>B2B</v>
          </cell>
          <cell r="D823" t="str">
            <v>B2BB</v>
          </cell>
          <cell r="E823" t="str">
            <v>ENI NZE</v>
          </cell>
          <cell r="F823" t="str">
            <v>10</v>
          </cell>
          <cell r="G823">
            <v>25</v>
          </cell>
          <cell r="H823" t="str">
            <v xml:space="preserve">ENI Subvention fonctionnemt additionnel 8 ENI  (2500él x 20 USD/él/an)           </v>
          </cell>
          <cell r="I823" t="str">
            <v>DNFPPP</v>
          </cell>
          <cell r="J823" t="str">
            <v>42</v>
          </cell>
          <cell r="K823" t="str">
            <v>IDA</v>
          </cell>
          <cell r="L823" t="str">
            <v>AUT</v>
          </cell>
          <cell r="M823">
            <v>312.5</v>
          </cell>
          <cell r="N823" t="str">
            <v>2</v>
          </cell>
          <cell r="O823">
            <v>5</v>
          </cell>
          <cell r="P823" t="str">
            <v>5</v>
          </cell>
          <cell r="Q823">
            <v>312.5</v>
          </cell>
          <cell r="R823" t="str">
            <v>él/maître</v>
          </cell>
          <cell r="T823">
            <v>75.970399999999998</v>
          </cell>
          <cell r="U823">
            <v>1</v>
          </cell>
          <cell r="V823">
            <v>23740.75</v>
          </cell>
          <cell r="W823">
            <v>0</v>
          </cell>
          <cell r="X823">
            <v>0</v>
          </cell>
          <cell r="Y823">
            <v>0</v>
          </cell>
          <cell r="Z823">
            <v>23740.75</v>
          </cell>
          <cell r="AA823">
            <v>23740.75</v>
          </cell>
          <cell r="AB823">
            <v>0</v>
          </cell>
          <cell r="AC823">
            <v>0</v>
          </cell>
          <cell r="AD823">
            <v>0</v>
          </cell>
          <cell r="AE823">
            <v>23740.75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L823">
            <v>0</v>
          </cell>
        </row>
        <row r="824">
          <cell r="B824" t="str">
            <v>ST/ETFP</v>
          </cell>
          <cell r="C824" t="str">
            <v>B2B</v>
          </cell>
          <cell r="D824" t="str">
            <v>B2BC</v>
          </cell>
          <cell r="E824" t="str">
            <v>ENI BOK</v>
          </cell>
          <cell r="F824" t="str">
            <v>10</v>
          </cell>
          <cell r="G824">
            <v>25</v>
          </cell>
          <cell r="H824" t="str">
            <v xml:space="preserve">ENI Indemnité 150  PEN pour 3 mois de session de vacances/an </v>
          </cell>
          <cell r="I824" t="str">
            <v>DNFPPP</v>
          </cell>
          <cell r="J824" t="str">
            <v>42</v>
          </cell>
          <cell r="K824" t="str">
            <v>IDA</v>
          </cell>
          <cell r="L824" t="str">
            <v>AUT</v>
          </cell>
          <cell r="M824">
            <v>56.25</v>
          </cell>
          <cell r="N824" t="str">
            <v>2</v>
          </cell>
          <cell r="O824">
            <v>5</v>
          </cell>
          <cell r="P824" t="str">
            <v>5</v>
          </cell>
          <cell r="Q824">
            <v>56.25</v>
          </cell>
          <cell r="R824" t="str">
            <v>pxm</v>
          </cell>
          <cell r="T824">
            <v>285</v>
          </cell>
          <cell r="U824">
            <v>1</v>
          </cell>
          <cell r="V824">
            <v>16031.25</v>
          </cell>
          <cell r="W824">
            <v>0</v>
          </cell>
          <cell r="X824">
            <v>0</v>
          </cell>
          <cell r="Y824">
            <v>0</v>
          </cell>
          <cell r="Z824">
            <v>16031.25</v>
          </cell>
          <cell r="AA824">
            <v>16031.25</v>
          </cell>
          <cell r="AB824">
            <v>0</v>
          </cell>
          <cell r="AC824">
            <v>0</v>
          </cell>
          <cell r="AD824">
            <v>0</v>
          </cell>
          <cell r="AE824">
            <v>16031.25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L824">
            <v>0</v>
          </cell>
        </row>
        <row r="825">
          <cell r="B825" t="str">
            <v>ST/ETFP</v>
          </cell>
          <cell r="C825" t="str">
            <v>B2B</v>
          </cell>
          <cell r="D825" t="str">
            <v>B2BC</v>
          </cell>
          <cell r="E825" t="str">
            <v>ENI CKY</v>
          </cell>
          <cell r="G825">
            <v>25</v>
          </cell>
          <cell r="H825" t="str">
            <v xml:space="preserve">ENI Indemnité 150  PEN pour 3 mois de session de vacances/an </v>
          </cell>
          <cell r="I825" t="str">
            <v>DNFPPP</v>
          </cell>
          <cell r="J825" t="str">
            <v>42</v>
          </cell>
          <cell r="K825" t="str">
            <v>IDA</v>
          </cell>
          <cell r="L825" t="str">
            <v>AUT</v>
          </cell>
          <cell r="M825">
            <v>56.25</v>
          </cell>
          <cell r="O825">
            <v>5</v>
          </cell>
          <cell r="Q825">
            <v>56.25</v>
          </cell>
          <cell r="R825" t="str">
            <v>pxm</v>
          </cell>
          <cell r="T825">
            <v>285</v>
          </cell>
          <cell r="U825">
            <v>1</v>
          </cell>
          <cell r="V825">
            <v>16031.25</v>
          </cell>
          <cell r="W825">
            <v>0</v>
          </cell>
          <cell r="X825">
            <v>0</v>
          </cell>
          <cell r="Y825">
            <v>0</v>
          </cell>
          <cell r="Z825">
            <v>16031.25</v>
          </cell>
          <cell r="AA825">
            <v>16031.25</v>
          </cell>
          <cell r="AB825">
            <v>0</v>
          </cell>
          <cell r="AC825">
            <v>0</v>
          </cell>
          <cell r="AD825">
            <v>0</v>
          </cell>
          <cell r="AE825">
            <v>16031.25</v>
          </cell>
          <cell r="AF825">
            <v>0</v>
          </cell>
          <cell r="AG825">
            <v>0</v>
          </cell>
          <cell r="AH825">
            <v>0</v>
          </cell>
          <cell r="AI825">
            <v>0</v>
          </cell>
          <cell r="AJ825">
            <v>0</v>
          </cell>
          <cell r="AL825">
            <v>0</v>
          </cell>
        </row>
        <row r="826">
          <cell r="B826" t="str">
            <v>ST/ETFP</v>
          </cell>
          <cell r="C826" t="str">
            <v>B2B</v>
          </cell>
          <cell r="D826" t="str">
            <v>B2BC</v>
          </cell>
          <cell r="E826" t="str">
            <v>ENI DUB</v>
          </cell>
          <cell r="F826" t="str">
            <v>13</v>
          </cell>
          <cell r="G826">
            <v>25</v>
          </cell>
          <cell r="H826" t="str">
            <v xml:space="preserve">ENI Indemnité 150  PEN pour 3 mois de session de vacances/an </v>
          </cell>
          <cell r="I826" t="str">
            <v>DNFPPP</v>
          </cell>
          <cell r="J826" t="str">
            <v>42</v>
          </cell>
          <cell r="K826" t="str">
            <v>IDA</v>
          </cell>
          <cell r="L826" t="str">
            <v>AUT</v>
          </cell>
          <cell r="M826">
            <v>56.25</v>
          </cell>
          <cell r="N826" t="str">
            <v>2</v>
          </cell>
          <cell r="O826">
            <v>5</v>
          </cell>
          <cell r="P826" t="str">
            <v>5</v>
          </cell>
          <cell r="Q826">
            <v>56.25</v>
          </cell>
          <cell r="R826" t="str">
            <v>pxm</v>
          </cell>
          <cell r="T826">
            <v>285</v>
          </cell>
          <cell r="U826">
            <v>1</v>
          </cell>
          <cell r="V826">
            <v>16031.25</v>
          </cell>
          <cell r="W826">
            <v>0</v>
          </cell>
          <cell r="X826">
            <v>0</v>
          </cell>
          <cell r="Y826">
            <v>0</v>
          </cell>
          <cell r="Z826">
            <v>16031.25</v>
          </cell>
          <cell r="AA826">
            <v>16031.25</v>
          </cell>
          <cell r="AB826">
            <v>0</v>
          </cell>
          <cell r="AC826">
            <v>0</v>
          </cell>
          <cell r="AD826">
            <v>0</v>
          </cell>
          <cell r="AE826">
            <v>16031.25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L826">
            <v>0</v>
          </cell>
        </row>
        <row r="827">
          <cell r="B827" t="str">
            <v>ST/ETFP</v>
          </cell>
          <cell r="C827" t="str">
            <v>B2B</v>
          </cell>
          <cell r="D827" t="str">
            <v>B2BC</v>
          </cell>
          <cell r="E827" t="str">
            <v>ENI FAR</v>
          </cell>
          <cell r="F827" t="str">
            <v>10</v>
          </cell>
          <cell r="G827">
            <v>25</v>
          </cell>
          <cell r="H827" t="str">
            <v xml:space="preserve">ENI Indemnité 150  PEN pour 3 mois de session de vacances/an </v>
          </cell>
          <cell r="I827" t="str">
            <v>DNFPPP</v>
          </cell>
          <cell r="J827" t="str">
            <v>42</v>
          </cell>
          <cell r="K827" t="str">
            <v>IDA</v>
          </cell>
          <cell r="L827" t="str">
            <v>AUT</v>
          </cell>
          <cell r="M827">
            <v>56.25</v>
          </cell>
          <cell r="N827" t="str">
            <v>2</v>
          </cell>
          <cell r="O827">
            <v>5</v>
          </cell>
          <cell r="P827" t="str">
            <v>5</v>
          </cell>
          <cell r="Q827">
            <v>56.25</v>
          </cell>
          <cell r="R827" t="str">
            <v>pxm</v>
          </cell>
          <cell r="T827">
            <v>285</v>
          </cell>
          <cell r="U827">
            <v>1</v>
          </cell>
          <cell r="V827">
            <v>16031.25</v>
          </cell>
          <cell r="W827">
            <v>0</v>
          </cell>
          <cell r="X827">
            <v>0</v>
          </cell>
          <cell r="Y827">
            <v>0</v>
          </cell>
          <cell r="Z827">
            <v>16031.25</v>
          </cell>
          <cell r="AA827">
            <v>16031.25</v>
          </cell>
          <cell r="AB827">
            <v>0</v>
          </cell>
          <cell r="AC827">
            <v>0</v>
          </cell>
          <cell r="AD827">
            <v>0</v>
          </cell>
          <cell r="AE827">
            <v>16031.25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0</v>
          </cell>
          <cell r="AL827">
            <v>0</v>
          </cell>
        </row>
        <row r="828">
          <cell r="B828" t="str">
            <v>ST/ETFP</v>
          </cell>
          <cell r="C828" t="str">
            <v>B2B</v>
          </cell>
          <cell r="D828" t="str">
            <v>B2BC</v>
          </cell>
          <cell r="E828" t="str">
            <v>ENI KAN</v>
          </cell>
          <cell r="F828" t="str">
            <v>10</v>
          </cell>
          <cell r="G828">
            <v>25</v>
          </cell>
          <cell r="H828" t="str">
            <v xml:space="preserve">ENI Indemnité 150  PEN pour 3 mois de session de vacances/an </v>
          </cell>
          <cell r="I828" t="str">
            <v>DNFPPP</v>
          </cell>
          <cell r="J828" t="str">
            <v>42</v>
          </cell>
          <cell r="K828" t="str">
            <v>IDA</v>
          </cell>
          <cell r="L828" t="str">
            <v>AUT</v>
          </cell>
          <cell r="M828">
            <v>56.25</v>
          </cell>
          <cell r="N828" t="str">
            <v>2</v>
          </cell>
          <cell r="O828">
            <v>5</v>
          </cell>
          <cell r="P828" t="str">
            <v>5</v>
          </cell>
          <cell r="Q828">
            <v>56.25</v>
          </cell>
          <cell r="R828" t="str">
            <v>pxm</v>
          </cell>
          <cell r="T828">
            <v>285</v>
          </cell>
          <cell r="U828">
            <v>1</v>
          </cell>
          <cell r="V828">
            <v>16031.25</v>
          </cell>
          <cell r="W828">
            <v>0</v>
          </cell>
          <cell r="X828">
            <v>0</v>
          </cell>
          <cell r="Y828">
            <v>0</v>
          </cell>
          <cell r="Z828">
            <v>16031.25</v>
          </cell>
          <cell r="AA828">
            <v>16031.25</v>
          </cell>
          <cell r="AB828">
            <v>0</v>
          </cell>
          <cell r="AC828">
            <v>0</v>
          </cell>
          <cell r="AD828">
            <v>0</v>
          </cell>
          <cell r="AE828">
            <v>16031.25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B829" t="str">
            <v>ST/ETFP</v>
          </cell>
          <cell r="C829" t="str">
            <v>B2B</v>
          </cell>
          <cell r="D829" t="str">
            <v>B2BC</v>
          </cell>
          <cell r="E829" t="str">
            <v>ENI KIN</v>
          </cell>
          <cell r="G829">
            <v>25</v>
          </cell>
          <cell r="H829" t="str">
            <v xml:space="preserve">ENI Indemnité 150  PEN pour 3 mois de session de vacances/an </v>
          </cell>
          <cell r="I829" t="str">
            <v>DNFPPP</v>
          </cell>
          <cell r="J829" t="str">
            <v>42</v>
          </cell>
          <cell r="K829" t="str">
            <v>IDA</v>
          </cell>
          <cell r="L829" t="str">
            <v>AUT</v>
          </cell>
          <cell r="M829">
            <v>56.25</v>
          </cell>
          <cell r="O829">
            <v>5</v>
          </cell>
          <cell r="Q829">
            <v>56.25</v>
          </cell>
          <cell r="R829" t="str">
            <v>pxm</v>
          </cell>
          <cell r="T829">
            <v>285</v>
          </cell>
          <cell r="U829">
            <v>1</v>
          </cell>
          <cell r="V829">
            <v>16031.25</v>
          </cell>
          <cell r="W829">
            <v>0</v>
          </cell>
          <cell r="X829">
            <v>0</v>
          </cell>
          <cell r="Y829">
            <v>0</v>
          </cell>
          <cell r="Z829">
            <v>16031.25</v>
          </cell>
          <cell r="AA829">
            <v>16031.25</v>
          </cell>
          <cell r="AB829">
            <v>0</v>
          </cell>
          <cell r="AC829">
            <v>0</v>
          </cell>
          <cell r="AD829">
            <v>0</v>
          </cell>
          <cell r="AE829">
            <v>16031.25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B830" t="str">
            <v>ST/ETFP</v>
          </cell>
          <cell r="C830" t="str">
            <v>B2B</v>
          </cell>
          <cell r="D830" t="str">
            <v>B2BC</v>
          </cell>
          <cell r="E830" t="str">
            <v>ENI LAB</v>
          </cell>
          <cell r="F830" t="str">
            <v>11</v>
          </cell>
          <cell r="G830">
            <v>25</v>
          </cell>
          <cell r="H830" t="str">
            <v xml:space="preserve">ENI Indemnité 150  PEN pour 3 mois de session de vacances/an </v>
          </cell>
          <cell r="I830" t="str">
            <v>DNFPPP</v>
          </cell>
          <cell r="J830" t="str">
            <v>42</v>
          </cell>
          <cell r="K830" t="str">
            <v>IDA</v>
          </cell>
          <cell r="L830" t="str">
            <v>AUT</v>
          </cell>
          <cell r="M830">
            <v>56.25</v>
          </cell>
          <cell r="N830" t="str">
            <v>1</v>
          </cell>
          <cell r="O830">
            <v>5</v>
          </cell>
          <cell r="P830" t="str">
            <v>5</v>
          </cell>
          <cell r="Q830">
            <v>56.25</v>
          </cell>
          <cell r="R830" t="str">
            <v>pxm</v>
          </cell>
          <cell r="T830">
            <v>285</v>
          </cell>
          <cell r="U830">
            <v>1</v>
          </cell>
          <cell r="V830">
            <v>16031.25</v>
          </cell>
          <cell r="W830">
            <v>0</v>
          </cell>
          <cell r="X830">
            <v>0</v>
          </cell>
          <cell r="Y830">
            <v>0</v>
          </cell>
          <cell r="Z830">
            <v>16031.25</v>
          </cell>
          <cell r="AA830">
            <v>16031.25</v>
          </cell>
          <cell r="AB830">
            <v>0</v>
          </cell>
          <cell r="AC830">
            <v>0</v>
          </cell>
          <cell r="AD830">
            <v>0</v>
          </cell>
          <cell r="AE830">
            <v>16031.25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B831" t="str">
            <v>ST/ETFP</v>
          </cell>
          <cell r="C831" t="str">
            <v>B2B</v>
          </cell>
          <cell r="D831" t="str">
            <v>B2BC</v>
          </cell>
          <cell r="E831" t="str">
            <v>ENI NZE</v>
          </cell>
          <cell r="F831" t="str">
            <v>12</v>
          </cell>
          <cell r="G831">
            <v>25</v>
          </cell>
          <cell r="H831" t="str">
            <v xml:space="preserve">ENI Indemnité 150  PEN pour 3 mois de session de vacances/an </v>
          </cell>
          <cell r="I831" t="str">
            <v>DNFPPP</v>
          </cell>
          <cell r="J831" t="str">
            <v>42</v>
          </cell>
          <cell r="K831" t="str">
            <v>IDA</v>
          </cell>
          <cell r="L831" t="str">
            <v>AUT</v>
          </cell>
          <cell r="M831">
            <v>56.25</v>
          </cell>
          <cell r="N831" t="str">
            <v>1</v>
          </cell>
          <cell r="O831">
            <v>5</v>
          </cell>
          <cell r="P831" t="str">
            <v>5</v>
          </cell>
          <cell r="Q831">
            <v>56.25</v>
          </cell>
          <cell r="R831" t="str">
            <v>pxm</v>
          </cell>
          <cell r="T831">
            <v>285</v>
          </cell>
          <cell r="U831">
            <v>1</v>
          </cell>
          <cell r="V831">
            <v>16031.25</v>
          </cell>
          <cell r="W831">
            <v>0</v>
          </cell>
          <cell r="X831">
            <v>0</v>
          </cell>
          <cell r="Y831">
            <v>0</v>
          </cell>
          <cell r="Z831">
            <v>16031.25</v>
          </cell>
          <cell r="AA831">
            <v>16031.25</v>
          </cell>
          <cell r="AB831">
            <v>0</v>
          </cell>
          <cell r="AC831">
            <v>0</v>
          </cell>
          <cell r="AD831">
            <v>0</v>
          </cell>
          <cell r="AE831">
            <v>16031.25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B832" t="str">
            <v>ST/ETFP</v>
          </cell>
          <cell r="C832" t="str">
            <v>B2B</v>
          </cell>
          <cell r="D832" t="str">
            <v>B2BC</v>
          </cell>
          <cell r="E832" t="str">
            <v>ENI BOK</v>
          </cell>
          <cell r="F832" t="str">
            <v>14</v>
          </cell>
          <cell r="G832">
            <v>25</v>
          </cell>
          <cell r="H832" t="str">
            <v xml:space="preserve">ENI Classes de vacances 3 classes pour 8 ENI   </v>
          </cell>
          <cell r="I832" t="str">
            <v>DNFPPP</v>
          </cell>
          <cell r="J832" t="str">
            <v>42</v>
          </cell>
          <cell r="K832" t="str">
            <v>IDA</v>
          </cell>
          <cell r="L832" t="str">
            <v>AUT</v>
          </cell>
          <cell r="M832">
            <v>3</v>
          </cell>
          <cell r="N832" t="str">
            <v>1</v>
          </cell>
          <cell r="O832">
            <v>5</v>
          </cell>
          <cell r="P832" t="str">
            <v>5</v>
          </cell>
          <cell r="Q832">
            <v>3</v>
          </cell>
          <cell r="R832" t="str">
            <v>classe</v>
          </cell>
          <cell r="T832">
            <v>1200</v>
          </cell>
          <cell r="U832">
            <v>1</v>
          </cell>
          <cell r="V832">
            <v>3600</v>
          </cell>
          <cell r="W832">
            <v>0</v>
          </cell>
          <cell r="X832">
            <v>0</v>
          </cell>
          <cell r="Y832">
            <v>0</v>
          </cell>
          <cell r="Z832">
            <v>3600</v>
          </cell>
          <cell r="AA832">
            <v>3600</v>
          </cell>
          <cell r="AB832">
            <v>0</v>
          </cell>
          <cell r="AC832">
            <v>0</v>
          </cell>
          <cell r="AD832">
            <v>0</v>
          </cell>
          <cell r="AE832">
            <v>3600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B833" t="str">
            <v>ST/ETFP</v>
          </cell>
          <cell r="C833" t="str">
            <v>B2B</v>
          </cell>
          <cell r="D833" t="str">
            <v>B2BC</v>
          </cell>
          <cell r="E833" t="str">
            <v>ENI CKY</v>
          </cell>
          <cell r="F833" t="str">
            <v>40</v>
          </cell>
          <cell r="G833">
            <v>25</v>
          </cell>
          <cell r="H833" t="str">
            <v xml:space="preserve">ENI Classes de vacances 3 classes pour 8 ENI   </v>
          </cell>
          <cell r="I833" t="str">
            <v>DNFPPP</v>
          </cell>
          <cell r="J833" t="str">
            <v>42</v>
          </cell>
          <cell r="K833" t="str">
            <v>IDA</v>
          </cell>
          <cell r="L833" t="str">
            <v>AUT</v>
          </cell>
          <cell r="M833">
            <v>3</v>
          </cell>
          <cell r="N833" t="str">
            <v>1</v>
          </cell>
          <cell r="O833">
            <v>5</v>
          </cell>
          <cell r="P833" t="str">
            <v>5</v>
          </cell>
          <cell r="Q833">
            <v>3</v>
          </cell>
          <cell r="R833" t="str">
            <v>classe</v>
          </cell>
          <cell r="T833">
            <v>1200</v>
          </cell>
          <cell r="U833">
            <v>1</v>
          </cell>
          <cell r="V833">
            <v>3600</v>
          </cell>
          <cell r="W833">
            <v>0</v>
          </cell>
          <cell r="X833">
            <v>0</v>
          </cell>
          <cell r="Y833">
            <v>0</v>
          </cell>
          <cell r="Z833">
            <v>3600</v>
          </cell>
          <cell r="AA833">
            <v>3600</v>
          </cell>
          <cell r="AB833">
            <v>0</v>
          </cell>
          <cell r="AC833">
            <v>0</v>
          </cell>
          <cell r="AD833">
            <v>0</v>
          </cell>
          <cell r="AE833">
            <v>3600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B834" t="str">
            <v>ST/ETFP</v>
          </cell>
          <cell r="C834" t="str">
            <v>B2B</v>
          </cell>
          <cell r="D834" t="str">
            <v>B2BC</v>
          </cell>
          <cell r="E834" t="str">
            <v>ENI DUB</v>
          </cell>
          <cell r="F834" t="str">
            <v>10</v>
          </cell>
          <cell r="G834">
            <v>25</v>
          </cell>
          <cell r="H834" t="str">
            <v xml:space="preserve">ENI Classes de vacances 3 classes pour 8 ENI   </v>
          </cell>
          <cell r="I834" t="str">
            <v>DNFPPP</v>
          </cell>
          <cell r="J834" t="str">
            <v>42</v>
          </cell>
          <cell r="K834" t="str">
            <v>IDA</v>
          </cell>
          <cell r="L834" t="str">
            <v>AUT</v>
          </cell>
          <cell r="M834">
            <v>3</v>
          </cell>
          <cell r="N834" t="str">
            <v>1</v>
          </cell>
          <cell r="O834">
            <v>5</v>
          </cell>
          <cell r="P834" t="str">
            <v>5</v>
          </cell>
          <cell r="Q834">
            <v>3</v>
          </cell>
          <cell r="R834" t="str">
            <v>classe</v>
          </cell>
          <cell r="T834">
            <v>1200</v>
          </cell>
          <cell r="U834">
            <v>1</v>
          </cell>
          <cell r="V834">
            <v>3600</v>
          </cell>
          <cell r="W834">
            <v>0</v>
          </cell>
          <cell r="X834">
            <v>0</v>
          </cell>
          <cell r="Y834">
            <v>0</v>
          </cell>
          <cell r="Z834">
            <v>3600</v>
          </cell>
          <cell r="AA834">
            <v>3600</v>
          </cell>
          <cell r="AB834">
            <v>0</v>
          </cell>
          <cell r="AC834">
            <v>0</v>
          </cell>
          <cell r="AD834">
            <v>0</v>
          </cell>
          <cell r="AE834">
            <v>3600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5">
          <cell r="B835" t="str">
            <v>ST/ETFP</v>
          </cell>
          <cell r="C835" t="str">
            <v>B2B</v>
          </cell>
          <cell r="D835" t="str">
            <v>B2BC</v>
          </cell>
          <cell r="E835" t="str">
            <v>ENI FAR</v>
          </cell>
          <cell r="F835" t="str">
            <v>11</v>
          </cell>
          <cell r="G835">
            <v>25</v>
          </cell>
          <cell r="H835" t="str">
            <v xml:space="preserve">ENI Classes de vacances 3 classes pour 8 ENI   </v>
          </cell>
          <cell r="I835" t="str">
            <v>DNFPPP</v>
          </cell>
          <cell r="J835" t="str">
            <v>42</v>
          </cell>
          <cell r="K835" t="str">
            <v>IDA</v>
          </cell>
          <cell r="L835" t="str">
            <v>AUT</v>
          </cell>
          <cell r="M835">
            <v>3</v>
          </cell>
          <cell r="N835" t="str">
            <v>1</v>
          </cell>
          <cell r="O835">
            <v>5</v>
          </cell>
          <cell r="P835" t="str">
            <v>5</v>
          </cell>
          <cell r="Q835">
            <v>3</v>
          </cell>
          <cell r="R835" t="str">
            <v>classe</v>
          </cell>
          <cell r="T835">
            <v>1200</v>
          </cell>
          <cell r="U835">
            <v>1</v>
          </cell>
          <cell r="V835">
            <v>3600</v>
          </cell>
          <cell r="W835">
            <v>0</v>
          </cell>
          <cell r="X835">
            <v>0</v>
          </cell>
          <cell r="Y835">
            <v>0</v>
          </cell>
          <cell r="Z835">
            <v>3600</v>
          </cell>
          <cell r="AA835">
            <v>3600</v>
          </cell>
          <cell r="AB835">
            <v>0</v>
          </cell>
          <cell r="AC835">
            <v>0</v>
          </cell>
          <cell r="AD835">
            <v>0</v>
          </cell>
          <cell r="AE835">
            <v>3600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L835">
            <v>0</v>
          </cell>
        </row>
        <row r="836">
          <cell r="B836" t="str">
            <v>ST/ETFP</v>
          </cell>
          <cell r="C836" t="str">
            <v>B2B</v>
          </cell>
          <cell r="D836" t="str">
            <v>B2BC</v>
          </cell>
          <cell r="E836" t="str">
            <v>ENI KAN</v>
          </cell>
          <cell r="F836" t="str">
            <v>13</v>
          </cell>
          <cell r="G836">
            <v>25</v>
          </cell>
          <cell r="H836" t="str">
            <v xml:space="preserve">ENI Classes de vacances 3 classes pour 8 ENI   </v>
          </cell>
          <cell r="I836" t="str">
            <v>DNFPPP</v>
          </cell>
          <cell r="J836" t="str">
            <v>42</v>
          </cell>
          <cell r="K836" t="str">
            <v>IDA</v>
          </cell>
          <cell r="L836" t="str">
            <v>AUT</v>
          </cell>
          <cell r="M836">
            <v>3</v>
          </cell>
          <cell r="N836" t="str">
            <v>1</v>
          </cell>
          <cell r="O836">
            <v>5</v>
          </cell>
          <cell r="P836" t="str">
            <v>5</v>
          </cell>
          <cell r="Q836">
            <v>3</v>
          </cell>
          <cell r="R836" t="str">
            <v>classe</v>
          </cell>
          <cell r="T836">
            <v>1200</v>
          </cell>
          <cell r="U836">
            <v>1</v>
          </cell>
          <cell r="V836">
            <v>3600</v>
          </cell>
          <cell r="W836">
            <v>0</v>
          </cell>
          <cell r="X836">
            <v>0</v>
          </cell>
          <cell r="Y836">
            <v>0</v>
          </cell>
          <cell r="Z836">
            <v>3600</v>
          </cell>
          <cell r="AA836">
            <v>3600</v>
          </cell>
          <cell r="AB836">
            <v>0</v>
          </cell>
          <cell r="AC836">
            <v>0</v>
          </cell>
          <cell r="AD836">
            <v>0</v>
          </cell>
          <cell r="AE836">
            <v>3600</v>
          </cell>
          <cell r="AF836">
            <v>0</v>
          </cell>
          <cell r="AG836">
            <v>0</v>
          </cell>
          <cell r="AH836">
            <v>0</v>
          </cell>
          <cell r="AI836">
            <v>0</v>
          </cell>
          <cell r="AJ836">
            <v>0</v>
          </cell>
          <cell r="AL836">
            <v>0</v>
          </cell>
        </row>
        <row r="837">
          <cell r="B837" t="str">
            <v>ST/ETFP</v>
          </cell>
          <cell r="C837" t="str">
            <v>B2B</v>
          </cell>
          <cell r="D837" t="str">
            <v>B2BC</v>
          </cell>
          <cell r="E837" t="str">
            <v>ENI KIN</v>
          </cell>
          <cell r="G837">
            <v>25</v>
          </cell>
          <cell r="H837" t="str">
            <v xml:space="preserve">ENI Classes de vacances 3 classes pour 8 ENI   </v>
          </cell>
          <cell r="I837" t="str">
            <v>DNFPPP</v>
          </cell>
          <cell r="J837" t="str">
            <v>42</v>
          </cell>
          <cell r="K837" t="str">
            <v>IDA</v>
          </cell>
          <cell r="L837" t="str">
            <v>AUT</v>
          </cell>
          <cell r="M837">
            <v>3</v>
          </cell>
          <cell r="O837">
            <v>5</v>
          </cell>
          <cell r="Q837">
            <v>3</v>
          </cell>
          <cell r="R837" t="str">
            <v>classe</v>
          </cell>
          <cell r="T837">
            <v>1200</v>
          </cell>
          <cell r="U837">
            <v>1</v>
          </cell>
          <cell r="V837">
            <v>3600</v>
          </cell>
          <cell r="W837">
            <v>0</v>
          </cell>
          <cell r="X837">
            <v>0</v>
          </cell>
          <cell r="Y837">
            <v>0</v>
          </cell>
          <cell r="Z837">
            <v>3600</v>
          </cell>
          <cell r="AA837">
            <v>3600</v>
          </cell>
          <cell r="AB837">
            <v>0</v>
          </cell>
          <cell r="AC837">
            <v>0</v>
          </cell>
          <cell r="AD837">
            <v>0</v>
          </cell>
          <cell r="AE837">
            <v>3600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B838" t="str">
            <v>ST/ETFP</v>
          </cell>
          <cell r="C838" t="str">
            <v>B2B</v>
          </cell>
          <cell r="D838" t="str">
            <v>B2BC</v>
          </cell>
          <cell r="E838" t="str">
            <v>ENI LAB</v>
          </cell>
          <cell r="F838" t="str">
            <v>20</v>
          </cell>
          <cell r="G838">
            <v>25</v>
          </cell>
          <cell r="H838" t="str">
            <v xml:space="preserve">ENI Classes de vacances 3 classes pour 8 ENI   </v>
          </cell>
          <cell r="I838" t="str">
            <v>DNFPPP</v>
          </cell>
          <cell r="J838" t="str">
            <v>42</v>
          </cell>
          <cell r="K838" t="str">
            <v>IDA</v>
          </cell>
          <cell r="L838" t="str">
            <v>AUT</v>
          </cell>
          <cell r="M838">
            <v>3</v>
          </cell>
          <cell r="N838" t="str">
            <v>1</v>
          </cell>
          <cell r="O838">
            <v>5</v>
          </cell>
          <cell r="P838" t="str">
            <v>5</v>
          </cell>
          <cell r="Q838">
            <v>3</v>
          </cell>
          <cell r="R838" t="str">
            <v>classe</v>
          </cell>
          <cell r="T838">
            <v>1200</v>
          </cell>
          <cell r="U838">
            <v>1</v>
          </cell>
          <cell r="V838">
            <v>3600</v>
          </cell>
          <cell r="W838">
            <v>0</v>
          </cell>
          <cell r="X838">
            <v>0</v>
          </cell>
          <cell r="Y838">
            <v>0</v>
          </cell>
          <cell r="Z838">
            <v>3600</v>
          </cell>
          <cell r="AA838">
            <v>3600</v>
          </cell>
          <cell r="AB838">
            <v>0</v>
          </cell>
          <cell r="AC838">
            <v>0</v>
          </cell>
          <cell r="AD838">
            <v>0</v>
          </cell>
          <cell r="AE838">
            <v>3600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B839" t="str">
            <v>ST/ETFP</v>
          </cell>
          <cell r="C839" t="str">
            <v>B2B</v>
          </cell>
          <cell r="D839" t="str">
            <v>B2BC</v>
          </cell>
          <cell r="E839" t="str">
            <v>ENI NZE</v>
          </cell>
          <cell r="F839" t="str">
            <v>40</v>
          </cell>
          <cell r="G839">
            <v>25</v>
          </cell>
          <cell r="H839" t="str">
            <v xml:space="preserve">ENI Classes de vacances 3 classes pour 8 ENI   </v>
          </cell>
          <cell r="I839" t="str">
            <v>DNFPPP</v>
          </cell>
          <cell r="J839" t="str">
            <v>42</v>
          </cell>
          <cell r="K839" t="str">
            <v>IDA</v>
          </cell>
          <cell r="L839" t="str">
            <v>AUT</v>
          </cell>
          <cell r="M839">
            <v>3</v>
          </cell>
          <cell r="N839" t="str">
            <v>1</v>
          </cell>
          <cell r="O839">
            <v>5</v>
          </cell>
          <cell r="P839" t="str">
            <v>5</v>
          </cell>
          <cell r="Q839">
            <v>3</v>
          </cell>
          <cell r="R839" t="str">
            <v>classe</v>
          </cell>
          <cell r="T839">
            <v>1200</v>
          </cell>
          <cell r="U839">
            <v>1</v>
          </cell>
          <cell r="V839">
            <v>3600</v>
          </cell>
          <cell r="W839">
            <v>0</v>
          </cell>
          <cell r="X839">
            <v>0</v>
          </cell>
          <cell r="Y839">
            <v>0</v>
          </cell>
          <cell r="Z839">
            <v>3600</v>
          </cell>
          <cell r="AA839">
            <v>3600</v>
          </cell>
          <cell r="AB839">
            <v>0</v>
          </cell>
          <cell r="AC839">
            <v>0</v>
          </cell>
          <cell r="AD839">
            <v>0</v>
          </cell>
          <cell r="AE839">
            <v>3600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B840" t="str">
            <v>ST/ETFP</v>
          </cell>
          <cell r="C840" t="str">
            <v>B2B</v>
          </cell>
          <cell r="D840" t="str">
            <v>B2BC</v>
          </cell>
          <cell r="E840" t="str">
            <v>ENI BOK</v>
          </cell>
          <cell r="F840" t="str">
            <v>51</v>
          </cell>
          <cell r="G840">
            <v>25</v>
          </cell>
          <cell r="H840" t="str">
            <v xml:space="preserve">ENI Frais de fourniture individuelle trimestrielle de 100 superv CPMF  </v>
          </cell>
          <cell r="I840" t="str">
            <v>DNFPPP</v>
          </cell>
          <cell r="J840" t="str">
            <v>42</v>
          </cell>
          <cell r="K840" t="str">
            <v>IDA</v>
          </cell>
          <cell r="L840" t="str">
            <v>AUT</v>
          </cell>
          <cell r="M840">
            <v>37.5</v>
          </cell>
          <cell r="N840" t="str">
            <v>1</v>
          </cell>
          <cell r="O840">
            <v>5</v>
          </cell>
          <cell r="P840" t="str">
            <v>5</v>
          </cell>
          <cell r="Q840">
            <v>37.5</v>
          </cell>
          <cell r="R840" t="str">
            <v>u</v>
          </cell>
          <cell r="T840">
            <v>80</v>
          </cell>
          <cell r="U840">
            <v>1</v>
          </cell>
          <cell r="V840">
            <v>3000</v>
          </cell>
          <cell r="W840">
            <v>0</v>
          </cell>
          <cell r="X840">
            <v>0</v>
          </cell>
          <cell r="Y840">
            <v>0</v>
          </cell>
          <cell r="Z840">
            <v>3000</v>
          </cell>
          <cell r="AA840">
            <v>3000</v>
          </cell>
          <cell r="AB840">
            <v>0</v>
          </cell>
          <cell r="AC840">
            <v>0</v>
          </cell>
          <cell r="AD840">
            <v>0</v>
          </cell>
          <cell r="AE840">
            <v>3000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B841" t="str">
            <v>ST/ETFP</v>
          </cell>
          <cell r="C841" t="str">
            <v>B2B</v>
          </cell>
          <cell r="D841" t="str">
            <v>B2BC</v>
          </cell>
          <cell r="E841" t="str">
            <v>ENI CKY</v>
          </cell>
          <cell r="G841">
            <v>25</v>
          </cell>
          <cell r="H841" t="str">
            <v xml:space="preserve">ENI Frais de fourniture individuelle trimestrielle de 100 superv CPMF  </v>
          </cell>
          <cell r="I841" t="str">
            <v>DNFPPP</v>
          </cell>
          <cell r="J841" t="str">
            <v>42</v>
          </cell>
          <cell r="K841" t="str">
            <v>IDA</v>
          </cell>
          <cell r="L841" t="str">
            <v>AUT</v>
          </cell>
          <cell r="M841">
            <v>37.5</v>
          </cell>
          <cell r="O841">
            <v>5</v>
          </cell>
          <cell r="Q841">
            <v>37.5</v>
          </cell>
          <cell r="R841" t="str">
            <v>u</v>
          </cell>
          <cell r="T841">
            <v>80</v>
          </cell>
          <cell r="U841">
            <v>1</v>
          </cell>
          <cell r="V841">
            <v>3000</v>
          </cell>
          <cell r="W841">
            <v>0</v>
          </cell>
          <cell r="X841">
            <v>0</v>
          </cell>
          <cell r="Y841">
            <v>0</v>
          </cell>
          <cell r="Z841">
            <v>3000</v>
          </cell>
          <cell r="AA841">
            <v>3000</v>
          </cell>
          <cell r="AB841">
            <v>0</v>
          </cell>
          <cell r="AC841">
            <v>0</v>
          </cell>
          <cell r="AD841">
            <v>0</v>
          </cell>
          <cell r="AE841">
            <v>3000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B842" t="str">
            <v>ST/ETFP</v>
          </cell>
          <cell r="C842" t="str">
            <v>B2B</v>
          </cell>
          <cell r="D842" t="str">
            <v>B2BC</v>
          </cell>
          <cell r="E842" t="str">
            <v>ENI DUB</v>
          </cell>
          <cell r="F842" t="str">
            <v>30</v>
          </cell>
          <cell r="G842">
            <v>25</v>
          </cell>
          <cell r="H842" t="str">
            <v xml:space="preserve">ENI Frais de fourniture individuelle trimestrielle de 100 superv CPMF  </v>
          </cell>
          <cell r="I842" t="str">
            <v>DNFPPP</v>
          </cell>
          <cell r="J842" t="str">
            <v>42</v>
          </cell>
          <cell r="K842" t="str">
            <v>IDA</v>
          </cell>
          <cell r="L842" t="str">
            <v>AUT</v>
          </cell>
          <cell r="M842">
            <v>37.5</v>
          </cell>
          <cell r="N842" t="str">
            <v>2</v>
          </cell>
          <cell r="O842">
            <v>5</v>
          </cell>
          <cell r="P842" t="str">
            <v>2</v>
          </cell>
          <cell r="Q842">
            <v>37.5</v>
          </cell>
          <cell r="R842" t="str">
            <v>u</v>
          </cell>
          <cell r="T842">
            <v>80</v>
          </cell>
          <cell r="U842">
            <v>1</v>
          </cell>
          <cell r="V842">
            <v>3000</v>
          </cell>
          <cell r="W842">
            <v>0</v>
          </cell>
          <cell r="X842">
            <v>0</v>
          </cell>
          <cell r="Y842">
            <v>0</v>
          </cell>
          <cell r="Z842">
            <v>3000</v>
          </cell>
          <cell r="AA842">
            <v>3000</v>
          </cell>
          <cell r="AB842">
            <v>0</v>
          </cell>
          <cell r="AC842">
            <v>0</v>
          </cell>
          <cell r="AD842">
            <v>0</v>
          </cell>
          <cell r="AE842">
            <v>3000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3">
          <cell r="B843" t="str">
            <v>ST/ETFP</v>
          </cell>
          <cell r="C843" t="str">
            <v>B2B</v>
          </cell>
          <cell r="D843" t="str">
            <v>B2BC</v>
          </cell>
          <cell r="E843" t="str">
            <v>ENI FAR</v>
          </cell>
          <cell r="F843" t="str">
            <v>21</v>
          </cell>
          <cell r="G843">
            <v>25</v>
          </cell>
          <cell r="H843" t="str">
            <v xml:space="preserve">ENI Frais de fourniture individuelle trimestrielle de 100 superv CPMF  </v>
          </cell>
          <cell r="I843" t="str">
            <v>DNFPPP</v>
          </cell>
          <cell r="J843" t="str">
            <v>42</v>
          </cell>
          <cell r="K843" t="str">
            <v>IDA</v>
          </cell>
          <cell r="L843" t="str">
            <v>AUT</v>
          </cell>
          <cell r="M843">
            <v>37.5</v>
          </cell>
          <cell r="N843" t="str">
            <v>2</v>
          </cell>
          <cell r="O843">
            <v>5</v>
          </cell>
          <cell r="P843" t="str">
            <v>3</v>
          </cell>
          <cell r="Q843">
            <v>37.5</v>
          </cell>
          <cell r="R843" t="str">
            <v>u</v>
          </cell>
          <cell r="T843">
            <v>80</v>
          </cell>
          <cell r="U843">
            <v>1</v>
          </cell>
          <cell r="V843">
            <v>3000</v>
          </cell>
          <cell r="W843">
            <v>0</v>
          </cell>
          <cell r="X843">
            <v>0</v>
          </cell>
          <cell r="Y843">
            <v>0</v>
          </cell>
          <cell r="Z843">
            <v>3000</v>
          </cell>
          <cell r="AA843">
            <v>3000</v>
          </cell>
          <cell r="AB843">
            <v>0</v>
          </cell>
          <cell r="AC843">
            <v>0</v>
          </cell>
          <cell r="AD843">
            <v>0</v>
          </cell>
          <cell r="AE843">
            <v>3000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L843">
            <v>0</v>
          </cell>
        </row>
        <row r="844">
          <cell r="B844" t="str">
            <v>ST/ETFP</v>
          </cell>
          <cell r="C844" t="str">
            <v>B2B</v>
          </cell>
          <cell r="D844" t="str">
            <v>B2BC</v>
          </cell>
          <cell r="E844" t="str">
            <v>ENI KAN</v>
          </cell>
          <cell r="F844" t="str">
            <v>31</v>
          </cell>
          <cell r="G844">
            <v>25</v>
          </cell>
          <cell r="H844" t="str">
            <v xml:space="preserve">ENI Frais de fourniture individuelle trimestrielle de 100 superv CPMF  </v>
          </cell>
          <cell r="I844" t="str">
            <v>DNFPPP</v>
          </cell>
          <cell r="J844" t="str">
            <v>42</v>
          </cell>
          <cell r="K844" t="str">
            <v>IDA</v>
          </cell>
          <cell r="L844" t="str">
            <v>AUT</v>
          </cell>
          <cell r="M844">
            <v>37.5</v>
          </cell>
          <cell r="N844" t="str">
            <v>2</v>
          </cell>
          <cell r="O844">
            <v>5</v>
          </cell>
          <cell r="P844" t="str">
            <v>3</v>
          </cell>
          <cell r="Q844">
            <v>37.5</v>
          </cell>
          <cell r="R844" t="str">
            <v>u</v>
          </cell>
          <cell r="T844">
            <v>80</v>
          </cell>
          <cell r="U844">
            <v>1</v>
          </cell>
          <cell r="V844">
            <v>3000</v>
          </cell>
          <cell r="W844">
            <v>0</v>
          </cell>
          <cell r="X844">
            <v>0</v>
          </cell>
          <cell r="Y844">
            <v>0</v>
          </cell>
          <cell r="Z844">
            <v>3000</v>
          </cell>
          <cell r="AA844">
            <v>3000</v>
          </cell>
          <cell r="AB844">
            <v>0</v>
          </cell>
          <cell r="AC844">
            <v>0</v>
          </cell>
          <cell r="AD844">
            <v>0</v>
          </cell>
          <cell r="AE844">
            <v>3000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B845" t="str">
            <v>ST/ETFP</v>
          </cell>
          <cell r="C845" t="str">
            <v>B2B</v>
          </cell>
          <cell r="D845" t="str">
            <v>B2BC</v>
          </cell>
          <cell r="E845" t="str">
            <v>ENI KIN</v>
          </cell>
          <cell r="F845" t="str">
            <v>41</v>
          </cell>
          <cell r="G845">
            <v>25</v>
          </cell>
          <cell r="H845" t="str">
            <v xml:space="preserve">ENI Frais de fourniture individuelle trimestrielle de 100 superv CPMF  </v>
          </cell>
          <cell r="I845" t="str">
            <v>DNFPPP</v>
          </cell>
          <cell r="J845" t="str">
            <v>42</v>
          </cell>
          <cell r="K845" t="str">
            <v>IDA</v>
          </cell>
          <cell r="L845" t="str">
            <v>AUT</v>
          </cell>
          <cell r="M845">
            <v>37.5</v>
          </cell>
          <cell r="N845" t="str">
            <v>2</v>
          </cell>
          <cell r="O845">
            <v>5</v>
          </cell>
          <cell r="P845" t="str">
            <v>3</v>
          </cell>
          <cell r="Q845">
            <v>37.5</v>
          </cell>
          <cell r="R845" t="str">
            <v>u</v>
          </cell>
          <cell r="T845">
            <v>80</v>
          </cell>
          <cell r="U845">
            <v>1</v>
          </cell>
          <cell r="V845">
            <v>3000</v>
          </cell>
          <cell r="W845">
            <v>0</v>
          </cell>
          <cell r="X845">
            <v>0</v>
          </cell>
          <cell r="Y845">
            <v>0</v>
          </cell>
          <cell r="Z845">
            <v>3000</v>
          </cell>
          <cell r="AA845">
            <v>3000</v>
          </cell>
          <cell r="AB845">
            <v>0</v>
          </cell>
          <cell r="AC845">
            <v>0</v>
          </cell>
          <cell r="AD845">
            <v>0</v>
          </cell>
          <cell r="AE845">
            <v>3000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6">
          <cell r="B846" t="str">
            <v>ST/ETFP</v>
          </cell>
          <cell r="C846" t="str">
            <v>B2B</v>
          </cell>
          <cell r="D846" t="str">
            <v>B2BC</v>
          </cell>
          <cell r="E846" t="str">
            <v>ENI LAB</v>
          </cell>
          <cell r="F846" t="str">
            <v>21</v>
          </cell>
          <cell r="G846">
            <v>25</v>
          </cell>
          <cell r="H846" t="str">
            <v xml:space="preserve">ENI Frais de fourniture individuelle trimestrielle de 100 superv CPMF  </v>
          </cell>
          <cell r="I846" t="str">
            <v>DNFPPP</v>
          </cell>
          <cell r="J846" t="str">
            <v>42</v>
          </cell>
          <cell r="K846" t="str">
            <v>IDA</v>
          </cell>
          <cell r="L846" t="str">
            <v>AUT</v>
          </cell>
          <cell r="M846">
            <v>37.5</v>
          </cell>
          <cell r="N846" t="str">
            <v>2</v>
          </cell>
          <cell r="O846">
            <v>5</v>
          </cell>
          <cell r="P846" t="str">
            <v>3</v>
          </cell>
          <cell r="Q846">
            <v>37.5</v>
          </cell>
          <cell r="R846" t="str">
            <v>u</v>
          </cell>
          <cell r="T846">
            <v>80</v>
          </cell>
          <cell r="U846">
            <v>1</v>
          </cell>
          <cell r="V846">
            <v>3000</v>
          </cell>
          <cell r="W846">
            <v>0</v>
          </cell>
          <cell r="X846">
            <v>0</v>
          </cell>
          <cell r="Y846">
            <v>0</v>
          </cell>
          <cell r="Z846">
            <v>3000</v>
          </cell>
          <cell r="AA846">
            <v>3000</v>
          </cell>
          <cell r="AB846">
            <v>0</v>
          </cell>
          <cell r="AC846">
            <v>0</v>
          </cell>
          <cell r="AD846">
            <v>0</v>
          </cell>
          <cell r="AE846">
            <v>3000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L846">
            <v>0</v>
          </cell>
        </row>
        <row r="847">
          <cell r="B847" t="str">
            <v>ST/ETFP</v>
          </cell>
          <cell r="C847" t="str">
            <v>B2B</v>
          </cell>
          <cell r="D847" t="str">
            <v>B2BC</v>
          </cell>
          <cell r="E847" t="str">
            <v>ENI NZE</v>
          </cell>
          <cell r="F847" t="str">
            <v>81</v>
          </cell>
          <cell r="G847">
            <v>25</v>
          </cell>
          <cell r="H847" t="str">
            <v xml:space="preserve">ENI Frais de fourniture individuelle trimestrielle de 100 superv CPMF  </v>
          </cell>
          <cell r="I847" t="str">
            <v>DNFPPP</v>
          </cell>
          <cell r="J847" t="str">
            <v>42</v>
          </cell>
          <cell r="K847" t="str">
            <v>IDA</v>
          </cell>
          <cell r="L847" t="str">
            <v>AUT</v>
          </cell>
          <cell r="M847">
            <v>37.5</v>
          </cell>
          <cell r="N847" t="str">
            <v>2</v>
          </cell>
          <cell r="O847">
            <v>5</v>
          </cell>
          <cell r="P847" t="str">
            <v>3</v>
          </cell>
          <cell r="Q847">
            <v>37.5</v>
          </cell>
          <cell r="R847" t="str">
            <v>u</v>
          </cell>
          <cell r="T847">
            <v>80</v>
          </cell>
          <cell r="U847">
            <v>1</v>
          </cell>
          <cell r="V847">
            <v>3000</v>
          </cell>
          <cell r="W847">
            <v>0</v>
          </cell>
          <cell r="X847">
            <v>0</v>
          </cell>
          <cell r="Y847">
            <v>0</v>
          </cell>
          <cell r="Z847">
            <v>3000</v>
          </cell>
          <cell r="AA847">
            <v>3000</v>
          </cell>
          <cell r="AB847">
            <v>0</v>
          </cell>
          <cell r="AC847">
            <v>0</v>
          </cell>
          <cell r="AD847">
            <v>0</v>
          </cell>
          <cell r="AE847">
            <v>3000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L847">
            <v>0</v>
          </cell>
        </row>
        <row r="848">
          <cell r="B848" t="str">
            <v>ST/ETFP</v>
          </cell>
          <cell r="C848" t="str">
            <v>B2B</v>
          </cell>
          <cell r="D848" t="str">
            <v>B2BC</v>
          </cell>
          <cell r="E848" t="str">
            <v>ENI BOK</v>
          </cell>
          <cell r="F848" t="str">
            <v>21</v>
          </cell>
          <cell r="G848">
            <v>25</v>
          </cell>
          <cell r="H848" t="str">
            <v xml:space="preserve">ENI Supervision pédag élèves maîtres carburant (100l/trimx116motos)   </v>
          </cell>
          <cell r="I848" t="str">
            <v>DNFPPP</v>
          </cell>
          <cell r="J848" t="str">
            <v>42</v>
          </cell>
          <cell r="K848" t="str">
            <v>IDA</v>
          </cell>
          <cell r="L848" t="str">
            <v>COT</v>
          </cell>
          <cell r="M848">
            <v>4350</v>
          </cell>
          <cell r="N848" t="str">
            <v>2</v>
          </cell>
          <cell r="O848">
            <v>5</v>
          </cell>
          <cell r="P848" t="str">
            <v>3</v>
          </cell>
          <cell r="Q848">
            <v>4350</v>
          </cell>
          <cell r="R848" t="str">
            <v>litres</v>
          </cell>
          <cell r="T848">
            <v>3.7985199999999999</v>
          </cell>
          <cell r="U848">
            <v>1</v>
          </cell>
          <cell r="V848">
            <v>16523.561999999998</v>
          </cell>
          <cell r="W848">
            <v>0</v>
          </cell>
          <cell r="X848">
            <v>0</v>
          </cell>
          <cell r="Y848">
            <v>0</v>
          </cell>
          <cell r="Z848">
            <v>16523.561999999998</v>
          </cell>
          <cell r="AA848">
            <v>16523.561999999998</v>
          </cell>
          <cell r="AB848">
            <v>0</v>
          </cell>
          <cell r="AC848">
            <v>0</v>
          </cell>
          <cell r="AD848">
            <v>0</v>
          </cell>
          <cell r="AE848">
            <v>16523.561999999998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L848">
            <v>0</v>
          </cell>
        </row>
        <row r="849">
          <cell r="B849" t="str">
            <v>ST/ETFP</v>
          </cell>
          <cell r="C849" t="str">
            <v>B2B</v>
          </cell>
          <cell r="D849" t="str">
            <v>B2BC</v>
          </cell>
          <cell r="E849" t="str">
            <v>ENI CKY</v>
          </cell>
          <cell r="F849" t="str">
            <v>11</v>
          </cell>
          <cell r="G849">
            <v>25</v>
          </cell>
          <cell r="H849" t="str">
            <v xml:space="preserve">ENI Supervision pédag élèves maîtres carburant (100l/trimx116motos)   </v>
          </cell>
          <cell r="I849" t="str">
            <v>DNFPPP</v>
          </cell>
          <cell r="J849" t="str">
            <v>42</v>
          </cell>
          <cell r="K849" t="str">
            <v>IDA</v>
          </cell>
          <cell r="L849" t="str">
            <v>COT</v>
          </cell>
          <cell r="M849">
            <v>4350</v>
          </cell>
          <cell r="N849" t="str">
            <v>2</v>
          </cell>
          <cell r="O849">
            <v>5</v>
          </cell>
          <cell r="P849" t="str">
            <v>3</v>
          </cell>
          <cell r="Q849">
            <v>4350</v>
          </cell>
          <cell r="R849" t="str">
            <v>litres</v>
          </cell>
          <cell r="T849">
            <v>3.7985199999999999</v>
          </cell>
          <cell r="U849">
            <v>1</v>
          </cell>
          <cell r="V849">
            <v>16523.561999999998</v>
          </cell>
          <cell r="W849">
            <v>0</v>
          </cell>
          <cell r="X849">
            <v>0</v>
          </cell>
          <cell r="Y849">
            <v>0</v>
          </cell>
          <cell r="Z849">
            <v>16523.561999999998</v>
          </cell>
          <cell r="AA849">
            <v>16523.561999999998</v>
          </cell>
          <cell r="AB849">
            <v>0</v>
          </cell>
          <cell r="AC849">
            <v>0</v>
          </cell>
          <cell r="AD849">
            <v>0</v>
          </cell>
          <cell r="AE849">
            <v>16523.561999999998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L849">
            <v>0</v>
          </cell>
        </row>
        <row r="850">
          <cell r="B850" t="str">
            <v>ST/ETFP</v>
          </cell>
          <cell r="C850" t="str">
            <v>B2B</v>
          </cell>
          <cell r="D850" t="str">
            <v>B2BC</v>
          </cell>
          <cell r="E850" t="str">
            <v>ENI DUB</v>
          </cell>
          <cell r="F850" t="str">
            <v>12</v>
          </cell>
          <cell r="G850">
            <v>25</v>
          </cell>
          <cell r="H850" t="str">
            <v xml:space="preserve">ENI Supervision pédag élèves maîtres carburant (100l/trimx116motos)   </v>
          </cell>
          <cell r="I850" t="str">
            <v>DNFPPP</v>
          </cell>
          <cell r="J850" t="str">
            <v>42</v>
          </cell>
          <cell r="K850" t="str">
            <v>IDA</v>
          </cell>
          <cell r="L850" t="str">
            <v>COT</v>
          </cell>
          <cell r="M850">
            <v>4350</v>
          </cell>
          <cell r="N850" t="str">
            <v>2</v>
          </cell>
          <cell r="O850">
            <v>5</v>
          </cell>
          <cell r="P850" t="str">
            <v>3</v>
          </cell>
          <cell r="Q850">
            <v>4350</v>
          </cell>
          <cell r="R850" t="str">
            <v>litres</v>
          </cell>
          <cell r="T850">
            <v>3.7985199999999999</v>
          </cell>
          <cell r="U850">
            <v>1</v>
          </cell>
          <cell r="V850">
            <v>16523.561999999998</v>
          </cell>
          <cell r="W850">
            <v>0</v>
          </cell>
          <cell r="X850">
            <v>0</v>
          </cell>
          <cell r="Y850">
            <v>0</v>
          </cell>
          <cell r="Z850">
            <v>16523.561999999998</v>
          </cell>
          <cell r="AA850">
            <v>16523.561999999998</v>
          </cell>
          <cell r="AB850">
            <v>0</v>
          </cell>
          <cell r="AC850">
            <v>0</v>
          </cell>
          <cell r="AD850">
            <v>0</v>
          </cell>
          <cell r="AE850">
            <v>16523.561999999998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L850">
            <v>0</v>
          </cell>
        </row>
        <row r="851">
          <cell r="B851" t="str">
            <v>ST/ETFP</v>
          </cell>
          <cell r="C851" t="str">
            <v>B2B</v>
          </cell>
          <cell r="D851" t="str">
            <v>B2BC</v>
          </cell>
          <cell r="E851" t="str">
            <v>ENI FAR</v>
          </cell>
          <cell r="F851" t="str">
            <v>20</v>
          </cell>
          <cell r="G851">
            <v>25</v>
          </cell>
          <cell r="H851" t="str">
            <v xml:space="preserve">ENI Supervision pédag élèves maîtres carburant (100l/trimx116motos)   </v>
          </cell>
          <cell r="I851" t="str">
            <v>DNFPPP</v>
          </cell>
          <cell r="J851" t="str">
            <v>42</v>
          </cell>
          <cell r="K851" t="str">
            <v>IDA</v>
          </cell>
          <cell r="L851" t="str">
            <v>COT</v>
          </cell>
          <cell r="M851">
            <v>4350</v>
          </cell>
          <cell r="N851" t="str">
            <v>2</v>
          </cell>
          <cell r="O851">
            <v>5</v>
          </cell>
          <cell r="P851" t="str">
            <v>3</v>
          </cell>
          <cell r="Q851">
            <v>4350</v>
          </cell>
          <cell r="R851" t="str">
            <v>litres</v>
          </cell>
          <cell r="T851">
            <v>3.7985199999999999</v>
          </cell>
          <cell r="U851">
            <v>1</v>
          </cell>
          <cell r="V851">
            <v>16523.561999999998</v>
          </cell>
          <cell r="W851">
            <v>0</v>
          </cell>
          <cell r="X851">
            <v>0</v>
          </cell>
          <cell r="Y851">
            <v>0</v>
          </cell>
          <cell r="Z851">
            <v>16523.561999999998</v>
          </cell>
          <cell r="AA851">
            <v>16523.561999999998</v>
          </cell>
          <cell r="AB851">
            <v>0</v>
          </cell>
          <cell r="AC851">
            <v>0</v>
          </cell>
          <cell r="AD851">
            <v>0</v>
          </cell>
          <cell r="AE851">
            <v>16523.561999999998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L851">
            <v>0</v>
          </cell>
        </row>
        <row r="852">
          <cell r="B852" t="str">
            <v>ST/ETFP</v>
          </cell>
          <cell r="C852" t="str">
            <v>B2B</v>
          </cell>
          <cell r="D852" t="str">
            <v>B2BC</v>
          </cell>
          <cell r="E852" t="str">
            <v>ENI KAN</v>
          </cell>
          <cell r="F852" t="str">
            <v>20</v>
          </cell>
          <cell r="G852">
            <v>25</v>
          </cell>
          <cell r="H852" t="str">
            <v xml:space="preserve">ENI Supervision pédag élèves maîtres carburant (100l/trimx116motos)   </v>
          </cell>
          <cell r="I852" t="str">
            <v>DNFPPP</v>
          </cell>
          <cell r="J852" t="str">
            <v>42</v>
          </cell>
          <cell r="K852" t="str">
            <v>IDA</v>
          </cell>
          <cell r="L852" t="str">
            <v>COT</v>
          </cell>
          <cell r="M852">
            <v>4350</v>
          </cell>
          <cell r="N852" t="str">
            <v>2</v>
          </cell>
          <cell r="O852">
            <v>5</v>
          </cell>
          <cell r="P852" t="str">
            <v>5</v>
          </cell>
          <cell r="Q852">
            <v>4350</v>
          </cell>
          <cell r="R852" t="str">
            <v>litres</v>
          </cell>
          <cell r="T852">
            <v>3.7985199999999999</v>
          </cell>
          <cell r="U852">
            <v>1</v>
          </cell>
          <cell r="V852">
            <v>16523.561999999998</v>
          </cell>
          <cell r="W852">
            <v>0</v>
          </cell>
          <cell r="X852">
            <v>0</v>
          </cell>
          <cell r="Y852">
            <v>0</v>
          </cell>
          <cell r="Z852">
            <v>16523.561999999998</v>
          </cell>
          <cell r="AA852">
            <v>16523.561999999998</v>
          </cell>
          <cell r="AB852">
            <v>0</v>
          </cell>
          <cell r="AC852">
            <v>0</v>
          </cell>
          <cell r="AD852">
            <v>0</v>
          </cell>
          <cell r="AE852">
            <v>16523.561999999998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L852">
            <v>0</v>
          </cell>
        </row>
        <row r="853">
          <cell r="B853" t="str">
            <v>ST/ETFP</v>
          </cell>
          <cell r="C853" t="str">
            <v>B2B</v>
          </cell>
          <cell r="D853" t="str">
            <v>B2BC</v>
          </cell>
          <cell r="E853" t="str">
            <v>ENI KIN</v>
          </cell>
          <cell r="F853" t="str">
            <v>90</v>
          </cell>
          <cell r="G853">
            <v>25</v>
          </cell>
          <cell r="H853" t="str">
            <v xml:space="preserve">ENI Supervision pédag élèves maîtres carburant (100l/trimx116motos)   </v>
          </cell>
          <cell r="I853" t="str">
            <v>DNFPPP</v>
          </cell>
          <cell r="J853" t="str">
            <v>42</v>
          </cell>
          <cell r="K853" t="str">
            <v>IDA</v>
          </cell>
          <cell r="L853" t="str">
            <v>COT</v>
          </cell>
          <cell r="M853">
            <v>4350</v>
          </cell>
          <cell r="N853" t="str">
            <v>2</v>
          </cell>
          <cell r="O853">
            <v>5</v>
          </cell>
          <cell r="P853" t="str">
            <v>5</v>
          </cell>
          <cell r="Q853">
            <v>4350</v>
          </cell>
          <cell r="R853" t="str">
            <v>litres</v>
          </cell>
          <cell r="T853">
            <v>3.7985199999999999</v>
          </cell>
          <cell r="U853">
            <v>1</v>
          </cell>
          <cell r="V853">
            <v>16523.561999999998</v>
          </cell>
          <cell r="W853">
            <v>0</v>
          </cell>
          <cell r="X853">
            <v>0</v>
          </cell>
          <cell r="Y853">
            <v>0</v>
          </cell>
          <cell r="Z853">
            <v>16523.561999999998</v>
          </cell>
          <cell r="AA853">
            <v>16523.561999999998</v>
          </cell>
          <cell r="AB853">
            <v>0</v>
          </cell>
          <cell r="AC853">
            <v>0</v>
          </cell>
          <cell r="AD853">
            <v>0</v>
          </cell>
          <cell r="AE853">
            <v>16523.561999999998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L853">
            <v>0</v>
          </cell>
        </row>
        <row r="854">
          <cell r="B854" t="str">
            <v>ST/ETFP</v>
          </cell>
          <cell r="C854" t="str">
            <v>B2B</v>
          </cell>
          <cell r="D854" t="str">
            <v>B2BC</v>
          </cell>
          <cell r="E854" t="str">
            <v>ENI LAB</v>
          </cell>
          <cell r="G854">
            <v>25</v>
          </cell>
          <cell r="H854" t="str">
            <v xml:space="preserve">ENI Supervision pédag élèves maîtres carburant (100l/trimx116motos)   </v>
          </cell>
          <cell r="I854" t="str">
            <v>DNFPPP</v>
          </cell>
          <cell r="J854" t="str">
            <v>42</v>
          </cell>
          <cell r="K854" t="str">
            <v>IDA</v>
          </cell>
          <cell r="L854" t="str">
            <v>COT</v>
          </cell>
          <cell r="M854">
            <v>4350</v>
          </cell>
          <cell r="O854">
            <v>5</v>
          </cell>
          <cell r="Q854">
            <v>4350</v>
          </cell>
          <cell r="R854" t="str">
            <v>litres</v>
          </cell>
          <cell r="T854">
            <v>3.7985199999999999</v>
          </cell>
          <cell r="U854">
            <v>1</v>
          </cell>
          <cell r="V854">
            <v>16523.561999999998</v>
          </cell>
          <cell r="W854">
            <v>0</v>
          </cell>
          <cell r="X854">
            <v>0</v>
          </cell>
          <cell r="Y854">
            <v>0</v>
          </cell>
          <cell r="Z854">
            <v>16523.561999999998</v>
          </cell>
          <cell r="AA854">
            <v>16523.561999999998</v>
          </cell>
          <cell r="AB854">
            <v>0</v>
          </cell>
          <cell r="AC854">
            <v>0</v>
          </cell>
          <cell r="AD854">
            <v>0</v>
          </cell>
          <cell r="AE854">
            <v>16523.561999999998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B855" t="str">
            <v>ST/ETFP</v>
          </cell>
          <cell r="C855" t="str">
            <v>B2B</v>
          </cell>
          <cell r="D855" t="str">
            <v>B2BC</v>
          </cell>
          <cell r="E855" t="str">
            <v>ENI NZE</v>
          </cell>
          <cell r="F855" t="str">
            <v>13</v>
          </cell>
          <cell r="G855">
            <v>25</v>
          </cell>
          <cell r="H855" t="str">
            <v xml:space="preserve">ENI Supervision pédag élèves maîtres carburant (100l/trimx116motos)   </v>
          </cell>
          <cell r="I855" t="str">
            <v>DNFPPP</v>
          </cell>
          <cell r="J855" t="str">
            <v>42</v>
          </cell>
          <cell r="K855" t="str">
            <v>IDA</v>
          </cell>
          <cell r="L855" t="str">
            <v>COT</v>
          </cell>
          <cell r="M855">
            <v>4350</v>
          </cell>
          <cell r="N855" t="str">
            <v>8</v>
          </cell>
          <cell r="O855">
            <v>5</v>
          </cell>
          <cell r="P855" t="str">
            <v>5</v>
          </cell>
          <cell r="Q855">
            <v>4350</v>
          </cell>
          <cell r="R855" t="str">
            <v>litres</v>
          </cell>
          <cell r="T855">
            <v>3.7985199999999999</v>
          </cell>
          <cell r="U855">
            <v>1</v>
          </cell>
          <cell r="V855">
            <v>16523.561999999998</v>
          </cell>
          <cell r="W855">
            <v>0</v>
          </cell>
          <cell r="X855">
            <v>0</v>
          </cell>
          <cell r="Y855">
            <v>0</v>
          </cell>
          <cell r="Z855">
            <v>16523.561999999998</v>
          </cell>
          <cell r="AA855">
            <v>16523.561999999998</v>
          </cell>
          <cell r="AB855">
            <v>0</v>
          </cell>
          <cell r="AC855">
            <v>0</v>
          </cell>
          <cell r="AD855">
            <v>0</v>
          </cell>
          <cell r="AE855">
            <v>16523.561999999998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B856" t="str">
            <v>ST/ETFP</v>
          </cell>
          <cell r="C856" t="str">
            <v>B2B</v>
          </cell>
          <cell r="D856" t="str">
            <v>B2BC</v>
          </cell>
          <cell r="E856" t="str">
            <v>ENI BOK</v>
          </cell>
          <cell r="F856" t="str">
            <v>13</v>
          </cell>
          <cell r="G856">
            <v>15</v>
          </cell>
          <cell r="H856" t="str">
            <v xml:space="preserve">ENI Mission de suivi de proximité 225él x 1vis x2vis/j                                                       </v>
          </cell>
          <cell r="I856" t="str">
            <v>DNFPPP</v>
          </cell>
          <cell r="J856" t="str">
            <v>42</v>
          </cell>
          <cell r="K856" t="str">
            <v>IDA</v>
          </cell>
          <cell r="L856" t="str">
            <v>AUT</v>
          </cell>
          <cell r="M856">
            <v>14.0625</v>
          </cell>
          <cell r="N856" t="str">
            <v>8</v>
          </cell>
          <cell r="O856">
            <v>5</v>
          </cell>
          <cell r="P856" t="str">
            <v>5</v>
          </cell>
          <cell r="Q856">
            <v>14.0625</v>
          </cell>
          <cell r="R856" t="str">
            <v>pxj</v>
          </cell>
          <cell r="T856">
            <v>75.970399999999998</v>
          </cell>
          <cell r="U856">
            <v>0.9</v>
          </cell>
          <cell r="V856">
            <v>1068.33375</v>
          </cell>
          <cell r="W856">
            <v>0</v>
          </cell>
          <cell r="X856">
            <v>0</v>
          </cell>
          <cell r="Y856">
            <v>0</v>
          </cell>
          <cell r="Z856">
            <v>1068.33375</v>
          </cell>
          <cell r="AA856">
            <v>961.50037500000008</v>
          </cell>
          <cell r="AB856">
            <v>0</v>
          </cell>
          <cell r="AC856">
            <v>0</v>
          </cell>
          <cell r="AD856">
            <v>0</v>
          </cell>
          <cell r="AE856">
            <v>961.50037500000008</v>
          </cell>
          <cell r="AF856">
            <v>106.83337499999993</v>
          </cell>
          <cell r="AG856">
            <v>0</v>
          </cell>
          <cell r="AH856">
            <v>0</v>
          </cell>
          <cell r="AI856">
            <v>0</v>
          </cell>
          <cell r="AJ856">
            <v>106.83337499999993</v>
          </cell>
          <cell r="AL856">
            <v>0</v>
          </cell>
        </row>
        <row r="857">
          <cell r="B857" t="str">
            <v>ST/ETFP</v>
          </cell>
          <cell r="C857" t="str">
            <v>B2B</v>
          </cell>
          <cell r="D857" t="str">
            <v>B2BC</v>
          </cell>
          <cell r="E857" t="str">
            <v>ENI CKY</v>
          </cell>
          <cell r="F857" t="str">
            <v>10</v>
          </cell>
          <cell r="G857">
            <v>15</v>
          </cell>
          <cell r="H857" t="str">
            <v xml:space="preserve">ENI Mission de suivi de proximité 225él x 1vis x2vis/j                                                       </v>
          </cell>
          <cell r="I857" t="str">
            <v>DNFPPP</v>
          </cell>
          <cell r="J857" t="str">
            <v>42</v>
          </cell>
          <cell r="K857" t="str">
            <v>IDA</v>
          </cell>
          <cell r="L857" t="str">
            <v>AUT</v>
          </cell>
          <cell r="M857">
            <v>14.0625</v>
          </cell>
          <cell r="N857" t="str">
            <v>8</v>
          </cell>
          <cell r="O857">
            <v>5</v>
          </cell>
          <cell r="P857" t="str">
            <v>5</v>
          </cell>
          <cell r="Q857">
            <v>14.0625</v>
          </cell>
          <cell r="R857" t="str">
            <v>pxj</v>
          </cell>
          <cell r="T857">
            <v>75.970399999999998</v>
          </cell>
          <cell r="U857">
            <v>0.9</v>
          </cell>
          <cell r="V857">
            <v>1068.33375</v>
          </cell>
          <cell r="W857">
            <v>0</v>
          </cell>
          <cell r="X857">
            <v>0</v>
          </cell>
          <cell r="Y857">
            <v>0</v>
          </cell>
          <cell r="Z857">
            <v>1068.33375</v>
          </cell>
          <cell r="AA857">
            <v>961.50037500000008</v>
          </cell>
          <cell r="AB857">
            <v>0</v>
          </cell>
          <cell r="AC857">
            <v>0</v>
          </cell>
          <cell r="AD857">
            <v>0</v>
          </cell>
          <cell r="AE857">
            <v>961.50037500000008</v>
          </cell>
          <cell r="AF857">
            <v>106.83337499999993</v>
          </cell>
          <cell r="AG857">
            <v>0</v>
          </cell>
          <cell r="AH857">
            <v>0</v>
          </cell>
          <cell r="AI857">
            <v>0</v>
          </cell>
          <cell r="AJ857">
            <v>106.83337499999993</v>
          </cell>
          <cell r="AL857">
            <v>0</v>
          </cell>
        </row>
        <row r="858">
          <cell r="B858" t="str">
            <v>ST/ETFP</v>
          </cell>
          <cell r="C858" t="str">
            <v>B2B</v>
          </cell>
          <cell r="D858" t="str">
            <v>B2BC</v>
          </cell>
          <cell r="E858" t="str">
            <v>ENI DUB</v>
          </cell>
          <cell r="F858" t="str">
            <v>10</v>
          </cell>
          <cell r="G858">
            <v>15</v>
          </cell>
          <cell r="H858" t="str">
            <v xml:space="preserve">ENI Mission de suivi de proximité 225él x 1vis x2vis/j                                                       </v>
          </cell>
          <cell r="I858" t="str">
            <v>DNFPPP</v>
          </cell>
          <cell r="J858" t="str">
            <v>42</v>
          </cell>
          <cell r="K858" t="str">
            <v>IDA</v>
          </cell>
          <cell r="L858" t="str">
            <v>AUT</v>
          </cell>
          <cell r="M858">
            <v>14.0625</v>
          </cell>
          <cell r="N858" t="str">
            <v>8</v>
          </cell>
          <cell r="O858">
            <v>5</v>
          </cell>
          <cell r="P858" t="str">
            <v>5</v>
          </cell>
          <cell r="Q858">
            <v>14.0625</v>
          </cell>
          <cell r="R858" t="str">
            <v>pxj</v>
          </cell>
          <cell r="T858">
            <v>75.970399999999998</v>
          </cell>
          <cell r="U858">
            <v>0.9</v>
          </cell>
          <cell r="V858">
            <v>1068.33375</v>
          </cell>
          <cell r="W858">
            <v>0</v>
          </cell>
          <cell r="X858">
            <v>0</v>
          </cell>
          <cell r="Y858">
            <v>0</v>
          </cell>
          <cell r="Z858">
            <v>1068.33375</v>
          </cell>
          <cell r="AA858">
            <v>961.50037500000008</v>
          </cell>
          <cell r="AB858">
            <v>0</v>
          </cell>
          <cell r="AC858">
            <v>0</v>
          </cell>
          <cell r="AD858">
            <v>0</v>
          </cell>
          <cell r="AE858">
            <v>961.50037500000008</v>
          </cell>
          <cell r="AF858">
            <v>106.83337499999993</v>
          </cell>
          <cell r="AG858">
            <v>0</v>
          </cell>
          <cell r="AH858">
            <v>0</v>
          </cell>
          <cell r="AI858">
            <v>0</v>
          </cell>
          <cell r="AJ858">
            <v>106.83337499999993</v>
          </cell>
          <cell r="AL858">
            <v>0</v>
          </cell>
        </row>
        <row r="859">
          <cell r="B859" t="str">
            <v>ST/ETFP</v>
          </cell>
          <cell r="C859" t="str">
            <v>B2B</v>
          </cell>
          <cell r="D859" t="str">
            <v>B2BC</v>
          </cell>
          <cell r="E859" t="str">
            <v>ENI FAR</v>
          </cell>
          <cell r="F859" t="str">
            <v>10</v>
          </cell>
          <cell r="G859">
            <v>15</v>
          </cell>
          <cell r="H859" t="str">
            <v xml:space="preserve">ENI Mission de suivi de proximité 225él x 1vis x2vis/j                                                       </v>
          </cell>
          <cell r="I859" t="str">
            <v>DNFPPP</v>
          </cell>
          <cell r="J859" t="str">
            <v>42</v>
          </cell>
          <cell r="K859" t="str">
            <v>IDA</v>
          </cell>
          <cell r="L859" t="str">
            <v>AUT</v>
          </cell>
          <cell r="M859">
            <v>14.0625</v>
          </cell>
          <cell r="N859" t="str">
            <v>8</v>
          </cell>
          <cell r="O859">
            <v>5</v>
          </cell>
          <cell r="P859" t="str">
            <v>5</v>
          </cell>
          <cell r="Q859">
            <v>14.0625</v>
          </cell>
          <cell r="R859" t="str">
            <v>pxj</v>
          </cell>
          <cell r="T859">
            <v>75.970399999999998</v>
          </cell>
          <cell r="U859">
            <v>0.9</v>
          </cell>
          <cell r="V859">
            <v>1068.33375</v>
          </cell>
          <cell r="W859">
            <v>0</v>
          </cell>
          <cell r="X859">
            <v>0</v>
          </cell>
          <cell r="Y859">
            <v>0</v>
          </cell>
          <cell r="Z859">
            <v>1068.33375</v>
          </cell>
          <cell r="AA859">
            <v>961.50037500000008</v>
          </cell>
          <cell r="AB859">
            <v>0</v>
          </cell>
          <cell r="AC859">
            <v>0</v>
          </cell>
          <cell r="AD859">
            <v>0</v>
          </cell>
          <cell r="AE859">
            <v>961.50037500000008</v>
          </cell>
          <cell r="AF859">
            <v>106.83337499999993</v>
          </cell>
          <cell r="AG859">
            <v>0</v>
          </cell>
          <cell r="AH859">
            <v>0</v>
          </cell>
          <cell r="AI859">
            <v>0</v>
          </cell>
          <cell r="AJ859">
            <v>106.83337499999993</v>
          </cell>
          <cell r="AL859">
            <v>0</v>
          </cell>
        </row>
        <row r="860">
          <cell r="B860" t="str">
            <v>ST/ETFP</v>
          </cell>
          <cell r="C860" t="str">
            <v>B2B</v>
          </cell>
          <cell r="D860" t="str">
            <v>B2BC</v>
          </cell>
          <cell r="E860" t="str">
            <v>ENI KAN</v>
          </cell>
          <cell r="G860">
            <v>15</v>
          </cell>
          <cell r="H860" t="str">
            <v xml:space="preserve">ENI Mission de suivi de proximité 225él x 1vis x2vis/j                                                       </v>
          </cell>
          <cell r="I860" t="str">
            <v>DNFPPP</v>
          </cell>
          <cell r="J860" t="str">
            <v>42</v>
          </cell>
          <cell r="K860" t="str">
            <v>IDA</v>
          </cell>
          <cell r="L860" t="str">
            <v>AUT</v>
          </cell>
          <cell r="M860">
            <v>14.0625</v>
          </cell>
          <cell r="O860">
            <v>5</v>
          </cell>
          <cell r="Q860">
            <v>14.0625</v>
          </cell>
          <cell r="R860" t="str">
            <v>pxj</v>
          </cell>
          <cell r="T860">
            <v>75.970399999999998</v>
          </cell>
          <cell r="U860">
            <v>0.9</v>
          </cell>
          <cell r="V860">
            <v>1068.33375</v>
          </cell>
          <cell r="W860">
            <v>0</v>
          </cell>
          <cell r="X860">
            <v>0</v>
          </cell>
          <cell r="Y860">
            <v>0</v>
          </cell>
          <cell r="Z860">
            <v>1068.33375</v>
          </cell>
          <cell r="AA860">
            <v>961.50037500000008</v>
          </cell>
          <cell r="AB860">
            <v>0</v>
          </cell>
          <cell r="AC860">
            <v>0</v>
          </cell>
          <cell r="AD860">
            <v>0</v>
          </cell>
          <cell r="AE860">
            <v>961.50037500000008</v>
          </cell>
          <cell r="AF860">
            <v>106.83337499999993</v>
          </cell>
          <cell r="AG860">
            <v>0</v>
          </cell>
          <cell r="AH860">
            <v>0</v>
          </cell>
          <cell r="AI860">
            <v>0</v>
          </cell>
          <cell r="AJ860">
            <v>106.83337499999993</v>
          </cell>
          <cell r="AL860">
            <v>0</v>
          </cell>
        </row>
        <row r="861">
          <cell r="B861" t="str">
            <v>ST/ETFP</v>
          </cell>
          <cell r="C861" t="str">
            <v>B2B</v>
          </cell>
          <cell r="D861" t="str">
            <v>B2BC</v>
          </cell>
          <cell r="E861" t="str">
            <v>ENI KIN</v>
          </cell>
          <cell r="F861" t="str">
            <v>10</v>
          </cell>
          <cell r="G861">
            <v>15</v>
          </cell>
          <cell r="H861" t="str">
            <v xml:space="preserve">ENI Mission de suivi de proximité 225él x 1vis x2vis/j                                                       </v>
          </cell>
          <cell r="I861" t="str">
            <v>DNFPPP</v>
          </cell>
          <cell r="J861" t="str">
            <v>42</v>
          </cell>
          <cell r="K861" t="str">
            <v>IDA</v>
          </cell>
          <cell r="L861" t="str">
            <v>AUT</v>
          </cell>
          <cell r="M861">
            <v>14.0625</v>
          </cell>
          <cell r="N861" t="str">
            <v>2</v>
          </cell>
          <cell r="O861">
            <v>5</v>
          </cell>
          <cell r="P861" t="str">
            <v>2</v>
          </cell>
          <cell r="Q861">
            <v>14.0625</v>
          </cell>
          <cell r="R861" t="str">
            <v>pxj</v>
          </cell>
          <cell r="T861">
            <v>75.970399999999998</v>
          </cell>
          <cell r="U861">
            <v>0.9</v>
          </cell>
          <cell r="V861">
            <v>1068.33375</v>
          </cell>
          <cell r="W861">
            <v>0</v>
          </cell>
          <cell r="X861">
            <v>0</v>
          </cell>
          <cell r="Y861">
            <v>0</v>
          </cell>
          <cell r="Z861">
            <v>1068.33375</v>
          </cell>
          <cell r="AA861">
            <v>961.50037500000008</v>
          </cell>
          <cell r="AB861">
            <v>0</v>
          </cell>
          <cell r="AC861">
            <v>0</v>
          </cell>
          <cell r="AD861">
            <v>0</v>
          </cell>
          <cell r="AE861">
            <v>961.50037500000008</v>
          </cell>
          <cell r="AF861">
            <v>106.83337499999993</v>
          </cell>
          <cell r="AG861">
            <v>0</v>
          </cell>
          <cell r="AH861">
            <v>0</v>
          </cell>
          <cell r="AI861">
            <v>0</v>
          </cell>
          <cell r="AJ861">
            <v>106.83337499999993</v>
          </cell>
          <cell r="AL861">
            <v>0</v>
          </cell>
        </row>
        <row r="862">
          <cell r="B862" t="str">
            <v>ST/ETFP</v>
          </cell>
          <cell r="C862" t="str">
            <v>B2B</v>
          </cell>
          <cell r="D862" t="str">
            <v>B2BC</v>
          </cell>
          <cell r="E862" t="str">
            <v>ENI LAB</v>
          </cell>
          <cell r="F862" t="str">
            <v>20</v>
          </cell>
          <cell r="G862">
            <v>15</v>
          </cell>
          <cell r="H862" t="str">
            <v xml:space="preserve">ENI Mission de suivi de proximité 225él x 1vis x2vis/j                                                       </v>
          </cell>
          <cell r="I862" t="str">
            <v>DNFPPP</v>
          </cell>
          <cell r="J862" t="str">
            <v>42</v>
          </cell>
          <cell r="K862" t="str">
            <v>IDA</v>
          </cell>
          <cell r="L862" t="str">
            <v>AUT</v>
          </cell>
          <cell r="M862">
            <v>14.0625</v>
          </cell>
          <cell r="N862" t="str">
            <v>2</v>
          </cell>
          <cell r="O862">
            <v>5</v>
          </cell>
          <cell r="P862" t="str">
            <v>2</v>
          </cell>
          <cell r="Q862">
            <v>14.0625</v>
          </cell>
          <cell r="R862" t="str">
            <v>pxj</v>
          </cell>
          <cell r="T862">
            <v>75.970399999999998</v>
          </cell>
          <cell r="U862">
            <v>0.9</v>
          </cell>
          <cell r="V862">
            <v>1068.33375</v>
          </cell>
          <cell r="W862">
            <v>0</v>
          </cell>
          <cell r="X862">
            <v>0</v>
          </cell>
          <cell r="Y862">
            <v>0</v>
          </cell>
          <cell r="Z862">
            <v>1068.33375</v>
          </cell>
          <cell r="AA862">
            <v>961.50037500000008</v>
          </cell>
          <cell r="AB862">
            <v>0</v>
          </cell>
          <cell r="AC862">
            <v>0</v>
          </cell>
          <cell r="AD862">
            <v>0</v>
          </cell>
          <cell r="AE862">
            <v>961.50037500000008</v>
          </cell>
          <cell r="AF862">
            <v>106.83337499999993</v>
          </cell>
          <cell r="AG862">
            <v>0</v>
          </cell>
          <cell r="AH862">
            <v>0</v>
          </cell>
          <cell r="AI862">
            <v>0</v>
          </cell>
          <cell r="AJ862">
            <v>106.83337499999993</v>
          </cell>
          <cell r="AL862">
            <v>0</v>
          </cell>
        </row>
        <row r="863">
          <cell r="B863" t="str">
            <v>ST/ETFP</v>
          </cell>
          <cell r="C863" t="str">
            <v>B2B</v>
          </cell>
          <cell r="D863" t="str">
            <v>B2BC</v>
          </cell>
          <cell r="E863" t="str">
            <v>ENI NZE</v>
          </cell>
          <cell r="F863" t="str">
            <v>12</v>
          </cell>
          <cell r="G863">
            <v>15</v>
          </cell>
          <cell r="H863" t="str">
            <v xml:space="preserve">ENI Mission de suivi de proximité 225él x 1vis x2vis/j                                                       </v>
          </cell>
          <cell r="I863" t="str">
            <v>DNFPPP</v>
          </cell>
          <cell r="J863" t="str">
            <v>42</v>
          </cell>
          <cell r="K863" t="str">
            <v>IDA</v>
          </cell>
          <cell r="L863" t="str">
            <v>AUT</v>
          </cell>
          <cell r="M863">
            <v>14.0625</v>
          </cell>
          <cell r="N863" t="str">
            <v>2</v>
          </cell>
          <cell r="O863">
            <v>5</v>
          </cell>
          <cell r="P863" t="str">
            <v>3</v>
          </cell>
          <cell r="Q863">
            <v>14.0625</v>
          </cell>
          <cell r="R863" t="str">
            <v>pxj</v>
          </cell>
          <cell r="T863">
            <v>75.970399999999998</v>
          </cell>
          <cell r="U863">
            <v>0.9</v>
          </cell>
          <cell r="V863">
            <v>1068.33375</v>
          </cell>
          <cell r="W863">
            <v>0</v>
          </cell>
          <cell r="X863">
            <v>0</v>
          </cell>
          <cell r="Y863">
            <v>0</v>
          </cell>
          <cell r="Z863">
            <v>1068.33375</v>
          </cell>
          <cell r="AA863">
            <v>961.50037500000008</v>
          </cell>
          <cell r="AB863">
            <v>0</v>
          </cell>
          <cell r="AC863">
            <v>0</v>
          </cell>
          <cell r="AD863">
            <v>0</v>
          </cell>
          <cell r="AE863">
            <v>961.50037500000008</v>
          </cell>
          <cell r="AF863">
            <v>106.83337499999993</v>
          </cell>
          <cell r="AG863">
            <v>0</v>
          </cell>
          <cell r="AH863">
            <v>0</v>
          </cell>
          <cell r="AI863">
            <v>0</v>
          </cell>
          <cell r="AJ863">
            <v>106.83337499999993</v>
          </cell>
          <cell r="AL863">
            <v>0</v>
          </cell>
        </row>
        <row r="864">
          <cell r="B864" t="str">
            <v>ST/ETFP</v>
          </cell>
          <cell r="C864" t="str">
            <v>B2B</v>
          </cell>
          <cell r="D864" t="str">
            <v>B2BB</v>
          </cell>
          <cell r="E864" t="str">
            <v>DNFPPP</v>
          </cell>
          <cell r="F864" t="str">
            <v>21</v>
          </cell>
          <cell r="G864">
            <v>25</v>
          </cell>
          <cell r="H864" t="str">
            <v xml:space="preserve">Publication de "Ma classe" (4 publications par an)   </v>
          </cell>
          <cell r="I864" t="str">
            <v>DNFPPP</v>
          </cell>
          <cell r="J864" t="str">
            <v>42</v>
          </cell>
          <cell r="K864" t="str">
            <v>IDA</v>
          </cell>
          <cell r="L864" t="str">
            <v>COT</v>
          </cell>
          <cell r="M864">
            <v>4</v>
          </cell>
          <cell r="N864" t="str">
            <v>2</v>
          </cell>
          <cell r="O864">
            <v>5</v>
          </cell>
          <cell r="P864" t="str">
            <v>3</v>
          </cell>
          <cell r="Q864">
            <v>4</v>
          </cell>
          <cell r="R864" t="str">
            <v>publ</v>
          </cell>
          <cell r="T864">
            <v>7211.2387280493595</v>
          </cell>
          <cell r="U864">
            <v>1</v>
          </cell>
          <cell r="V864">
            <v>28844.954912197438</v>
          </cell>
          <cell r="W864">
            <v>0</v>
          </cell>
          <cell r="X864">
            <v>0</v>
          </cell>
          <cell r="Y864">
            <v>0</v>
          </cell>
          <cell r="Z864">
            <v>28844.954912197438</v>
          </cell>
          <cell r="AA864">
            <v>28844.954912197438</v>
          </cell>
          <cell r="AB864">
            <v>0</v>
          </cell>
          <cell r="AC864">
            <v>0</v>
          </cell>
          <cell r="AD864">
            <v>0</v>
          </cell>
          <cell r="AE864">
            <v>28844.954912197438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B865" t="str">
            <v>ST/ETFP</v>
          </cell>
          <cell r="C865" t="str">
            <v>B2B</v>
          </cell>
          <cell r="D865" t="str">
            <v>B2BA</v>
          </cell>
          <cell r="E865" t="str">
            <v>DNFPPP</v>
          </cell>
          <cell r="F865" t="str">
            <v>22</v>
          </cell>
          <cell r="G865">
            <v>23</v>
          </cell>
          <cell r="H865" t="str">
            <v>ENI Comité scientifique de validation des modules de formation Assist nationale</v>
          </cell>
          <cell r="I865" t="str">
            <v>DNFPPP</v>
          </cell>
          <cell r="J865" t="str">
            <v>42</v>
          </cell>
          <cell r="K865" t="str">
            <v>IDA</v>
          </cell>
          <cell r="L865" t="str">
            <v>AUT</v>
          </cell>
          <cell r="M865">
            <v>1</v>
          </cell>
          <cell r="N865" t="str">
            <v>2</v>
          </cell>
          <cell r="O865">
            <v>5</v>
          </cell>
          <cell r="P865" t="str">
            <v>3</v>
          </cell>
          <cell r="Q865">
            <v>1</v>
          </cell>
          <cell r="R865" t="str">
            <v>forfait</v>
          </cell>
          <cell r="T865">
            <v>56977.799999999996</v>
          </cell>
          <cell r="U865">
            <v>0.8</v>
          </cell>
          <cell r="V865">
            <v>56977.799999999996</v>
          </cell>
          <cell r="W865">
            <v>0</v>
          </cell>
          <cell r="X865">
            <v>0</v>
          </cell>
          <cell r="Y865">
            <v>0</v>
          </cell>
          <cell r="Z865">
            <v>56977.799999999996</v>
          </cell>
          <cell r="AA865">
            <v>45582.239999999998</v>
          </cell>
          <cell r="AB865">
            <v>0</v>
          </cell>
          <cell r="AC865">
            <v>0</v>
          </cell>
          <cell r="AD865">
            <v>0</v>
          </cell>
          <cell r="AE865">
            <v>45582.239999999998</v>
          </cell>
          <cell r="AF865">
            <v>11395.559999999998</v>
          </cell>
          <cell r="AG865">
            <v>0</v>
          </cell>
          <cell r="AH865">
            <v>0</v>
          </cell>
          <cell r="AI865">
            <v>0</v>
          </cell>
          <cell r="AJ865">
            <v>11395.559999999998</v>
          </cell>
          <cell r="AL865">
            <v>0</v>
          </cell>
        </row>
        <row r="866">
          <cell r="B866" t="str">
            <v>ST/ETFP</v>
          </cell>
          <cell r="C866" t="str">
            <v>B2B</v>
          </cell>
          <cell r="D866" t="str">
            <v>B2BA</v>
          </cell>
          <cell r="E866" t="str">
            <v>DNFPPP</v>
          </cell>
          <cell r="F866" t="str">
            <v>31</v>
          </cell>
          <cell r="G866">
            <v>25</v>
          </cell>
          <cell r="H866" t="str">
            <v>ENI Comité scientifique de validation des modules de formation Assist internationale</v>
          </cell>
          <cell r="I866" t="str">
            <v>DNFPPP</v>
          </cell>
          <cell r="J866" t="str">
            <v>42</v>
          </cell>
          <cell r="K866" t="str">
            <v>IDA</v>
          </cell>
          <cell r="L866" t="str">
            <v>LR</v>
          </cell>
          <cell r="M866">
            <v>1</v>
          </cell>
          <cell r="N866" t="str">
            <v>2</v>
          </cell>
          <cell r="O866">
            <v>5</v>
          </cell>
          <cell r="P866" t="str">
            <v>3</v>
          </cell>
          <cell r="Q866">
            <v>1</v>
          </cell>
          <cell r="R866" t="str">
            <v>forfait</v>
          </cell>
          <cell r="T866">
            <v>189926</v>
          </cell>
          <cell r="U866">
            <v>1</v>
          </cell>
          <cell r="V866">
            <v>189926</v>
          </cell>
          <cell r="W866">
            <v>0</v>
          </cell>
          <cell r="X866">
            <v>0</v>
          </cell>
          <cell r="Y866">
            <v>0</v>
          </cell>
          <cell r="Z866">
            <v>189926</v>
          </cell>
          <cell r="AA866">
            <v>189926</v>
          </cell>
          <cell r="AB866">
            <v>0</v>
          </cell>
          <cell r="AC866">
            <v>0</v>
          </cell>
          <cell r="AD866">
            <v>0</v>
          </cell>
          <cell r="AE866">
            <v>189926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0</v>
          </cell>
          <cell r="AL866">
            <v>0</v>
          </cell>
        </row>
        <row r="867">
          <cell r="B867" t="str">
            <v>ST/ETFP</v>
          </cell>
          <cell r="C867" t="str">
            <v>B2B</v>
          </cell>
          <cell r="D867" t="str">
            <v>B2BA</v>
          </cell>
          <cell r="E867" t="str">
            <v>DNFPPP</v>
          </cell>
          <cell r="F867" t="str">
            <v>31</v>
          </cell>
          <cell r="G867">
            <v>23</v>
          </cell>
          <cell r="H867" t="str">
            <v xml:space="preserve">ENI Reprod modules format 23 mod x100 pages x 200 ex  </v>
          </cell>
          <cell r="I867" t="str">
            <v>DNFPPP</v>
          </cell>
          <cell r="J867" t="str">
            <v>42</v>
          </cell>
          <cell r="K867" t="str">
            <v>IDA</v>
          </cell>
          <cell r="L867" t="str">
            <v>COT</v>
          </cell>
          <cell r="M867">
            <v>4600</v>
          </cell>
          <cell r="N867" t="str">
            <v>2</v>
          </cell>
          <cell r="O867">
            <v>5</v>
          </cell>
          <cell r="P867" t="str">
            <v>3</v>
          </cell>
          <cell r="Q867">
            <v>4600</v>
          </cell>
          <cell r="R867" t="str">
            <v>ex</v>
          </cell>
          <cell r="T867">
            <v>9.0140484100616991</v>
          </cell>
          <cell r="U867">
            <v>0.8</v>
          </cell>
          <cell r="V867">
            <v>41464.622686283816</v>
          </cell>
          <cell r="W867">
            <v>0</v>
          </cell>
          <cell r="X867">
            <v>0</v>
          </cell>
          <cell r="Y867">
            <v>0</v>
          </cell>
          <cell r="Z867">
            <v>41464.622686283816</v>
          </cell>
          <cell r="AA867">
            <v>33171.698149027055</v>
          </cell>
          <cell r="AB867">
            <v>0</v>
          </cell>
          <cell r="AC867">
            <v>0</v>
          </cell>
          <cell r="AD867">
            <v>0</v>
          </cell>
          <cell r="AE867">
            <v>33171.698149027055</v>
          </cell>
          <cell r="AF867">
            <v>8292.9245372567602</v>
          </cell>
          <cell r="AG867">
            <v>0</v>
          </cell>
          <cell r="AH867">
            <v>0</v>
          </cell>
          <cell r="AI867">
            <v>0</v>
          </cell>
          <cell r="AJ867">
            <v>8292.9245372567602</v>
          </cell>
          <cell r="AL867">
            <v>0</v>
          </cell>
        </row>
        <row r="868">
          <cell r="B868" t="str">
            <v>ST/ETFP</v>
          </cell>
          <cell r="C868" t="str">
            <v>B2B</v>
          </cell>
          <cell r="D868" t="str">
            <v>B2BD</v>
          </cell>
          <cell r="E868" t="str">
            <v>DNFPPP</v>
          </cell>
          <cell r="F868" t="str">
            <v>41</v>
          </cell>
          <cell r="G868">
            <v>23</v>
          </cell>
          <cell r="H868" t="str">
            <v>ENI Séminaires de formation des PEN aux nouveaux modules</v>
          </cell>
          <cell r="I868" t="str">
            <v>DNFPPP</v>
          </cell>
          <cell r="J868" t="str">
            <v>42</v>
          </cell>
          <cell r="K868" t="str">
            <v>IDA</v>
          </cell>
          <cell r="L868" t="str">
            <v>AUT</v>
          </cell>
          <cell r="M868">
            <v>1</v>
          </cell>
          <cell r="N868" t="str">
            <v>2</v>
          </cell>
          <cell r="O868">
            <v>5</v>
          </cell>
          <cell r="P868" t="str">
            <v>3</v>
          </cell>
          <cell r="Q868">
            <v>1</v>
          </cell>
          <cell r="R868" t="str">
            <v>forfait</v>
          </cell>
          <cell r="T868">
            <v>37985.199999999997</v>
          </cell>
          <cell r="U868">
            <v>0.8</v>
          </cell>
          <cell r="V868">
            <v>37985.199999999997</v>
          </cell>
          <cell r="W868">
            <v>0</v>
          </cell>
          <cell r="X868">
            <v>0</v>
          </cell>
          <cell r="Y868">
            <v>0</v>
          </cell>
          <cell r="Z868">
            <v>37985.199999999997</v>
          </cell>
          <cell r="AA868">
            <v>30388.16</v>
          </cell>
          <cell r="AB868">
            <v>0</v>
          </cell>
          <cell r="AC868">
            <v>0</v>
          </cell>
          <cell r="AD868">
            <v>0</v>
          </cell>
          <cell r="AE868">
            <v>30388.16</v>
          </cell>
          <cell r="AF868">
            <v>7597.0399999999972</v>
          </cell>
          <cell r="AG868">
            <v>0</v>
          </cell>
          <cell r="AH868">
            <v>0</v>
          </cell>
          <cell r="AI868">
            <v>0</v>
          </cell>
          <cell r="AJ868">
            <v>7597.0399999999972</v>
          </cell>
          <cell r="AL868">
            <v>0</v>
          </cell>
        </row>
        <row r="869">
          <cell r="B869" t="str">
            <v>ST/ETFP</v>
          </cell>
          <cell r="C869" t="str">
            <v>B2B</v>
          </cell>
          <cell r="D869" t="str">
            <v>B2BB</v>
          </cell>
          <cell r="E869" t="str">
            <v>DNFPPP</v>
          </cell>
          <cell r="F869" t="str">
            <v>11</v>
          </cell>
          <cell r="G869">
            <v>25</v>
          </cell>
          <cell r="H869" t="str">
            <v>ENI Evaluation des apprentissages des élèves maîtres Experts internationaux</v>
          </cell>
          <cell r="I869" t="str">
            <v>DNFPPP</v>
          </cell>
          <cell r="J869" t="str">
            <v>42</v>
          </cell>
          <cell r="K869" t="str">
            <v>IDA</v>
          </cell>
          <cell r="L869" t="str">
            <v>LR</v>
          </cell>
          <cell r="M869">
            <v>1</v>
          </cell>
          <cell r="N869" t="str">
            <v>2</v>
          </cell>
          <cell r="O869">
            <v>5</v>
          </cell>
          <cell r="P869" t="str">
            <v>3</v>
          </cell>
          <cell r="Q869">
            <v>1</v>
          </cell>
          <cell r="R869" t="str">
            <v>forfait</v>
          </cell>
          <cell r="T869">
            <v>151940.79999999999</v>
          </cell>
          <cell r="U869">
            <v>1</v>
          </cell>
          <cell r="V869">
            <v>151940.79999999999</v>
          </cell>
          <cell r="W869">
            <v>0</v>
          </cell>
          <cell r="X869">
            <v>0</v>
          </cell>
          <cell r="Y869">
            <v>0</v>
          </cell>
          <cell r="Z869">
            <v>151940.79999999999</v>
          </cell>
          <cell r="AA869">
            <v>151940.79999999999</v>
          </cell>
          <cell r="AB869">
            <v>0</v>
          </cell>
          <cell r="AC869">
            <v>0</v>
          </cell>
          <cell r="AD869">
            <v>0</v>
          </cell>
          <cell r="AE869">
            <v>151940.79999999999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B870" t="str">
            <v>ST/ETFP</v>
          </cell>
          <cell r="C870" t="str">
            <v>B2B</v>
          </cell>
          <cell r="D870" t="str">
            <v>B2BB</v>
          </cell>
          <cell r="E870" t="str">
            <v>DNFPPP</v>
          </cell>
          <cell r="F870" t="str">
            <v>22</v>
          </cell>
          <cell r="G870">
            <v>15</v>
          </cell>
          <cell r="H870" t="str">
            <v>ENI Evaluation des apprentissages des élèves maîtres Frais d'organisation</v>
          </cell>
          <cell r="I870" t="str">
            <v>DNFPPP</v>
          </cell>
          <cell r="J870" t="str">
            <v>42</v>
          </cell>
          <cell r="K870" t="str">
            <v>IDA</v>
          </cell>
          <cell r="L870" t="str">
            <v>AUT</v>
          </cell>
          <cell r="M870">
            <v>1</v>
          </cell>
          <cell r="N870" t="str">
            <v>2</v>
          </cell>
          <cell r="O870">
            <v>5</v>
          </cell>
          <cell r="P870" t="str">
            <v>3</v>
          </cell>
          <cell r="Q870">
            <v>1</v>
          </cell>
          <cell r="R870" t="str">
            <v>forfait</v>
          </cell>
          <cell r="T870">
            <v>37985.199999999997</v>
          </cell>
          <cell r="U870">
            <v>0.9</v>
          </cell>
          <cell r="V870">
            <v>37985.199999999997</v>
          </cell>
          <cell r="W870">
            <v>0</v>
          </cell>
          <cell r="X870">
            <v>0</v>
          </cell>
          <cell r="Y870">
            <v>0</v>
          </cell>
          <cell r="Z870">
            <v>37985.199999999997</v>
          </cell>
          <cell r="AA870">
            <v>34186.68</v>
          </cell>
          <cell r="AB870">
            <v>0</v>
          </cell>
          <cell r="AC870">
            <v>0</v>
          </cell>
          <cell r="AD870">
            <v>0</v>
          </cell>
          <cell r="AE870">
            <v>34186.68</v>
          </cell>
          <cell r="AF870">
            <v>3798.5199999999968</v>
          </cell>
          <cell r="AG870">
            <v>0</v>
          </cell>
          <cell r="AH870">
            <v>0</v>
          </cell>
          <cell r="AI870">
            <v>0</v>
          </cell>
          <cell r="AJ870">
            <v>3798.5199999999968</v>
          </cell>
          <cell r="AL870">
            <v>0</v>
          </cell>
        </row>
        <row r="871">
          <cell r="B871" t="str">
            <v>ST/ETFP</v>
          </cell>
          <cell r="C871" t="str">
            <v>C2B</v>
          </cell>
          <cell r="D871" t="str">
            <v>C2BA</v>
          </cell>
          <cell r="E871" t="str">
            <v>SESCS</v>
          </cell>
          <cell r="F871" t="str">
            <v>81</v>
          </cell>
          <cell r="G871">
            <v>15</v>
          </cell>
          <cell r="H871" t="str">
            <v xml:space="preserve">SESCS Reproduction fiches d'enquête 30pages x200ex </v>
          </cell>
          <cell r="I871" t="str">
            <v>SESCS</v>
          </cell>
          <cell r="J871" t="str">
            <v>42</v>
          </cell>
          <cell r="K871" t="str">
            <v>IDA</v>
          </cell>
          <cell r="L871" t="str">
            <v>COT</v>
          </cell>
          <cell r="M871">
            <v>200</v>
          </cell>
          <cell r="N871" t="str">
            <v>2</v>
          </cell>
          <cell r="O871">
            <v>5</v>
          </cell>
          <cell r="P871" t="str">
            <v>3</v>
          </cell>
          <cell r="Q871">
            <v>200</v>
          </cell>
          <cell r="R871" t="str">
            <v>ex</v>
          </cell>
          <cell r="T871">
            <v>2.7042145230185097</v>
          </cell>
          <cell r="U871">
            <v>0.9</v>
          </cell>
          <cell r="V871">
            <v>540.84290460370198</v>
          </cell>
          <cell r="W871">
            <v>0</v>
          </cell>
          <cell r="X871">
            <v>0</v>
          </cell>
          <cell r="Y871">
            <v>0</v>
          </cell>
          <cell r="Z871">
            <v>540.84290460370198</v>
          </cell>
          <cell r="AA871">
            <v>486.75861414333178</v>
          </cell>
          <cell r="AB871">
            <v>0</v>
          </cell>
          <cell r="AC871">
            <v>0</v>
          </cell>
          <cell r="AD871">
            <v>0</v>
          </cell>
          <cell r="AE871">
            <v>486.75861414333178</v>
          </cell>
          <cell r="AF871">
            <v>54.084290460370198</v>
          </cell>
          <cell r="AG871">
            <v>0</v>
          </cell>
          <cell r="AH871">
            <v>0</v>
          </cell>
          <cell r="AI871">
            <v>0</v>
          </cell>
          <cell r="AJ871">
            <v>54.084290460370198</v>
          </cell>
          <cell r="AL871">
            <v>0</v>
          </cell>
        </row>
        <row r="872">
          <cell r="B872" t="str">
            <v>ST/ETFP</v>
          </cell>
          <cell r="C872" t="str">
            <v>C2B</v>
          </cell>
          <cell r="D872" t="str">
            <v>C2BA</v>
          </cell>
          <cell r="E872" t="str">
            <v>SESCS</v>
          </cell>
          <cell r="F872" t="str">
            <v>10</v>
          </cell>
          <cell r="G872">
            <v>25</v>
          </cell>
          <cell r="H872" t="str">
            <v>SESCS Mission de collecte des données  4p x 30j</v>
          </cell>
          <cell r="I872" t="str">
            <v>SESCS</v>
          </cell>
          <cell r="J872" t="str">
            <v>42</v>
          </cell>
          <cell r="K872" t="str">
            <v>IDA</v>
          </cell>
          <cell r="L872" t="str">
            <v>AUT</v>
          </cell>
          <cell r="M872">
            <v>120</v>
          </cell>
          <cell r="N872" t="str">
            <v>2</v>
          </cell>
          <cell r="O872">
            <v>5</v>
          </cell>
          <cell r="P872" t="str">
            <v>3</v>
          </cell>
          <cell r="Q872">
            <v>120</v>
          </cell>
          <cell r="R872" t="str">
            <v>pxj</v>
          </cell>
          <cell r="T872">
            <v>113.9556</v>
          </cell>
          <cell r="U872">
            <v>1</v>
          </cell>
          <cell r="V872">
            <v>13674.672</v>
          </cell>
          <cell r="W872">
            <v>0</v>
          </cell>
          <cell r="X872">
            <v>0</v>
          </cell>
          <cell r="Y872">
            <v>0</v>
          </cell>
          <cell r="Z872">
            <v>13674.672</v>
          </cell>
          <cell r="AA872">
            <v>13674.672</v>
          </cell>
          <cell r="AB872">
            <v>0</v>
          </cell>
          <cell r="AC872">
            <v>0</v>
          </cell>
          <cell r="AD872">
            <v>0</v>
          </cell>
          <cell r="AE872">
            <v>13674.672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B873" t="str">
            <v>ST/ETFP</v>
          </cell>
          <cell r="C873" t="str">
            <v>C2B</v>
          </cell>
          <cell r="D873" t="str">
            <v>C2BA</v>
          </cell>
          <cell r="E873" t="str">
            <v>SESCS</v>
          </cell>
          <cell r="F873" t="str">
            <v>20</v>
          </cell>
          <cell r="G873">
            <v>25</v>
          </cell>
          <cell r="H873" t="str">
            <v>SESCS Atelier de saisie des données 2p x 15j</v>
          </cell>
          <cell r="I873" t="str">
            <v>SESCS</v>
          </cell>
          <cell r="J873" t="str">
            <v>42</v>
          </cell>
          <cell r="K873" t="str">
            <v>IDA</v>
          </cell>
          <cell r="L873" t="str">
            <v>AUT</v>
          </cell>
          <cell r="M873">
            <v>30</v>
          </cell>
          <cell r="N873" t="str">
            <v>2</v>
          </cell>
          <cell r="O873">
            <v>5</v>
          </cell>
          <cell r="P873" t="str">
            <v>3</v>
          </cell>
          <cell r="Q873">
            <v>30</v>
          </cell>
          <cell r="R873" t="str">
            <v>pxj</v>
          </cell>
          <cell r="T873">
            <v>113.9556</v>
          </cell>
          <cell r="U873">
            <v>1</v>
          </cell>
          <cell r="V873">
            <v>3418.6680000000001</v>
          </cell>
          <cell r="W873">
            <v>0</v>
          </cell>
          <cell r="X873">
            <v>0</v>
          </cell>
          <cell r="Y873">
            <v>0</v>
          </cell>
          <cell r="Z873">
            <v>3418.6680000000001</v>
          </cell>
          <cell r="AA873">
            <v>3418.6680000000001</v>
          </cell>
          <cell r="AB873">
            <v>0</v>
          </cell>
          <cell r="AC873">
            <v>0</v>
          </cell>
          <cell r="AD873">
            <v>0</v>
          </cell>
          <cell r="AE873">
            <v>3418.6680000000001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L873">
            <v>0</v>
          </cell>
        </row>
        <row r="874">
          <cell r="B874" t="str">
            <v>ST/ETFP</v>
          </cell>
          <cell r="C874" t="str">
            <v>C2B</v>
          </cell>
          <cell r="D874" t="str">
            <v>C2BA</v>
          </cell>
          <cell r="E874" t="str">
            <v>SESCS</v>
          </cell>
          <cell r="F874" t="str">
            <v>30</v>
          </cell>
          <cell r="G874">
            <v>15</v>
          </cell>
          <cell r="H874" t="str">
            <v>SESCS Reproduction version provisoire de l'Annuaire statistique  20p x 200ex</v>
          </cell>
          <cell r="I874" t="str">
            <v>SESCS</v>
          </cell>
          <cell r="J874" t="str">
            <v>42</v>
          </cell>
          <cell r="K874" t="str">
            <v>IDA</v>
          </cell>
          <cell r="L874" t="str">
            <v>COT</v>
          </cell>
          <cell r="M874">
            <v>200</v>
          </cell>
          <cell r="N874" t="str">
            <v>2</v>
          </cell>
          <cell r="O874">
            <v>5</v>
          </cell>
          <cell r="P874" t="str">
            <v>3</v>
          </cell>
          <cell r="Q874">
            <v>200</v>
          </cell>
          <cell r="R874" t="str">
            <v>ex</v>
          </cell>
          <cell r="T874">
            <v>1.8028096820123398</v>
          </cell>
          <cell r="U874">
            <v>0.9</v>
          </cell>
          <cell r="V874">
            <v>360.56193640246795</v>
          </cell>
          <cell r="W874">
            <v>0</v>
          </cell>
          <cell r="X874">
            <v>0</v>
          </cell>
          <cell r="Y874">
            <v>0</v>
          </cell>
          <cell r="Z874">
            <v>360.56193640246795</v>
          </cell>
          <cell r="AA874">
            <v>324.50574276222119</v>
          </cell>
          <cell r="AB874">
            <v>0</v>
          </cell>
          <cell r="AC874">
            <v>0</v>
          </cell>
          <cell r="AD874">
            <v>0</v>
          </cell>
          <cell r="AE874">
            <v>324.50574276222119</v>
          </cell>
          <cell r="AF874">
            <v>36.056193640246761</v>
          </cell>
          <cell r="AG874">
            <v>0</v>
          </cell>
          <cell r="AH874">
            <v>0</v>
          </cell>
          <cell r="AI874">
            <v>0</v>
          </cell>
          <cell r="AJ874">
            <v>36.056193640246761</v>
          </cell>
          <cell r="AL874">
            <v>0</v>
          </cell>
        </row>
        <row r="875">
          <cell r="B875" t="str">
            <v>ST/ETFP</v>
          </cell>
          <cell r="C875" t="str">
            <v>C2B</v>
          </cell>
          <cell r="D875" t="str">
            <v>C2BA</v>
          </cell>
          <cell r="E875" t="str">
            <v>SESCS</v>
          </cell>
          <cell r="F875" t="str">
            <v>21</v>
          </cell>
          <cell r="G875">
            <v>25</v>
          </cell>
          <cell r="H875" t="str">
            <v>SESCS Atelier de restitution des données  30px2j</v>
          </cell>
          <cell r="I875" t="str">
            <v>SESCS</v>
          </cell>
          <cell r="J875" t="str">
            <v>42</v>
          </cell>
          <cell r="K875" t="str">
            <v>IDA</v>
          </cell>
          <cell r="L875" t="str">
            <v>AUT</v>
          </cell>
          <cell r="M875">
            <v>60</v>
          </cell>
          <cell r="N875" t="str">
            <v>2</v>
          </cell>
          <cell r="O875">
            <v>5</v>
          </cell>
          <cell r="P875" t="str">
            <v>3</v>
          </cell>
          <cell r="Q875">
            <v>60</v>
          </cell>
          <cell r="R875" t="str">
            <v>pxj</v>
          </cell>
          <cell r="T875">
            <v>113.9556</v>
          </cell>
          <cell r="U875">
            <v>1</v>
          </cell>
          <cell r="V875">
            <v>6837.3360000000002</v>
          </cell>
          <cell r="W875">
            <v>0</v>
          </cell>
          <cell r="X875">
            <v>0</v>
          </cell>
          <cell r="Y875">
            <v>0</v>
          </cell>
          <cell r="Z875">
            <v>6837.3360000000002</v>
          </cell>
          <cell r="AA875">
            <v>6837.3360000000002</v>
          </cell>
          <cell r="AB875">
            <v>0</v>
          </cell>
          <cell r="AC875">
            <v>0</v>
          </cell>
          <cell r="AD875">
            <v>0</v>
          </cell>
          <cell r="AE875">
            <v>6837.3360000000002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L875">
            <v>0</v>
          </cell>
        </row>
        <row r="876">
          <cell r="B876" t="str">
            <v>ST/ETFP</v>
          </cell>
          <cell r="C876" t="str">
            <v>C2B</v>
          </cell>
          <cell r="D876" t="str">
            <v>C2BA</v>
          </cell>
          <cell r="E876" t="str">
            <v>SESCS</v>
          </cell>
          <cell r="F876" t="str">
            <v>31</v>
          </cell>
          <cell r="G876">
            <v>15</v>
          </cell>
          <cell r="H876" t="str">
            <v>SESCS Reproduction version finale de l'Annuaire statistique  20p x 200ex</v>
          </cell>
          <cell r="I876" t="str">
            <v>SESCS</v>
          </cell>
          <cell r="J876" t="str">
            <v>42</v>
          </cell>
          <cell r="K876" t="str">
            <v>IDA</v>
          </cell>
          <cell r="L876" t="str">
            <v>COT</v>
          </cell>
          <cell r="M876">
            <v>200</v>
          </cell>
          <cell r="N876" t="str">
            <v>2</v>
          </cell>
          <cell r="O876">
            <v>5</v>
          </cell>
          <cell r="P876" t="str">
            <v>3</v>
          </cell>
          <cell r="Q876">
            <v>200</v>
          </cell>
          <cell r="R876" t="str">
            <v>ex</v>
          </cell>
          <cell r="T876">
            <v>1.8028096820123398</v>
          </cell>
          <cell r="U876">
            <v>0.9</v>
          </cell>
          <cell r="V876">
            <v>360.56193640246795</v>
          </cell>
          <cell r="W876">
            <v>0</v>
          </cell>
          <cell r="X876">
            <v>0</v>
          </cell>
          <cell r="Y876">
            <v>0</v>
          </cell>
          <cell r="Z876">
            <v>360.56193640246795</v>
          </cell>
          <cell r="AA876">
            <v>324.50574276222119</v>
          </cell>
          <cell r="AB876">
            <v>0</v>
          </cell>
          <cell r="AC876">
            <v>0</v>
          </cell>
          <cell r="AD876">
            <v>0</v>
          </cell>
          <cell r="AE876">
            <v>324.50574276222119</v>
          </cell>
          <cell r="AF876">
            <v>36.056193640246761</v>
          </cell>
          <cell r="AG876">
            <v>0</v>
          </cell>
          <cell r="AH876">
            <v>0</v>
          </cell>
          <cell r="AI876">
            <v>0</v>
          </cell>
          <cell r="AJ876">
            <v>36.056193640246761</v>
          </cell>
          <cell r="AL876">
            <v>0</v>
          </cell>
        </row>
        <row r="877">
          <cell r="B877" t="str">
            <v>ST/ETFP</v>
          </cell>
          <cell r="C877" t="str">
            <v>C2N</v>
          </cell>
          <cell r="D877" t="str">
            <v>C2NA</v>
          </cell>
          <cell r="E877" t="str">
            <v>ST/METFP</v>
          </cell>
          <cell r="F877" t="str">
            <v>11</v>
          </cell>
          <cell r="G877">
            <v>15</v>
          </cell>
          <cell r="H877" t="str">
            <v>ST/METFP Salaires contractuels</v>
          </cell>
          <cell r="I877" t="str">
            <v>ST/METFP</v>
          </cell>
          <cell r="J877" t="str">
            <v>42</v>
          </cell>
          <cell r="K877" t="str">
            <v>IDA</v>
          </cell>
          <cell r="L877" t="str">
            <v>AUT</v>
          </cell>
          <cell r="M877">
            <v>6</v>
          </cell>
          <cell r="N877" t="str">
            <v>2</v>
          </cell>
          <cell r="O877">
            <v>5</v>
          </cell>
          <cell r="P877" t="str">
            <v>3</v>
          </cell>
          <cell r="Q877">
            <v>6</v>
          </cell>
          <cell r="R877" t="str">
            <v>mois</v>
          </cell>
          <cell r="T877">
            <v>8736.5959999999995</v>
          </cell>
          <cell r="U877">
            <v>0.9</v>
          </cell>
          <cell r="V877">
            <v>52419.576000000001</v>
          </cell>
          <cell r="W877">
            <v>0</v>
          </cell>
          <cell r="X877">
            <v>0</v>
          </cell>
          <cell r="Y877">
            <v>0</v>
          </cell>
          <cell r="Z877">
            <v>52419.576000000001</v>
          </cell>
          <cell r="AA877">
            <v>47177.618399999999</v>
          </cell>
          <cell r="AB877">
            <v>0</v>
          </cell>
          <cell r="AC877">
            <v>0</v>
          </cell>
          <cell r="AD877">
            <v>0</v>
          </cell>
          <cell r="AE877">
            <v>47177.618399999999</v>
          </cell>
          <cell r="AF877">
            <v>5241.9576000000015</v>
          </cell>
          <cell r="AG877">
            <v>0</v>
          </cell>
          <cell r="AH877">
            <v>0</v>
          </cell>
          <cell r="AI877">
            <v>0</v>
          </cell>
          <cell r="AJ877">
            <v>5241.9576000000015</v>
          </cell>
          <cell r="AL877">
            <v>0</v>
          </cell>
        </row>
        <row r="878">
          <cell r="B878" t="str">
            <v>ST/ETFP</v>
          </cell>
          <cell r="C878" t="str">
            <v>C2N</v>
          </cell>
          <cell r="D878" t="str">
            <v>C2NA</v>
          </cell>
          <cell r="E878" t="str">
            <v>ST/METFP</v>
          </cell>
          <cell r="F878" t="str">
            <v>11</v>
          </cell>
          <cell r="G878">
            <v>15</v>
          </cell>
          <cell r="H878" t="str">
            <v>ST/METFP Missions sur terrain</v>
          </cell>
          <cell r="I878" t="str">
            <v>ST/METFP</v>
          </cell>
          <cell r="J878" t="str">
            <v>42</v>
          </cell>
          <cell r="K878" t="str">
            <v>IDA</v>
          </cell>
          <cell r="L878" t="str">
            <v>AUT</v>
          </cell>
          <cell r="M878">
            <v>25</v>
          </cell>
          <cell r="N878" t="str">
            <v>2</v>
          </cell>
          <cell r="O878">
            <v>5</v>
          </cell>
          <cell r="P878" t="str">
            <v>3</v>
          </cell>
          <cell r="Q878">
            <v>25</v>
          </cell>
          <cell r="R878" t="str">
            <v>pxj</v>
          </cell>
          <cell r="T878">
            <v>113.9556</v>
          </cell>
          <cell r="U878">
            <v>0.9</v>
          </cell>
          <cell r="V878">
            <v>2848.8900000000003</v>
          </cell>
          <cell r="W878">
            <v>0</v>
          </cell>
          <cell r="X878">
            <v>0</v>
          </cell>
          <cell r="Y878">
            <v>0</v>
          </cell>
          <cell r="Z878">
            <v>2848.8900000000003</v>
          </cell>
          <cell r="AA878">
            <v>2564.0010000000002</v>
          </cell>
          <cell r="AB878">
            <v>0</v>
          </cell>
          <cell r="AC878">
            <v>0</v>
          </cell>
          <cell r="AD878">
            <v>0</v>
          </cell>
          <cell r="AE878">
            <v>2564.0010000000002</v>
          </cell>
          <cell r="AF878">
            <v>284.88900000000012</v>
          </cell>
          <cell r="AG878">
            <v>0</v>
          </cell>
          <cell r="AH878">
            <v>0</v>
          </cell>
          <cell r="AI878">
            <v>0</v>
          </cell>
          <cell r="AJ878">
            <v>284.88900000000012</v>
          </cell>
          <cell r="AL878">
            <v>0</v>
          </cell>
        </row>
        <row r="879">
          <cell r="B879" t="str">
            <v>ST/ETFP</v>
          </cell>
          <cell r="C879" t="str">
            <v>C2N</v>
          </cell>
          <cell r="D879" t="str">
            <v>C2NA</v>
          </cell>
          <cell r="E879" t="str">
            <v>ST/METFP</v>
          </cell>
          <cell r="F879" t="str">
            <v>12</v>
          </cell>
          <cell r="G879">
            <v>15</v>
          </cell>
          <cell r="H879" t="str">
            <v>ST/METFP Fournitures et services extérieurs</v>
          </cell>
          <cell r="I879" t="str">
            <v>ST/METFP</v>
          </cell>
          <cell r="J879" t="str">
            <v>42</v>
          </cell>
          <cell r="K879" t="str">
            <v>IDA</v>
          </cell>
          <cell r="L879" t="str">
            <v>COT</v>
          </cell>
          <cell r="M879">
            <v>12</v>
          </cell>
          <cell r="N879" t="str">
            <v>2</v>
          </cell>
          <cell r="O879">
            <v>5</v>
          </cell>
          <cell r="P879" t="str">
            <v>3</v>
          </cell>
          <cell r="Q879">
            <v>12</v>
          </cell>
          <cell r="R879" t="str">
            <v>mois</v>
          </cell>
          <cell r="T879">
            <v>2279.1120000000001</v>
          </cell>
          <cell r="U879">
            <v>0.9</v>
          </cell>
          <cell r="V879">
            <v>27349.344000000001</v>
          </cell>
          <cell r="W879">
            <v>0</v>
          </cell>
          <cell r="X879">
            <v>0</v>
          </cell>
          <cell r="Y879">
            <v>0</v>
          </cell>
          <cell r="Z879">
            <v>27349.344000000001</v>
          </cell>
          <cell r="AA879">
            <v>24614.409600000003</v>
          </cell>
          <cell r="AB879">
            <v>0</v>
          </cell>
          <cell r="AC879">
            <v>0</v>
          </cell>
          <cell r="AD879">
            <v>0</v>
          </cell>
          <cell r="AE879">
            <v>24614.409600000003</v>
          </cell>
          <cell r="AF879">
            <v>2734.9343999999983</v>
          </cell>
          <cell r="AG879">
            <v>0</v>
          </cell>
          <cell r="AH879">
            <v>0</v>
          </cell>
          <cell r="AI879">
            <v>0</v>
          </cell>
          <cell r="AJ879">
            <v>2734.9343999999983</v>
          </cell>
          <cell r="AL879">
            <v>0</v>
          </cell>
        </row>
        <row r="880">
          <cell r="B880" t="str">
            <v>ST/ESRS</v>
          </cell>
          <cell r="C880" t="str">
            <v>B3A</v>
          </cell>
          <cell r="D880" t="str">
            <v>B3AE</v>
          </cell>
          <cell r="E880" t="str">
            <v>UGANC</v>
          </cell>
          <cell r="F880" t="str">
            <v>20</v>
          </cell>
          <cell r="G880">
            <v>23</v>
          </cell>
          <cell r="H880" t="str">
            <v>6 Biblio proxi Achèv études et superv travaux</v>
          </cell>
          <cell r="I880" t="str">
            <v>DNESUP</v>
          </cell>
          <cell r="J880" t="str">
            <v>42</v>
          </cell>
          <cell r="K880" t="str">
            <v>IDA</v>
          </cell>
          <cell r="L880" t="str">
            <v>AOI</v>
          </cell>
          <cell r="M880">
            <v>8.5000000000000006E-2</v>
          </cell>
          <cell r="N880" t="str">
            <v>2</v>
          </cell>
          <cell r="O880">
            <v>5</v>
          </cell>
          <cell r="P880" t="str">
            <v>3</v>
          </cell>
          <cell r="Q880">
            <v>8.5000000000000006E-2</v>
          </cell>
          <cell r="R880" t="str">
            <v>forfait</v>
          </cell>
          <cell r="T880">
            <v>237407.5</v>
          </cell>
          <cell r="U880">
            <v>1</v>
          </cell>
          <cell r="V880">
            <v>20179.637500000001</v>
          </cell>
          <cell r="W880">
            <v>0</v>
          </cell>
          <cell r="X880">
            <v>0</v>
          </cell>
          <cell r="Y880">
            <v>0</v>
          </cell>
          <cell r="Z880">
            <v>20179.637500000001</v>
          </cell>
          <cell r="AA880">
            <v>20179.637500000001</v>
          </cell>
          <cell r="AB880">
            <v>0</v>
          </cell>
          <cell r="AC880">
            <v>0</v>
          </cell>
          <cell r="AD880">
            <v>0</v>
          </cell>
          <cell r="AE880">
            <v>20179.637500000001</v>
          </cell>
          <cell r="AF880">
            <v>0</v>
          </cell>
          <cell r="AG880">
            <v>0</v>
          </cell>
          <cell r="AH880">
            <v>0</v>
          </cell>
          <cell r="AI880">
            <v>0</v>
          </cell>
          <cell r="AJ880">
            <v>0</v>
          </cell>
          <cell r="AL880">
            <v>0</v>
          </cell>
        </row>
        <row r="881">
          <cell r="B881" t="str">
            <v>ST/ESRS</v>
          </cell>
          <cell r="C881" t="str">
            <v>B3A</v>
          </cell>
          <cell r="D881" t="str">
            <v>B3AE</v>
          </cell>
          <cell r="E881" t="str">
            <v>UJNK</v>
          </cell>
          <cell r="F881" t="str">
            <v>90</v>
          </cell>
          <cell r="G881">
            <v>23</v>
          </cell>
          <cell r="H881" t="str">
            <v>6 Biblio proxi Achèv études et superv travaux</v>
          </cell>
          <cell r="I881" t="str">
            <v>DNESUP</v>
          </cell>
          <cell r="J881" t="str">
            <v>42</v>
          </cell>
          <cell r="K881" t="str">
            <v>IDA</v>
          </cell>
          <cell r="L881" t="str">
            <v>AOI</v>
          </cell>
          <cell r="M881">
            <v>8.5000000000000006E-2</v>
          </cell>
          <cell r="N881" t="str">
            <v>2</v>
          </cell>
          <cell r="O881">
            <v>5</v>
          </cell>
          <cell r="P881" t="str">
            <v>3</v>
          </cell>
          <cell r="Q881">
            <v>8.5000000000000006E-2</v>
          </cell>
          <cell r="R881" t="str">
            <v>forfait</v>
          </cell>
          <cell r="T881">
            <v>237407.5</v>
          </cell>
          <cell r="U881">
            <v>1</v>
          </cell>
          <cell r="V881">
            <v>20179.637500000001</v>
          </cell>
          <cell r="W881">
            <v>0</v>
          </cell>
          <cell r="X881">
            <v>0</v>
          </cell>
          <cell r="Y881">
            <v>0</v>
          </cell>
          <cell r="Z881">
            <v>20179.637500000001</v>
          </cell>
          <cell r="AA881">
            <v>20179.637500000001</v>
          </cell>
          <cell r="AB881">
            <v>0</v>
          </cell>
          <cell r="AC881">
            <v>0</v>
          </cell>
          <cell r="AD881">
            <v>0</v>
          </cell>
          <cell r="AE881">
            <v>20179.637500000001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0</v>
          </cell>
          <cell r="AL881">
            <v>0</v>
          </cell>
        </row>
        <row r="882">
          <cell r="B882" t="str">
            <v>ST/ESRS</v>
          </cell>
          <cell r="C882" t="str">
            <v>B3A</v>
          </cell>
          <cell r="D882" t="str">
            <v>B3AE</v>
          </cell>
          <cell r="E882" t="str">
            <v>ISSAVF</v>
          </cell>
          <cell r="F882" t="str">
            <v>11</v>
          </cell>
          <cell r="G882">
            <v>23</v>
          </cell>
          <cell r="H882" t="str">
            <v>6 Biblio proxi Achèv études et superv travaux</v>
          </cell>
          <cell r="I882" t="str">
            <v>DNESUP</v>
          </cell>
          <cell r="J882" t="str">
            <v>42</v>
          </cell>
          <cell r="K882" t="str">
            <v>IDA</v>
          </cell>
          <cell r="L882" t="str">
            <v>AOI</v>
          </cell>
          <cell r="M882">
            <v>8.5000000000000006E-2</v>
          </cell>
          <cell r="N882" t="str">
            <v>2</v>
          </cell>
          <cell r="O882">
            <v>5</v>
          </cell>
          <cell r="P882" t="str">
            <v>5</v>
          </cell>
          <cell r="Q882">
            <v>8.5000000000000006E-2</v>
          </cell>
          <cell r="R882" t="str">
            <v>forfait</v>
          </cell>
          <cell r="T882">
            <v>237407.5</v>
          </cell>
          <cell r="U882">
            <v>1</v>
          </cell>
          <cell r="V882">
            <v>20179.637500000001</v>
          </cell>
          <cell r="W882">
            <v>0</v>
          </cell>
          <cell r="X882">
            <v>0</v>
          </cell>
          <cell r="Y882">
            <v>0</v>
          </cell>
          <cell r="Z882">
            <v>20179.637500000001</v>
          </cell>
          <cell r="AA882">
            <v>20179.637500000001</v>
          </cell>
          <cell r="AB882">
            <v>0</v>
          </cell>
          <cell r="AC882">
            <v>0</v>
          </cell>
          <cell r="AD882">
            <v>0</v>
          </cell>
          <cell r="AE882">
            <v>20179.637500000001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>
            <v>0</v>
          </cell>
          <cell r="AL882">
            <v>0</v>
          </cell>
        </row>
        <row r="883">
          <cell r="B883" t="str">
            <v>ST/ESRS</v>
          </cell>
          <cell r="C883" t="str">
            <v>B3A</v>
          </cell>
          <cell r="D883" t="str">
            <v>B3AE</v>
          </cell>
          <cell r="E883" t="str">
            <v>ISMGB</v>
          </cell>
          <cell r="F883" t="str">
            <v>13</v>
          </cell>
          <cell r="G883">
            <v>23</v>
          </cell>
          <cell r="H883" t="str">
            <v>6 Biblio proxi Achèv études et superv travaux</v>
          </cell>
          <cell r="I883" t="str">
            <v>DNESUP</v>
          </cell>
          <cell r="J883" t="str">
            <v>42</v>
          </cell>
          <cell r="K883" t="str">
            <v>IDA</v>
          </cell>
          <cell r="L883" t="str">
            <v>AOI</v>
          </cell>
          <cell r="M883">
            <v>8.5000000000000006E-2</v>
          </cell>
          <cell r="N883" t="str">
            <v>2</v>
          </cell>
          <cell r="O883">
            <v>5</v>
          </cell>
          <cell r="P883" t="str">
            <v>5</v>
          </cell>
          <cell r="Q883">
            <v>8.5000000000000006E-2</v>
          </cell>
          <cell r="R883" t="str">
            <v>forfait</v>
          </cell>
          <cell r="T883">
            <v>237407.5</v>
          </cell>
          <cell r="U883">
            <v>1</v>
          </cell>
          <cell r="V883">
            <v>20179.637500000001</v>
          </cell>
          <cell r="W883">
            <v>0</v>
          </cell>
          <cell r="X883">
            <v>0</v>
          </cell>
          <cell r="Y883">
            <v>0</v>
          </cell>
          <cell r="Z883">
            <v>20179.637500000001</v>
          </cell>
          <cell r="AA883">
            <v>20179.637500000001</v>
          </cell>
          <cell r="AB883">
            <v>0</v>
          </cell>
          <cell r="AC883">
            <v>0</v>
          </cell>
          <cell r="AD883">
            <v>0</v>
          </cell>
          <cell r="AE883">
            <v>20179.637500000001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0</v>
          </cell>
          <cell r="AL883">
            <v>0</v>
          </cell>
        </row>
        <row r="884">
          <cell r="B884" t="str">
            <v>ST/ESRS</v>
          </cell>
          <cell r="C884" t="str">
            <v>B3A</v>
          </cell>
          <cell r="D884" t="str">
            <v>B3AE</v>
          </cell>
          <cell r="E884" t="str">
            <v>EPIK</v>
          </cell>
          <cell r="F884" t="str">
            <v>20</v>
          </cell>
          <cell r="G884">
            <v>23</v>
          </cell>
          <cell r="H884" t="str">
            <v>6 Biblio proxi Achèv études et superv travaux</v>
          </cell>
          <cell r="I884" t="str">
            <v>DNESUP</v>
          </cell>
          <cell r="J884" t="str">
            <v>42</v>
          </cell>
          <cell r="K884" t="str">
            <v>IDA</v>
          </cell>
          <cell r="L884" t="str">
            <v>AOI</v>
          </cell>
          <cell r="M884">
            <v>8.5000000000000006E-2</v>
          </cell>
          <cell r="N884" t="str">
            <v>2</v>
          </cell>
          <cell r="O884">
            <v>5</v>
          </cell>
          <cell r="P884" t="str">
            <v>5</v>
          </cell>
          <cell r="Q884">
            <v>8.5000000000000006E-2</v>
          </cell>
          <cell r="R884" t="str">
            <v>forfait</v>
          </cell>
          <cell r="T884">
            <v>237407.5</v>
          </cell>
          <cell r="U884">
            <v>1</v>
          </cell>
          <cell r="V884">
            <v>20179.637500000001</v>
          </cell>
          <cell r="W884">
            <v>0</v>
          </cell>
          <cell r="X884">
            <v>0</v>
          </cell>
          <cell r="Y884">
            <v>0</v>
          </cell>
          <cell r="Z884">
            <v>20179.637500000001</v>
          </cell>
          <cell r="AA884">
            <v>20179.637500000001</v>
          </cell>
          <cell r="AB884">
            <v>0</v>
          </cell>
          <cell r="AC884">
            <v>0</v>
          </cell>
          <cell r="AD884">
            <v>0</v>
          </cell>
          <cell r="AE884">
            <v>20179.637500000001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L884">
            <v>0</v>
          </cell>
        </row>
        <row r="885">
          <cell r="B885" t="str">
            <v>ST/ESRS</v>
          </cell>
          <cell r="C885" t="str">
            <v>B3A</v>
          </cell>
          <cell r="D885" t="str">
            <v>B3AE</v>
          </cell>
          <cell r="E885" t="str">
            <v>CUR NZER</v>
          </cell>
          <cell r="F885" t="str">
            <v>40</v>
          </cell>
          <cell r="G885">
            <v>23</v>
          </cell>
          <cell r="H885" t="str">
            <v>6 Biblio proxi Achèv études et superv travaux</v>
          </cell>
          <cell r="I885" t="str">
            <v>DNESUP</v>
          </cell>
          <cell r="J885" t="str">
            <v>42</v>
          </cell>
          <cell r="K885" t="str">
            <v>IDA</v>
          </cell>
          <cell r="L885" t="str">
            <v>AOI</v>
          </cell>
          <cell r="M885">
            <v>8.5000000000000006E-2</v>
          </cell>
          <cell r="N885" t="str">
            <v>2</v>
          </cell>
          <cell r="O885">
            <v>5</v>
          </cell>
          <cell r="P885" t="str">
            <v>5</v>
          </cell>
          <cell r="Q885">
            <v>8.5000000000000006E-2</v>
          </cell>
          <cell r="R885" t="str">
            <v>forfait</v>
          </cell>
          <cell r="T885">
            <v>237407.5</v>
          </cell>
          <cell r="U885">
            <v>1</v>
          </cell>
          <cell r="V885">
            <v>20179.637500000001</v>
          </cell>
          <cell r="W885">
            <v>0</v>
          </cell>
          <cell r="X885">
            <v>0</v>
          </cell>
          <cell r="Y885">
            <v>0</v>
          </cell>
          <cell r="Z885">
            <v>20179.637500000001</v>
          </cell>
          <cell r="AA885">
            <v>20179.637500000001</v>
          </cell>
          <cell r="AB885">
            <v>0</v>
          </cell>
          <cell r="AC885">
            <v>0</v>
          </cell>
          <cell r="AD885">
            <v>0</v>
          </cell>
          <cell r="AE885">
            <v>20179.637500000001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0</v>
          </cell>
          <cell r="AL885">
            <v>0</v>
          </cell>
        </row>
        <row r="886">
          <cell r="B886" t="str">
            <v>ST/ESRS</v>
          </cell>
          <cell r="C886" t="str">
            <v>B3A</v>
          </cell>
          <cell r="D886" t="str">
            <v>B3AE</v>
          </cell>
          <cell r="E886" t="str">
            <v>UGANC</v>
          </cell>
          <cell r="F886" t="str">
            <v>51</v>
          </cell>
          <cell r="G886">
            <v>22</v>
          </cell>
          <cell r="H886" t="str">
            <v xml:space="preserve">6 Biblio proxi Travaux de réhabilitation/extension 5300m² </v>
          </cell>
          <cell r="I886" t="str">
            <v>DNESUP</v>
          </cell>
          <cell r="J886" t="str">
            <v>42</v>
          </cell>
          <cell r="K886" t="str">
            <v>IDA</v>
          </cell>
          <cell r="L886" t="str">
            <v>AOI</v>
          </cell>
          <cell r="M886">
            <v>0.16666666666666669</v>
          </cell>
          <cell r="N886" t="str">
            <v>2</v>
          </cell>
          <cell r="O886">
            <v>5</v>
          </cell>
          <cell r="P886" t="str">
            <v>5</v>
          </cell>
          <cell r="Q886">
            <v>0.16666666666666669</v>
          </cell>
          <cell r="R886" t="str">
            <v>forfait</v>
          </cell>
          <cell r="T886">
            <v>5507854</v>
          </cell>
          <cell r="U886">
            <v>0.8</v>
          </cell>
          <cell r="V886">
            <v>917975.66666666674</v>
          </cell>
          <cell r="W886">
            <v>0</v>
          </cell>
          <cell r="X886">
            <v>0</v>
          </cell>
          <cell r="Y886">
            <v>0</v>
          </cell>
          <cell r="Z886">
            <v>917975.66666666674</v>
          </cell>
          <cell r="AA886">
            <v>734380.53333333344</v>
          </cell>
          <cell r="AB886">
            <v>0</v>
          </cell>
          <cell r="AC886">
            <v>0</v>
          </cell>
          <cell r="AD886">
            <v>0</v>
          </cell>
          <cell r="AE886">
            <v>734380.53333333344</v>
          </cell>
          <cell r="AF886">
            <v>183595.1333333333</v>
          </cell>
          <cell r="AG886">
            <v>0</v>
          </cell>
          <cell r="AH886">
            <v>0</v>
          </cell>
          <cell r="AI886">
            <v>0</v>
          </cell>
          <cell r="AJ886">
            <v>183595.1333333333</v>
          </cell>
          <cell r="AL886">
            <v>0</v>
          </cell>
        </row>
        <row r="887">
          <cell r="B887" t="str">
            <v>ST/ESRS</v>
          </cell>
          <cell r="C887" t="str">
            <v>B3A</v>
          </cell>
          <cell r="D887" t="str">
            <v>B3AE</v>
          </cell>
          <cell r="E887" t="str">
            <v>UJNK</v>
          </cell>
          <cell r="F887" t="str">
            <v>10</v>
          </cell>
          <cell r="G887">
            <v>22</v>
          </cell>
          <cell r="H887" t="str">
            <v xml:space="preserve">6 Biblio proxi Travaux de réhabilitation/extension 5300m² </v>
          </cell>
          <cell r="I887" t="str">
            <v>DNESUP</v>
          </cell>
          <cell r="J887" t="str">
            <v>42</v>
          </cell>
          <cell r="K887" t="str">
            <v>IDA</v>
          </cell>
          <cell r="L887" t="str">
            <v>AOI</v>
          </cell>
          <cell r="M887">
            <v>0.16666666666666669</v>
          </cell>
          <cell r="N887" t="str">
            <v>2</v>
          </cell>
          <cell r="O887">
            <v>5</v>
          </cell>
          <cell r="P887" t="str">
            <v>5</v>
          </cell>
          <cell r="Q887">
            <v>0.16666666666666669</v>
          </cell>
          <cell r="R887" t="str">
            <v>forfait</v>
          </cell>
          <cell r="T887">
            <v>5507854</v>
          </cell>
          <cell r="U887">
            <v>0.8</v>
          </cell>
          <cell r="V887">
            <v>917975.66666666674</v>
          </cell>
          <cell r="W887">
            <v>0</v>
          </cell>
          <cell r="X887">
            <v>0</v>
          </cell>
          <cell r="Y887">
            <v>0</v>
          </cell>
          <cell r="Z887">
            <v>917975.66666666674</v>
          </cell>
          <cell r="AA887">
            <v>734380.53333333344</v>
          </cell>
          <cell r="AB887">
            <v>0</v>
          </cell>
          <cell r="AC887">
            <v>0</v>
          </cell>
          <cell r="AD887">
            <v>0</v>
          </cell>
          <cell r="AE887">
            <v>734380.53333333344</v>
          </cell>
          <cell r="AF887">
            <v>183595.1333333333</v>
          </cell>
          <cell r="AG887">
            <v>0</v>
          </cell>
          <cell r="AH887">
            <v>0</v>
          </cell>
          <cell r="AI887">
            <v>0</v>
          </cell>
          <cell r="AJ887">
            <v>183595.1333333333</v>
          </cell>
          <cell r="AL887">
            <v>0</v>
          </cell>
        </row>
        <row r="888">
          <cell r="B888" t="str">
            <v>ST/ESRS</v>
          </cell>
          <cell r="C888" t="str">
            <v>B3A</v>
          </cell>
          <cell r="D888" t="str">
            <v>B3AE</v>
          </cell>
          <cell r="E888" t="str">
            <v>ISSAVF</v>
          </cell>
          <cell r="F888" t="str">
            <v>30</v>
          </cell>
          <cell r="G888">
            <v>22</v>
          </cell>
          <cell r="H888" t="str">
            <v xml:space="preserve">6 Biblio proxi Travaux de réhabilitation/extension 5300m² </v>
          </cell>
          <cell r="I888" t="str">
            <v>DNESUP</v>
          </cell>
          <cell r="J888" t="str">
            <v>42</v>
          </cell>
          <cell r="K888" t="str">
            <v>IDA</v>
          </cell>
          <cell r="L888" t="str">
            <v>AOI</v>
          </cell>
          <cell r="M888">
            <v>0.16666666666666669</v>
          </cell>
          <cell r="N888" t="str">
            <v>2</v>
          </cell>
          <cell r="O888">
            <v>5</v>
          </cell>
          <cell r="P888" t="str">
            <v>5</v>
          </cell>
          <cell r="Q888">
            <v>0.16666666666666669</v>
          </cell>
          <cell r="R888" t="str">
            <v>forfait</v>
          </cell>
          <cell r="T888">
            <v>5507854</v>
          </cell>
          <cell r="U888">
            <v>0.8</v>
          </cell>
          <cell r="V888">
            <v>917975.66666666674</v>
          </cell>
          <cell r="W888">
            <v>0</v>
          </cell>
          <cell r="X888">
            <v>0</v>
          </cell>
          <cell r="Y888">
            <v>0</v>
          </cell>
          <cell r="Z888">
            <v>917975.66666666674</v>
          </cell>
          <cell r="AA888">
            <v>734380.53333333344</v>
          </cell>
          <cell r="AB888">
            <v>0</v>
          </cell>
          <cell r="AC888">
            <v>0</v>
          </cell>
          <cell r="AD888">
            <v>0</v>
          </cell>
          <cell r="AE888">
            <v>734380.53333333344</v>
          </cell>
          <cell r="AF888">
            <v>183595.1333333333</v>
          </cell>
          <cell r="AG888">
            <v>0</v>
          </cell>
          <cell r="AH888">
            <v>0</v>
          </cell>
          <cell r="AI888">
            <v>0</v>
          </cell>
          <cell r="AJ888">
            <v>183595.1333333333</v>
          </cell>
          <cell r="AL888">
            <v>0</v>
          </cell>
        </row>
        <row r="889">
          <cell r="B889" t="str">
            <v>ST/ESRS</v>
          </cell>
          <cell r="C889" t="str">
            <v>B3A</v>
          </cell>
          <cell r="D889" t="str">
            <v>B3AE</v>
          </cell>
          <cell r="E889" t="str">
            <v>ISMGB</v>
          </cell>
          <cell r="G889">
            <v>22</v>
          </cell>
          <cell r="H889" t="str">
            <v xml:space="preserve">6 Biblio proxi Travaux de réhabilitation/extension 5300m² </v>
          </cell>
          <cell r="I889" t="str">
            <v>DNESUP</v>
          </cell>
          <cell r="J889" t="str">
            <v>42</v>
          </cell>
          <cell r="K889" t="str">
            <v>IDA</v>
          </cell>
          <cell r="L889" t="str">
            <v>AOI</v>
          </cell>
          <cell r="M889">
            <v>0.16666666666666669</v>
          </cell>
          <cell r="O889">
            <v>5</v>
          </cell>
          <cell r="Q889">
            <v>0.16666666666666669</v>
          </cell>
          <cell r="R889" t="str">
            <v>forfait</v>
          </cell>
          <cell r="T889">
            <v>5507854</v>
          </cell>
          <cell r="U889">
            <v>0.8</v>
          </cell>
          <cell r="V889">
            <v>917975.66666666674</v>
          </cell>
          <cell r="W889">
            <v>0</v>
          </cell>
          <cell r="X889">
            <v>0</v>
          </cell>
          <cell r="Y889">
            <v>0</v>
          </cell>
          <cell r="Z889">
            <v>917975.66666666674</v>
          </cell>
          <cell r="AA889">
            <v>734380.53333333344</v>
          </cell>
          <cell r="AB889">
            <v>0</v>
          </cell>
          <cell r="AC889">
            <v>0</v>
          </cell>
          <cell r="AD889">
            <v>0</v>
          </cell>
          <cell r="AE889">
            <v>734380.53333333344</v>
          </cell>
          <cell r="AF889">
            <v>183595.1333333333</v>
          </cell>
          <cell r="AG889">
            <v>0</v>
          </cell>
          <cell r="AH889">
            <v>0</v>
          </cell>
          <cell r="AI889">
            <v>0</v>
          </cell>
          <cell r="AJ889">
            <v>183595.1333333333</v>
          </cell>
          <cell r="AL889">
            <v>0</v>
          </cell>
        </row>
        <row r="890">
          <cell r="B890" t="str">
            <v>ST/ESRS</v>
          </cell>
          <cell r="C890" t="str">
            <v>B3A</v>
          </cell>
          <cell r="D890" t="str">
            <v>B3AE</v>
          </cell>
          <cell r="E890" t="str">
            <v>EPIK</v>
          </cell>
          <cell r="F890" t="str">
            <v>10</v>
          </cell>
          <cell r="G890">
            <v>22</v>
          </cell>
          <cell r="H890" t="str">
            <v xml:space="preserve">6 Biblio proxi Travaux de réhabilitation/extension 5300m² </v>
          </cell>
          <cell r="I890" t="str">
            <v>DNESUP</v>
          </cell>
          <cell r="J890" t="str">
            <v>42</v>
          </cell>
          <cell r="K890" t="str">
            <v>IDA</v>
          </cell>
          <cell r="L890" t="str">
            <v>AOI</v>
          </cell>
          <cell r="M890">
            <v>0.16666666666666669</v>
          </cell>
          <cell r="N890" t="str">
            <v>2</v>
          </cell>
          <cell r="O890">
            <v>5</v>
          </cell>
          <cell r="P890" t="str">
            <v>2</v>
          </cell>
          <cell r="Q890">
            <v>0.16666666666666669</v>
          </cell>
          <cell r="R890" t="str">
            <v>forfait</v>
          </cell>
          <cell r="T890">
            <v>5507854</v>
          </cell>
          <cell r="U890">
            <v>0.8</v>
          </cell>
          <cell r="V890">
            <v>917975.66666666674</v>
          </cell>
          <cell r="W890">
            <v>0</v>
          </cell>
          <cell r="X890">
            <v>0</v>
          </cell>
          <cell r="Y890">
            <v>0</v>
          </cell>
          <cell r="Z890">
            <v>917975.66666666674</v>
          </cell>
          <cell r="AA890">
            <v>734380.53333333344</v>
          </cell>
          <cell r="AB890">
            <v>0</v>
          </cell>
          <cell r="AC890">
            <v>0</v>
          </cell>
          <cell r="AD890">
            <v>0</v>
          </cell>
          <cell r="AE890">
            <v>734380.53333333344</v>
          </cell>
          <cell r="AF890">
            <v>183595.1333333333</v>
          </cell>
          <cell r="AG890">
            <v>0</v>
          </cell>
          <cell r="AH890">
            <v>0</v>
          </cell>
          <cell r="AI890">
            <v>0</v>
          </cell>
          <cell r="AJ890">
            <v>183595.1333333333</v>
          </cell>
          <cell r="AL890">
            <v>0</v>
          </cell>
        </row>
        <row r="891">
          <cell r="B891" t="str">
            <v>ST/ESRS</v>
          </cell>
          <cell r="C891" t="str">
            <v>B3A</v>
          </cell>
          <cell r="D891" t="str">
            <v>B3AE</v>
          </cell>
          <cell r="E891" t="str">
            <v>CUR NZER</v>
          </cell>
          <cell r="F891" t="str">
            <v>12</v>
          </cell>
          <cell r="G891">
            <v>22</v>
          </cell>
          <cell r="H891" t="str">
            <v xml:space="preserve">6 Biblio proxi Travaux de réhabilitation/extension 5300m² </v>
          </cell>
          <cell r="I891" t="str">
            <v>DNESUP</v>
          </cell>
          <cell r="J891" t="str">
            <v>42</v>
          </cell>
          <cell r="K891" t="str">
            <v>IDA</v>
          </cell>
          <cell r="L891" t="str">
            <v>AOI</v>
          </cell>
          <cell r="M891">
            <v>0.16666666666666669</v>
          </cell>
          <cell r="N891" t="str">
            <v>2</v>
          </cell>
          <cell r="O891">
            <v>5</v>
          </cell>
          <cell r="P891" t="str">
            <v>3</v>
          </cell>
          <cell r="Q891">
            <v>0.16666666666666669</v>
          </cell>
          <cell r="R891" t="str">
            <v>forfait</v>
          </cell>
          <cell r="T891">
            <v>5507854</v>
          </cell>
          <cell r="U891">
            <v>0.8</v>
          </cell>
          <cell r="V891">
            <v>917975.66666666674</v>
          </cell>
          <cell r="W891">
            <v>0</v>
          </cell>
          <cell r="X891">
            <v>0</v>
          </cell>
          <cell r="Y891">
            <v>0</v>
          </cell>
          <cell r="Z891">
            <v>917975.66666666674</v>
          </cell>
          <cell r="AA891">
            <v>734380.53333333344</v>
          </cell>
          <cell r="AB891">
            <v>0</v>
          </cell>
          <cell r="AC891">
            <v>0</v>
          </cell>
          <cell r="AD891">
            <v>0</v>
          </cell>
          <cell r="AE891">
            <v>734380.53333333344</v>
          </cell>
          <cell r="AF891">
            <v>183595.1333333333</v>
          </cell>
          <cell r="AG891">
            <v>0</v>
          </cell>
          <cell r="AH891">
            <v>0</v>
          </cell>
          <cell r="AI891">
            <v>0</v>
          </cell>
          <cell r="AJ891">
            <v>183595.1333333333</v>
          </cell>
          <cell r="AL891">
            <v>0</v>
          </cell>
        </row>
        <row r="892">
          <cell r="B892" t="str">
            <v>ST/ESRS</v>
          </cell>
          <cell r="C892" t="str">
            <v>B3A</v>
          </cell>
          <cell r="D892" t="str">
            <v>B3AE</v>
          </cell>
          <cell r="E892" t="str">
            <v>UGANC</v>
          </cell>
          <cell r="F892" t="str">
            <v>21</v>
          </cell>
          <cell r="G892">
            <v>23</v>
          </cell>
          <cell r="H892" t="str">
            <v>6 Biblio proxi Fourniture et installation mobilier et équipements</v>
          </cell>
          <cell r="I892" t="str">
            <v>DNESUP</v>
          </cell>
          <cell r="J892" t="str">
            <v>42</v>
          </cell>
          <cell r="K892" t="str">
            <v>IDA</v>
          </cell>
          <cell r="L892" t="str">
            <v>AOI</v>
          </cell>
          <cell r="M892">
            <v>1</v>
          </cell>
          <cell r="N892" t="str">
            <v>2</v>
          </cell>
          <cell r="O892">
            <v>5</v>
          </cell>
          <cell r="P892" t="str">
            <v>3</v>
          </cell>
          <cell r="Q892">
            <v>1</v>
          </cell>
          <cell r="R892" t="str">
            <v>forfait</v>
          </cell>
          <cell r="T892">
            <v>217160.6716981132</v>
          </cell>
          <cell r="U892">
            <v>1</v>
          </cell>
          <cell r="V892">
            <v>217160.6716981132</v>
          </cell>
          <cell r="W892">
            <v>0</v>
          </cell>
          <cell r="X892">
            <v>0</v>
          </cell>
          <cell r="Y892">
            <v>0</v>
          </cell>
          <cell r="Z892">
            <v>217160.6716981132</v>
          </cell>
          <cell r="AA892">
            <v>217160.6716981132</v>
          </cell>
          <cell r="AB892">
            <v>0</v>
          </cell>
          <cell r="AC892">
            <v>0</v>
          </cell>
          <cell r="AD892">
            <v>0</v>
          </cell>
          <cell r="AE892">
            <v>217160.6716981132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  <cell r="AL892">
            <v>0</v>
          </cell>
        </row>
        <row r="893">
          <cell r="B893" t="str">
            <v>ST/ESRS</v>
          </cell>
          <cell r="C893" t="str">
            <v>B3A</v>
          </cell>
          <cell r="D893" t="str">
            <v>B3AE</v>
          </cell>
          <cell r="E893" t="str">
            <v>UJNK</v>
          </cell>
          <cell r="F893" t="str">
            <v>22</v>
          </cell>
          <cell r="G893">
            <v>23</v>
          </cell>
          <cell r="H893" t="str">
            <v>6 Biblio proxi Fourniture et installation mobilier et équipements</v>
          </cell>
          <cell r="I893" t="str">
            <v>DNESUP</v>
          </cell>
          <cell r="J893" t="str">
            <v>42</v>
          </cell>
          <cell r="K893" t="str">
            <v>IDA</v>
          </cell>
          <cell r="L893" t="str">
            <v>AOI</v>
          </cell>
          <cell r="M893">
            <v>1</v>
          </cell>
          <cell r="N893" t="str">
            <v>2</v>
          </cell>
          <cell r="O893">
            <v>5</v>
          </cell>
          <cell r="P893" t="str">
            <v>3</v>
          </cell>
          <cell r="Q893">
            <v>1</v>
          </cell>
          <cell r="R893" t="str">
            <v>forfait</v>
          </cell>
          <cell r="T893">
            <v>108580.3358490566</v>
          </cell>
          <cell r="U893">
            <v>1</v>
          </cell>
          <cell r="V893">
            <v>108580.3358490566</v>
          </cell>
          <cell r="W893">
            <v>0</v>
          </cell>
          <cell r="X893">
            <v>0</v>
          </cell>
          <cell r="Y893">
            <v>0</v>
          </cell>
          <cell r="Z893">
            <v>108580.3358490566</v>
          </cell>
          <cell r="AA893">
            <v>108580.3358490566</v>
          </cell>
          <cell r="AB893">
            <v>0</v>
          </cell>
          <cell r="AC893">
            <v>0</v>
          </cell>
          <cell r="AD893">
            <v>0</v>
          </cell>
          <cell r="AE893">
            <v>108580.3358490566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L893">
            <v>0</v>
          </cell>
        </row>
        <row r="894">
          <cell r="B894" t="str">
            <v>ST/ESRS</v>
          </cell>
          <cell r="C894" t="str">
            <v>B3A</v>
          </cell>
          <cell r="D894" t="str">
            <v>B3AE</v>
          </cell>
          <cell r="E894" t="str">
            <v>EPIK</v>
          </cell>
          <cell r="F894" t="str">
            <v>31</v>
          </cell>
          <cell r="G894">
            <v>23</v>
          </cell>
          <cell r="H894" t="str">
            <v>6 Biblio proxi Fourniture et installation mobilier et équipements</v>
          </cell>
          <cell r="I894" t="str">
            <v>DNESUP</v>
          </cell>
          <cell r="J894" t="str">
            <v>42</v>
          </cell>
          <cell r="K894" t="str">
            <v>IDA</v>
          </cell>
          <cell r="L894" t="str">
            <v>AOI</v>
          </cell>
          <cell r="M894">
            <v>1</v>
          </cell>
          <cell r="N894" t="str">
            <v>2</v>
          </cell>
          <cell r="O894">
            <v>5</v>
          </cell>
          <cell r="P894" t="str">
            <v>3</v>
          </cell>
          <cell r="Q894">
            <v>1</v>
          </cell>
          <cell r="R894" t="str">
            <v>forfait</v>
          </cell>
          <cell r="T894">
            <v>63786.467924528311</v>
          </cell>
          <cell r="U894">
            <v>1</v>
          </cell>
          <cell r="V894">
            <v>63786.467924528311</v>
          </cell>
          <cell r="W894">
            <v>0</v>
          </cell>
          <cell r="X894">
            <v>0</v>
          </cell>
          <cell r="Y894">
            <v>0</v>
          </cell>
          <cell r="Z894">
            <v>63786.467924528311</v>
          </cell>
          <cell r="AA894">
            <v>63786.467924528311</v>
          </cell>
          <cell r="AB894">
            <v>0</v>
          </cell>
          <cell r="AC894">
            <v>0</v>
          </cell>
          <cell r="AD894">
            <v>0</v>
          </cell>
          <cell r="AE894">
            <v>63786.467924528311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L894">
            <v>0</v>
          </cell>
        </row>
        <row r="895">
          <cell r="B895" t="str">
            <v>ST/ESRS</v>
          </cell>
          <cell r="C895" t="str">
            <v>B3A</v>
          </cell>
          <cell r="D895" t="str">
            <v>B3AE</v>
          </cell>
          <cell r="E895" t="str">
            <v>ISMGB</v>
          </cell>
          <cell r="F895" t="str">
            <v>11</v>
          </cell>
          <cell r="G895">
            <v>23</v>
          </cell>
          <cell r="H895" t="str">
            <v>6 Biblio proxi Fourniture et installation mobilier et équipements</v>
          </cell>
          <cell r="I895" t="str">
            <v>DNESUP</v>
          </cell>
          <cell r="J895" t="str">
            <v>42</v>
          </cell>
          <cell r="K895" t="str">
            <v>IDA</v>
          </cell>
          <cell r="L895" t="str">
            <v>AOI</v>
          </cell>
          <cell r="M895">
            <v>1</v>
          </cell>
          <cell r="N895" t="str">
            <v>2</v>
          </cell>
          <cell r="O895">
            <v>5</v>
          </cell>
          <cell r="P895" t="str">
            <v>3</v>
          </cell>
          <cell r="Q895">
            <v>1</v>
          </cell>
          <cell r="R895" t="str">
            <v>forfait</v>
          </cell>
          <cell r="T895">
            <v>63786.467924528311</v>
          </cell>
          <cell r="U895">
            <v>1</v>
          </cell>
          <cell r="V895">
            <v>63786.467924528311</v>
          </cell>
          <cell r="W895">
            <v>0</v>
          </cell>
          <cell r="X895">
            <v>0</v>
          </cell>
          <cell r="Y895">
            <v>0</v>
          </cell>
          <cell r="Z895">
            <v>63786.467924528311</v>
          </cell>
          <cell r="AA895">
            <v>63786.467924528311</v>
          </cell>
          <cell r="AB895">
            <v>0</v>
          </cell>
          <cell r="AC895">
            <v>0</v>
          </cell>
          <cell r="AD895">
            <v>0</v>
          </cell>
          <cell r="AE895">
            <v>63786.467924528311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L895">
            <v>0</v>
          </cell>
        </row>
        <row r="896">
          <cell r="B896" t="str">
            <v>ST/ESRS</v>
          </cell>
          <cell r="C896" t="str">
            <v>B3A</v>
          </cell>
          <cell r="D896" t="str">
            <v>B3AE</v>
          </cell>
          <cell r="E896" t="str">
            <v>ISSAVF</v>
          </cell>
          <cell r="F896" t="str">
            <v>22</v>
          </cell>
          <cell r="G896">
            <v>23</v>
          </cell>
          <cell r="H896" t="str">
            <v>6 Biblio proxi Fourniture et installation mobilier et équipements</v>
          </cell>
          <cell r="I896" t="str">
            <v>DNESUP</v>
          </cell>
          <cell r="J896" t="str">
            <v>42</v>
          </cell>
          <cell r="K896" t="str">
            <v>IDA</v>
          </cell>
          <cell r="L896" t="str">
            <v>AOI</v>
          </cell>
          <cell r="M896">
            <v>1</v>
          </cell>
          <cell r="N896" t="str">
            <v>2</v>
          </cell>
          <cell r="O896">
            <v>5</v>
          </cell>
          <cell r="P896" t="str">
            <v>3</v>
          </cell>
          <cell r="Q896">
            <v>1</v>
          </cell>
          <cell r="R896" t="str">
            <v>forfait</v>
          </cell>
          <cell r="T896">
            <v>63786.467924528311</v>
          </cell>
          <cell r="U896">
            <v>1</v>
          </cell>
          <cell r="V896">
            <v>63786.467924528311</v>
          </cell>
          <cell r="W896">
            <v>0</v>
          </cell>
          <cell r="X896">
            <v>0</v>
          </cell>
          <cell r="Y896">
            <v>0</v>
          </cell>
          <cell r="Z896">
            <v>63786.467924528311</v>
          </cell>
          <cell r="AA896">
            <v>63786.467924528311</v>
          </cell>
          <cell r="AB896">
            <v>0</v>
          </cell>
          <cell r="AC896">
            <v>0</v>
          </cell>
          <cell r="AD896">
            <v>0</v>
          </cell>
          <cell r="AE896">
            <v>63786.467924528311</v>
          </cell>
          <cell r="AF896">
            <v>0</v>
          </cell>
          <cell r="AG896">
            <v>0</v>
          </cell>
          <cell r="AH896">
            <v>0</v>
          </cell>
          <cell r="AI896">
            <v>0</v>
          </cell>
          <cell r="AJ896">
            <v>0</v>
          </cell>
          <cell r="AL896">
            <v>0</v>
          </cell>
        </row>
        <row r="897">
          <cell r="B897" t="str">
            <v>ST/ESRS</v>
          </cell>
          <cell r="C897" t="str">
            <v>B3A</v>
          </cell>
          <cell r="D897" t="str">
            <v>B3AE</v>
          </cell>
          <cell r="E897" t="str">
            <v>CUR NZER</v>
          </cell>
          <cell r="F897" t="str">
            <v>81</v>
          </cell>
          <cell r="G897">
            <v>23</v>
          </cell>
          <cell r="H897" t="str">
            <v>6 Biblio proxi Fourniture et installation mobilier et équipements</v>
          </cell>
          <cell r="I897" t="str">
            <v>DNESUP</v>
          </cell>
          <cell r="J897" t="str">
            <v>42</v>
          </cell>
          <cell r="K897" t="str">
            <v>IDA</v>
          </cell>
          <cell r="L897" t="str">
            <v>AOI</v>
          </cell>
          <cell r="M897">
            <v>1</v>
          </cell>
          <cell r="N897" t="str">
            <v>2</v>
          </cell>
          <cell r="O897">
            <v>5</v>
          </cell>
          <cell r="P897" t="str">
            <v>3</v>
          </cell>
          <cell r="Q897">
            <v>1</v>
          </cell>
          <cell r="R897" t="str">
            <v>forfait</v>
          </cell>
          <cell r="T897">
            <v>54827.694339622642</v>
          </cell>
          <cell r="U897">
            <v>1</v>
          </cell>
          <cell r="V897">
            <v>54827.694339622642</v>
          </cell>
          <cell r="W897">
            <v>0</v>
          </cell>
          <cell r="X897">
            <v>0</v>
          </cell>
          <cell r="Y897">
            <v>0</v>
          </cell>
          <cell r="Z897">
            <v>54827.694339622642</v>
          </cell>
          <cell r="AA897">
            <v>54827.694339622642</v>
          </cell>
          <cell r="AB897">
            <v>0</v>
          </cell>
          <cell r="AC897">
            <v>0</v>
          </cell>
          <cell r="AD897">
            <v>0</v>
          </cell>
          <cell r="AE897">
            <v>54827.694339622642</v>
          </cell>
          <cell r="AF897">
            <v>0</v>
          </cell>
          <cell r="AG897">
            <v>0</v>
          </cell>
          <cell r="AH897">
            <v>0</v>
          </cell>
          <cell r="AI897">
            <v>0</v>
          </cell>
          <cell r="AJ897">
            <v>0</v>
          </cell>
          <cell r="AL897">
            <v>0</v>
          </cell>
        </row>
        <row r="898">
          <cell r="B898" t="str">
            <v>ST/ESRS</v>
          </cell>
          <cell r="C898" t="str">
            <v>B3A</v>
          </cell>
          <cell r="D898" t="str">
            <v>B3AE</v>
          </cell>
          <cell r="E898" t="str">
            <v>UGANC</v>
          </cell>
          <cell r="F898" t="str">
            <v>90</v>
          </cell>
          <cell r="G898">
            <v>23</v>
          </cell>
          <cell r="H898" t="str">
            <v xml:space="preserve">6 Biblio proxi Equipement informatiques  </v>
          </cell>
          <cell r="I898" t="str">
            <v>DNESUP</v>
          </cell>
          <cell r="J898" t="str">
            <v>42</v>
          </cell>
          <cell r="K898" t="str">
            <v>IDA</v>
          </cell>
          <cell r="L898" t="str">
            <v>AOI</v>
          </cell>
          <cell r="M898">
            <v>1</v>
          </cell>
          <cell r="N898" t="str">
            <v>2</v>
          </cell>
          <cell r="O898">
            <v>5</v>
          </cell>
          <cell r="P898" t="str">
            <v>3</v>
          </cell>
          <cell r="Q898">
            <v>1</v>
          </cell>
          <cell r="R898" t="str">
            <v>forfait</v>
          </cell>
          <cell r="T898">
            <v>406441.64</v>
          </cell>
          <cell r="U898">
            <v>1</v>
          </cell>
          <cell r="V898">
            <v>406441.64</v>
          </cell>
          <cell r="W898">
            <v>0</v>
          </cell>
          <cell r="X898">
            <v>0</v>
          </cell>
          <cell r="Y898">
            <v>0</v>
          </cell>
          <cell r="Z898">
            <v>406441.64</v>
          </cell>
          <cell r="AA898">
            <v>406441.64</v>
          </cell>
          <cell r="AB898">
            <v>0</v>
          </cell>
          <cell r="AC898">
            <v>0</v>
          </cell>
          <cell r="AD898">
            <v>0</v>
          </cell>
          <cell r="AE898">
            <v>406441.64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L898">
            <v>0</v>
          </cell>
        </row>
        <row r="899">
          <cell r="B899" t="str">
            <v>ST/ESRS</v>
          </cell>
          <cell r="C899" t="str">
            <v>B3A</v>
          </cell>
          <cell r="D899" t="str">
            <v>B3AE</v>
          </cell>
          <cell r="E899" t="str">
            <v>UJNK</v>
          </cell>
          <cell r="F899" t="str">
            <v>10</v>
          </cell>
          <cell r="G899">
            <v>23</v>
          </cell>
          <cell r="H899" t="str">
            <v xml:space="preserve">6 Biblio proxi Equipement informatiques  </v>
          </cell>
          <cell r="I899" t="str">
            <v>DNESUP</v>
          </cell>
          <cell r="J899" t="str">
            <v>42</v>
          </cell>
          <cell r="K899" t="str">
            <v>IDA</v>
          </cell>
          <cell r="L899" t="str">
            <v>AOI</v>
          </cell>
          <cell r="M899">
            <v>1</v>
          </cell>
          <cell r="N899" t="str">
            <v>2</v>
          </cell>
          <cell r="O899">
            <v>5</v>
          </cell>
          <cell r="P899" t="str">
            <v>3</v>
          </cell>
          <cell r="Q899">
            <v>1</v>
          </cell>
          <cell r="R899" t="str">
            <v>forfait</v>
          </cell>
          <cell r="T899">
            <v>177580.81</v>
          </cell>
          <cell r="U899">
            <v>1</v>
          </cell>
          <cell r="V899">
            <v>177580.81</v>
          </cell>
          <cell r="W899">
            <v>0</v>
          </cell>
          <cell r="X899">
            <v>0</v>
          </cell>
          <cell r="Y899">
            <v>0</v>
          </cell>
          <cell r="Z899">
            <v>177580.81</v>
          </cell>
          <cell r="AA899">
            <v>177580.81</v>
          </cell>
          <cell r="AB899">
            <v>0</v>
          </cell>
          <cell r="AC899">
            <v>0</v>
          </cell>
          <cell r="AD899">
            <v>0</v>
          </cell>
          <cell r="AE899">
            <v>177580.81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L899">
            <v>0</v>
          </cell>
        </row>
        <row r="900">
          <cell r="B900" t="str">
            <v>ST/ESRS</v>
          </cell>
          <cell r="C900" t="str">
            <v>B3A</v>
          </cell>
          <cell r="D900" t="str">
            <v>B3AE</v>
          </cell>
          <cell r="E900" t="str">
            <v>EPIK</v>
          </cell>
          <cell r="F900" t="str">
            <v>20</v>
          </cell>
          <cell r="G900">
            <v>23</v>
          </cell>
          <cell r="H900" t="str">
            <v xml:space="preserve">6 Biblio proxi Equipement informatiques  </v>
          </cell>
          <cell r="I900" t="str">
            <v>DNESUP</v>
          </cell>
          <cell r="J900" t="str">
            <v>42</v>
          </cell>
          <cell r="K900" t="str">
            <v>IDA</v>
          </cell>
          <cell r="L900" t="str">
            <v>AOI</v>
          </cell>
          <cell r="M900">
            <v>1</v>
          </cell>
          <cell r="N900" t="str">
            <v>2</v>
          </cell>
          <cell r="O900">
            <v>5</v>
          </cell>
          <cell r="P900" t="str">
            <v>3</v>
          </cell>
          <cell r="Q900">
            <v>1</v>
          </cell>
          <cell r="R900" t="str">
            <v>forfait</v>
          </cell>
          <cell r="T900">
            <v>39884.46</v>
          </cell>
          <cell r="U900">
            <v>1</v>
          </cell>
          <cell r="V900">
            <v>39884.46</v>
          </cell>
          <cell r="W900">
            <v>0</v>
          </cell>
          <cell r="X900">
            <v>0</v>
          </cell>
          <cell r="Y900">
            <v>0</v>
          </cell>
          <cell r="Z900">
            <v>39884.46</v>
          </cell>
          <cell r="AA900">
            <v>39884.46</v>
          </cell>
          <cell r="AB900">
            <v>0</v>
          </cell>
          <cell r="AC900">
            <v>0</v>
          </cell>
          <cell r="AD900">
            <v>0</v>
          </cell>
          <cell r="AE900">
            <v>39884.46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L900">
            <v>0</v>
          </cell>
        </row>
        <row r="901">
          <cell r="B901" t="str">
            <v>ST/ESRS</v>
          </cell>
          <cell r="C901" t="str">
            <v>B3A</v>
          </cell>
          <cell r="D901" t="str">
            <v>B3AE</v>
          </cell>
          <cell r="E901" t="str">
            <v>ISMGB</v>
          </cell>
          <cell r="F901" t="str">
            <v>30</v>
          </cell>
          <cell r="G901">
            <v>23</v>
          </cell>
          <cell r="H901" t="str">
            <v xml:space="preserve">6 Biblio proxi Equipement informatiques  </v>
          </cell>
          <cell r="I901" t="str">
            <v>DNESUP</v>
          </cell>
          <cell r="J901" t="str">
            <v>42</v>
          </cell>
          <cell r="K901" t="str">
            <v>IDA</v>
          </cell>
          <cell r="L901" t="str">
            <v>AOI</v>
          </cell>
          <cell r="M901">
            <v>1</v>
          </cell>
          <cell r="N901" t="str">
            <v>2</v>
          </cell>
          <cell r="O901">
            <v>5</v>
          </cell>
          <cell r="P901" t="str">
            <v>3</v>
          </cell>
          <cell r="Q901">
            <v>1</v>
          </cell>
          <cell r="R901" t="str">
            <v>forfait</v>
          </cell>
          <cell r="T901">
            <v>38934.83</v>
          </cell>
          <cell r="U901">
            <v>1</v>
          </cell>
          <cell r="V901">
            <v>38934.83</v>
          </cell>
          <cell r="W901">
            <v>0</v>
          </cell>
          <cell r="X901">
            <v>0</v>
          </cell>
          <cell r="Y901">
            <v>0</v>
          </cell>
          <cell r="Z901">
            <v>38934.83</v>
          </cell>
          <cell r="AA901">
            <v>38934.83</v>
          </cell>
          <cell r="AB901">
            <v>0</v>
          </cell>
          <cell r="AC901">
            <v>0</v>
          </cell>
          <cell r="AD901">
            <v>0</v>
          </cell>
          <cell r="AE901">
            <v>38934.83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  <cell r="AL901">
            <v>0</v>
          </cell>
        </row>
        <row r="902">
          <cell r="B902" t="str">
            <v>ST/ESRS</v>
          </cell>
          <cell r="C902" t="str">
            <v>B3A</v>
          </cell>
          <cell r="D902" t="str">
            <v>B3AE</v>
          </cell>
          <cell r="E902" t="str">
            <v>ISSAVF</v>
          </cell>
          <cell r="F902" t="str">
            <v>21</v>
          </cell>
          <cell r="G902">
            <v>23</v>
          </cell>
          <cell r="H902" t="str">
            <v xml:space="preserve">6 Biblio proxi Equipement informatiques  </v>
          </cell>
          <cell r="I902" t="str">
            <v>DNESUP</v>
          </cell>
          <cell r="J902" t="str">
            <v>42</v>
          </cell>
          <cell r="K902" t="str">
            <v>IDA</v>
          </cell>
          <cell r="L902" t="str">
            <v>AOI</v>
          </cell>
          <cell r="M902">
            <v>1</v>
          </cell>
          <cell r="N902" t="str">
            <v>2</v>
          </cell>
          <cell r="O902">
            <v>5</v>
          </cell>
          <cell r="P902" t="str">
            <v>3</v>
          </cell>
          <cell r="Q902">
            <v>1</v>
          </cell>
          <cell r="R902" t="str">
            <v>forfait</v>
          </cell>
          <cell r="T902">
            <v>38934.83</v>
          </cell>
          <cell r="U902">
            <v>1</v>
          </cell>
          <cell r="V902">
            <v>38934.83</v>
          </cell>
          <cell r="W902">
            <v>0</v>
          </cell>
          <cell r="X902">
            <v>0</v>
          </cell>
          <cell r="Y902">
            <v>0</v>
          </cell>
          <cell r="Z902">
            <v>38934.83</v>
          </cell>
          <cell r="AA902">
            <v>38934.83</v>
          </cell>
          <cell r="AB902">
            <v>0</v>
          </cell>
          <cell r="AC902">
            <v>0</v>
          </cell>
          <cell r="AD902">
            <v>0</v>
          </cell>
          <cell r="AE902">
            <v>38934.83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L902">
            <v>0</v>
          </cell>
        </row>
        <row r="903">
          <cell r="B903" t="str">
            <v>ST/ESRS</v>
          </cell>
          <cell r="C903" t="str">
            <v>B3A</v>
          </cell>
          <cell r="D903" t="str">
            <v>B3AE</v>
          </cell>
          <cell r="E903" t="str">
            <v>CUR NZER</v>
          </cell>
          <cell r="F903" t="str">
            <v>31</v>
          </cell>
          <cell r="G903">
            <v>23</v>
          </cell>
          <cell r="H903" t="str">
            <v xml:space="preserve">6 Biblio proxi Equipement informatiques  </v>
          </cell>
          <cell r="I903" t="str">
            <v>DNESUP</v>
          </cell>
          <cell r="J903" t="str">
            <v>42</v>
          </cell>
          <cell r="K903" t="str">
            <v>IDA</v>
          </cell>
          <cell r="L903" t="str">
            <v>AOI</v>
          </cell>
          <cell r="M903">
            <v>1</v>
          </cell>
          <cell r="N903" t="str">
            <v>2</v>
          </cell>
          <cell r="O903">
            <v>5</v>
          </cell>
          <cell r="P903" t="str">
            <v>3</v>
          </cell>
          <cell r="Q903">
            <v>1</v>
          </cell>
          <cell r="R903" t="str">
            <v>forfait</v>
          </cell>
          <cell r="T903">
            <v>47481.5</v>
          </cell>
          <cell r="U903">
            <v>1</v>
          </cell>
          <cell r="V903">
            <v>47481.5</v>
          </cell>
          <cell r="W903">
            <v>0</v>
          </cell>
          <cell r="X903">
            <v>0</v>
          </cell>
          <cell r="Y903">
            <v>0</v>
          </cell>
          <cell r="Z903">
            <v>47481.5</v>
          </cell>
          <cell r="AA903">
            <v>47481.5</v>
          </cell>
          <cell r="AB903">
            <v>0</v>
          </cell>
          <cell r="AC903">
            <v>0</v>
          </cell>
          <cell r="AD903">
            <v>0</v>
          </cell>
          <cell r="AE903">
            <v>47481.5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  <cell r="AL903">
            <v>0</v>
          </cell>
        </row>
        <row r="904">
          <cell r="B904" t="str">
            <v>ST/ESRS</v>
          </cell>
          <cell r="C904" t="str">
            <v>B3A</v>
          </cell>
          <cell r="D904" t="str">
            <v>B3AE</v>
          </cell>
          <cell r="E904" t="str">
            <v>ISSEG</v>
          </cell>
          <cell r="F904" t="str">
            <v>11</v>
          </cell>
          <cell r="G904">
            <v>23</v>
          </cell>
          <cell r="H904" t="str">
            <v>ISSEG Fourniture et installation mobilier et équipements</v>
          </cell>
          <cell r="I904" t="str">
            <v>DNESUP</v>
          </cell>
          <cell r="J904" t="str">
            <v>42</v>
          </cell>
          <cell r="K904" t="str">
            <v>IDA</v>
          </cell>
          <cell r="L904" t="str">
            <v>AOI</v>
          </cell>
          <cell r="M904">
            <v>1</v>
          </cell>
          <cell r="N904" t="str">
            <v>2</v>
          </cell>
          <cell r="O904">
            <v>5</v>
          </cell>
          <cell r="P904" t="str">
            <v>3</v>
          </cell>
          <cell r="Q904">
            <v>1</v>
          </cell>
          <cell r="R904" t="str">
            <v>forfait</v>
          </cell>
          <cell r="T904">
            <v>54827.694339622642</v>
          </cell>
          <cell r="U904">
            <v>1</v>
          </cell>
          <cell r="V904">
            <v>54827.694339622642</v>
          </cell>
          <cell r="W904">
            <v>0</v>
          </cell>
          <cell r="X904">
            <v>0</v>
          </cell>
          <cell r="Y904">
            <v>0</v>
          </cell>
          <cell r="Z904">
            <v>54827.694339622642</v>
          </cell>
          <cell r="AA904">
            <v>54827.694339622642</v>
          </cell>
          <cell r="AB904">
            <v>0</v>
          </cell>
          <cell r="AC904">
            <v>0</v>
          </cell>
          <cell r="AD904">
            <v>0</v>
          </cell>
          <cell r="AE904">
            <v>54827.694339622642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L904">
            <v>0</v>
          </cell>
        </row>
        <row r="905">
          <cell r="B905" t="str">
            <v>ST/ESRS</v>
          </cell>
          <cell r="C905" t="str">
            <v>B3A</v>
          </cell>
          <cell r="D905" t="str">
            <v>B3AE</v>
          </cell>
          <cell r="E905" t="str">
            <v>ISSEG</v>
          </cell>
          <cell r="F905" t="str">
            <v>12</v>
          </cell>
          <cell r="G905">
            <v>23</v>
          </cell>
          <cell r="H905" t="str">
            <v xml:space="preserve">ISSEG Equipement informatiques  </v>
          </cell>
          <cell r="I905" t="str">
            <v>DNESUP</v>
          </cell>
          <cell r="J905" t="str">
            <v>42</v>
          </cell>
          <cell r="K905" t="str">
            <v>IDA</v>
          </cell>
          <cell r="L905" t="str">
            <v>AOI</v>
          </cell>
          <cell r="M905">
            <v>1</v>
          </cell>
          <cell r="N905" t="str">
            <v>2</v>
          </cell>
          <cell r="O905">
            <v>5</v>
          </cell>
          <cell r="P905" t="str">
            <v>3</v>
          </cell>
          <cell r="Q905">
            <v>1</v>
          </cell>
          <cell r="R905" t="str">
            <v>forfait</v>
          </cell>
          <cell r="T905">
            <v>62675.58</v>
          </cell>
          <cell r="U905">
            <v>1</v>
          </cell>
          <cell r="V905">
            <v>62675.58</v>
          </cell>
          <cell r="W905">
            <v>0</v>
          </cell>
          <cell r="X905">
            <v>0</v>
          </cell>
          <cell r="Y905">
            <v>0</v>
          </cell>
          <cell r="Z905">
            <v>62675.58</v>
          </cell>
          <cell r="AA905">
            <v>62675.58</v>
          </cell>
          <cell r="AB905">
            <v>0</v>
          </cell>
          <cell r="AC905">
            <v>0</v>
          </cell>
          <cell r="AD905">
            <v>0</v>
          </cell>
          <cell r="AE905">
            <v>62675.58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L905">
            <v>0</v>
          </cell>
        </row>
        <row r="906">
          <cell r="B906" t="str">
            <v>ST/ESRS</v>
          </cell>
          <cell r="C906" t="str">
            <v>B3A</v>
          </cell>
          <cell r="D906" t="str">
            <v>B3AE</v>
          </cell>
          <cell r="E906" t="str">
            <v>UGANC</v>
          </cell>
          <cell r="F906" t="str">
            <v>20</v>
          </cell>
          <cell r="G906">
            <v>23</v>
          </cell>
          <cell r="H906" t="str">
            <v>Bibliothèques de proximité / Fourniture de volumes pour la collection minimale</v>
          </cell>
          <cell r="I906" t="str">
            <v>DNESUP</v>
          </cell>
          <cell r="J906" t="str">
            <v>42</v>
          </cell>
          <cell r="K906" t="str">
            <v>IDA</v>
          </cell>
          <cell r="L906" t="str">
            <v>AOI</v>
          </cell>
          <cell r="M906">
            <v>1281</v>
          </cell>
          <cell r="N906" t="str">
            <v>2</v>
          </cell>
          <cell r="O906">
            <v>5</v>
          </cell>
          <cell r="P906" t="str">
            <v>3</v>
          </cell>
          <cell r="Q906">
            <v>1281</v>
          </cell>
          <cell r="R906" t="str">
            <v>titre</v>
          </cell>
          <cell r="T906">
            <v>130.66908799999999</v>
          </cell>
          <cell r="U906">
            <v>1</v>
          </cell>
          <cell r="V906">
            <v>167387.10172799998</v>
          </cell>
          <cell r="W906">
            <v>0</v>
          </cell>
          <cell r="X906">
            <v>0</v>
          </cell>
          <cell r="Y906">
            <v>0</v>
          </cell>
          <cell r="Z906">
            <v>167387.10172799998</v>
          </cell>
          <cell r="AA906">
            <v>167387.10172799998</v>
          </cell>
          <cell r="AB906">
            <v>0</v>
          </cell>
          <cell r="AC906">
            <v>0</v>
          </cell>
          <cell r="AD906">
            <v>0</v>
          </cell>
          <cell r="AE906">
            <v>167387.10172799998</v>
          </cell>
          <cell r="AF906">
            <v>0</v>
          </cell>
          <cell r="AG906">
            <v>0</v>
          </cell>
          <cell r="AH906">
            <v>0</v>
          </cell>
          <cell r="AI906">
            <v>0</v>
          </cell>
          <cell r="AJ906">
            <v>0</v>
          </cell>
          <cell r="AL906">
            <v>0</v>
          </cell>
        </row>
        <row r="907">
          <cell r="B907" t="str">
            <v>ST/ESRS</v>
          </cell>
          <cell r="C907" t="str">
            <v>B3A</v>
          </cell>
          <cell r="D907" t="str">
            <v>B3AE</v>
          </cell>
          <cell r="E907" t="str">
            <v>ISSEG</v>
          </cell>
          <cell r="F907" t="str">
            <v>90</v>
          </cell>
          <cell r="G907">
            <v>23</v>
          </cell>
          <cell r="H907" t="str">
            <v>Bibliothèques de proximité / Fourniture de volumes pour la collection minimale</v>
          </cell>
          <cell r="I907" t="str">
            <v>DNESUP</v>
          </cell>
          <cell r="J907" t="str">
            <v>42</v>
          </cell>
          <cell r="K907" t="str">
            <v>IDA</v>
          </cell>
          <cell r="L907" t="str">
            <v>AOI</v>
          </cell>
          <cell r="M907">
            <v>1994</v>
          </cell>
          <cell r="N907" t="str">
            <v>2</v>
          </cell>
          <cell r="O907">
            <v>5</v>
          </cell>
          <cell r="P907" t="str">
            <v>3</v>
          </cell>
          <cell r="Q907">
            <v>1994</v>
          </cell>
          <cell r="R907" t="str">
            <v>titre</v>
          </cell>
          <cell r="T907">
            <v>130.66908799999999</v>
          </cell>
          <cell r="U907">
            <v>1</v>
          </cell>
          <cell r="V907">
            <v>260554.16147199998</v>
          </cell>
          <cell r="W907">
            <v>0</v>
          </cell>
          <cell r="X907">
            <v>0</v>
          </cell>
          <cell r="Y907">
            <v>0</v>
          </cell>
          <cell r="Z907">
            <v>260554.16147199998</v>
          </cell>
          <cell r="AA907">
            <v>260554.16147199998</v>
          </cell>
          <cell r="AB907">
            <v>0</v>
          </cell>
          <cell r="AC907">
            <v>0</v>
          </cell>
          <cell r="AD907">
            <v>0</v>
          </cell>
          <cell r="AE907">
            <v>260554.16147199998</v>
          </cell>
          <cell r="AF907">
            <v>0</v>
          </cell>
          <cell r="AG907">
            <v>0</v>
          </cell>
          <cell r="AH907">
            <v>0</v>
          </cell>
          <cell r="AI907">
            <v>0</v>
          </cell>
          <cell r="AJ907">
            <v>0</v>
          </cell>
          <cell r="AL907">
            <v>0</v>
          </cell>
        </row>
        <row r="908">
          <cell r="B908" t="str">
            <v>ST/ESRS</v>
          </cell>
          <cell r="C908" t="str">
            <v>B3A</v>
          </cell>
          <cell r="D908" t="str">
            <v>B3AE</v>
          </cell>
          <cell r="E908" t="str">
            <v>ISFAD</v>
          </cell>
          <cell r="F908" t="str">
            <v>11</v>
          </cell>
          <cell r="G908">
            <v>23</v>
          </cell>
          <cell r="H908" t="str">
            <v>Bibliothèques de proximité / Fourniture de volumes pour la collection minimale</v>
          </cell>
          <cell r="I908" t="str">
            <v>DNESUP</v>
          </cell>
          <cell r="J908" t="str">
            <v>42</v>
          </cell>
          <cell r="K908" t="str">
            <v>IDA</v>
          </cell>
          <cell r="L908" t="str">
            <v>AOI</v>
          </cell>
          <cell r="M908">
            <v>712</v>
          </cell>
          <cell r="N908" t="str">
            <v>2</v>
          </cell>
          <cell r="O908">
            <v>5</v>
          </cell>
          <cell r="P908" t="str">
            <v>5</v>
          </cell>
          <cell r="Q908">
            <v>712</v>
          </cell>
          <cell r="R908" t="str">
            <v>titre</v>
          </cell>
          <cell r="T908">
            <v>130.66908799999999</v>
          </cell>
          <cell r="U908">
            <v>1</v>
          </cell>
          <cell r="V908">
            <v>93036.390655999989</v>
          </cell>
          <cell r="W908">
            <v>0</v>
          </cell>
          <cell r="X908">
            <v>0</v>
          </cell>
          <cell r="Y908">
            <v>0</v>
          </cell>
          <cell r="Z908">
            <v>93036.390655999989</v>
          </cell>
          <cell r="AA908">
            <v>93036.390655999989</v>
          </cell>
          <cell r="AB908">
            <v>0</v>
          </cell>
          <cell r="AC908">
            <v>0</v>
          </cell>
          <cell r="AD908">
            <v>0</v>
          </cell>
          <cell r="AE908">
            <v>93036.390655999989</v>
          </cell>
          <cell r="AF908">
            <v>0</v>
          </cell>
          <cell r="AG908">
            <v>0</v>
          </cell>
          <cell r="AH908">
            <v>0</v>
          </cell>
          <cell r="AI908">
            <v>0</v>
          </cell>
          <cell r="AJ908">
            <v>0</v>
          </cell>
          <cell r="AL908">
            <v>0</v>
          </cell>
        </row>
        <row r="909">
          <cell r="B909" t="str">
            <v>ST/ESRS</v>
          </cell>
          <cell r="C909" t="str">
            <v>B3A</v>
          </cell>
          <cell r="D909" t="str">
            <v>B3AE</v>
          </cell>
          <cell r="E909" t="str">
            <v>ISAG</v>
          </cell>
          <cell r="F909" t="str">
            <v>20</v>
          </cell>
          <cell r="G909">
            <v>23</v>
          </cell>
          <cell r="H909" t="str">
            <v>Bibliothèques de proximité / Fourniture de volumes pour la collection minimale</v>
          </cell>
          <cell r="I909" t="str">
            <v>DNESUP</v>
          </cell>
          <cell r="J909" t="str">
            <v>42</v>
          </cell>
          <cell r="K909" t="str">
            <v>IDA</v>
          </cell>
          <cell r="L909" t="str">
            <v>AOI</v>
          </cell>
          <cell r="M909">
            <v>620</v>
          </cell>
          <cell r="N909" t="str">
            <v>2</v>
          </cell>
          <cell r="O909">
            <v>5</v>
          </cell>
          <cell r="P909" t="str">
            <v>5</v>
          </cell>
          <cell r="Q909">
            <v>620</v>
          </cell>
          <cell r="R909" t="str">
            <v>titre</v>
          </cell>
          <cell r="T909">
            <v>130.66908799999999</v>
          </cell>
          <cell r="U909">
            <v>1</v>
          </cell>
          <cell r="V909">
            <v>81014.834559999988</v>
          </cell>
          <cell r="W909">
            <v>0</v>
          </cell>
          <cell r="X909">
            <v>0</v>
          </cell>
          <cell r="Y909">
            <v>0</v>
          </cell>
          <cell r="Z909">
            <v>81014.834559999988</v>
          </cell>
          <cell r="AA909">
            <v>81014.834559999988</v>
          </cell>
          <cell r="AB909">
            <v>0</v>
          </cell>
          <cell r="AC909">
            <v>0</v>
          </cell>
          <cell r="AD909">
            <v>0</v>
          </cell>
          <cell r="AE909">
            <v>81014.834559999988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J909">
            <v>0</v>
          </cell>
          <cell r="AL909">
            <v>0</v>
          </cell>
        </row>
        <row r="910">
          <cell r="B910" t="str">
            <v>ST/ESRS</v>
          </cell>
          <cell r="C910" t="str">
            <v>B3A</v>
          </cell>
          <cell r="D910" t="str">
            <v>B3AE</v>
          </cell>
          <cell r="E910" t="str">
            <v>UJNK</v>
          </cell>
          <cell r="F910" t="str">
            <v>40</v>
          </cell>
          <cell r="G910">
            <v>23</v>
          </cell>
          <cell r="H910" t="str">
            <v>Bibliothèques de proximité / Fourniture de volumes pour la collection minimale</v>
          </cell>
          <cell r="I910" t="str">
            <v>DNESUP</v>
          </cell>
          <cell r="J910" t="str">
            <v>42</v>
          </cell>
          <cell r="K910" t="str">
            <v>IDA</v>
          </cell>
          <cell r="L910" t="str">
            <v>AOI</v>
          </cell>
          <cell r="M910">
            <v>749</v>
          </cell>
          <cell r="N910" t="str">
            <v>2</v>
          </cell>
          <cell r="O910">
            <v>5</v>
          </cell>
          <cell r="P910" t="str">
            <v>5</v>
          </cell>
          <cell r="Q910">
            <v>749</v>
          </cell>
          <cell r="R910" t="str">
            <v>titre</v>
          </cell>
          <cell r="T910">
            <v>130.66908799999999</v>
          </cell>
          <cell r="U910">
            <v>1</v>
          </cell>
          <cell r="V910">
            <v>97871.146911999997</v>
          </cell>
          <cell r="W910">
            <v>0</v>
          </cell>
          <cell r="X910">
            <v>0</v>
          </cell>
          <cell r="Y910">
            <v>0</v>
          </cell>
          <cell r="Z910">
            <v>97871.146911999997</v>
          </cell>
          <cell r="AA910">
            <v>97871.146911999997</v>
          </cell>
          <cell r="AB910">
            <v>0</v>
          </cell>
          <cell r="AC910">
            <v>0</v>
          </cell>
          <cell r="AD910">
            <v>0</v>
          </cell>
          <cell r="AE910">
            <v>97871.146911999997</v>
          </cell>
          <cell r="AF910">
            <v>0</v>
          </cell>
          <cell r="AG910">
            <v>0</v>
          </cell>
          <cell r="AH910">
            <v>0</v>
          </cell>
          <cell r="AI910">
            <v>0</v>
          </cell>
          <cell r="AJ910">
            <v>0</v>
          </cell>
          <cell r="AL910">
            <v>0</v>
          </cell>
        </row>
        <row r="911">
          <cell r="B911" t="str">
            <v>ST/ESRS</v>
          </cell>
          <cell r="C911" t="str">
            <v>B3A</v>
          </cell>
          <cell r="D911" t="str">
            <v>B3AE</v>
          </cell>
          <cell r="E911" t="str">
            <v>EPIK</v>
          </cell>
          <cell r="F911" t="str">
            <v>51</v>
          </cell>
          <cell r="G911">
            <v>23</v>
          </cell>
          <cell r="H911" t="str">
            <v>Bibliothèques de proximité / Fourniture de volumes pour la collection minimale</v>
          </cell>
          <cell r="I911" t="str">
            <v>DNESUP</v>
          </cell>
          <cell r="J911" t="str">
            <v>42</v>
          </cell>
          <cell r="K911" t="str">
            <v>IDA</v>
          </cell>
          <cell r="L911" t="str">
            <v>AOI</v>
          </cell>
          <cell r="M911">
            <v>1672</v>
          </cell>
          <cell r="N911" t="str">
            <v>2</v>
          </cell>
          <cell r="O911">
            <v>5</v>
          </cell>
          <cell r="P911" t="str">
            <v>5</v>
          </cell>
          <cell r="Q911">
            <v>1672</v>
          </cell>
          <cell r="R911" t="str">
            <v>titre</v>
          </cell>
          <cell r="T911">
            <v>130.66908799999999</v>
          </cell>
          <cell r="U911">
            <v>1</v>
          </cell>
          <cell r="V911">
            <v>218478.71513599998</v>
          </cell>
          <cell r="W911">
            <v>0</v>
          </cell>
          <cell r="X911">
            <v>0</v>
          </cell>
          <cell r="Y911">
            <v>0</v>
          </cell>
          <cell r="Z911">
            <v>218478.71513599998</v>
          </cell>
          <cell r="AA911">
            <v>218478.71513599998</v>
          </cell>
          <cell r="AB911">
            <v>0</v>
          </cell>
          <cell r="AC911">
            <v>0</v>
          </cell>
          <cell r="AD911">
            <v>0</v>
          </cell>
          <cell r="AE911">
            <v>218478.71513599998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  <cell r="AL911">
            <v>0</v>
          </cell>
        </row>
        <row r="912">
          <cell r="B912" t="str">
            <v>ST/ESRS</v>
          </cell>
          <cell r="C912" t="str">
            <v>B3A</v>
          </cell>
          <cell r="D912" t="str">
            <v>B3AE</v>
          </cell>
          <cell r="E912" t="str">
            <v>CUR LABE</v>
          </cell>
          <cell r="F912" t="str">
            <v>10</v>
          </cell>
          <cell r="G912">
            <v>23</v>
          </cell>
          <cell r="H912" t="str">
            <v>Bibliothèques de proximité / Fourniture de volumes pour la collection minimale</v>
          </cell>
          <cell r="I912" t="str">
            <v>DNESUP</v>
          </cell>
          <cell r="J912" t="str">
            <v>42</v>
          </cell>
          <cell r="K912" t="str">
            <v>IDA</v>
          </cell>
          <cell r="L912" t="str">
            <v>AOI</v>
          </cell>
          <cell r="M912">
            <v>1558</v>
          </cell>
          <cell r="N912" t="str">
            <v>2</v>
          </cell>
          <cell r="O912">
            <v>5</v>
          </cell>
          <cell r="P912" t="str">
            <v>5</v>
          </cell>
          <cell r="Q912">
            <v>1558</v>
          </cell>
          <cell r="R912" t="str">
            <v>titre</v>
          </cell>
          <cell r="T912">
            <v>130.66908799999999</v>
          </cell>
          <cell r="U912">
            <v>1</v>
          </cell>
          <cell r="V912">
            <v>203582.43910399999</v>
          </cell>
          <cell r="W912">
            <v>0</v>
          </cell>
          <cell r="X912">
            <v>0</v>
          </cell>
          <cell r="Y912">
            <v>0</v>
          </cell>
          <cell r="Z912">
            <v>203582.43910399999</v>
          </cell>
          <cell r="AA912">
            <v>203582.43910399999</v>
          </cell>
          <cell r="AB912">
            <v>0</v>
          </cell>
          <cell r="AC912">
            <v>0</v>
          </cell>
          <cell r="AD912">
            <v>0</v>
          </cell>
          <cell r="AE912">
            <v>203582.43910399999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  <cell r="AL912">
            <v>0</v>
          </cell>
        </row>
        <row r="913">
          <cell r="B913" t="str">
            <v>ST/ESRS</v>
          </cell>
          <cell r="C913" t="str">
            <v>B3A</v>
          </cell>
          <cell r="D913" t="str">
            <v>B3AE</v>
          </cell>
          <cell r="E913" t="str">
            <v>CUR NZER</v>
          </cell>
          <cell r="G913">
            <v>23</v>
          </cell>
          <cell r="H913" t="str">
            <v>Bibliothèques de proximité / Fourniture de volumes pour la collection minimale</v>
          </cell>
          <cell r="I913" t="str">
            <v>DNESUP</v>
          </cell>
          <cell r="J913" t="str">
            <v>42</v>
          </cell>
          <cell r="K913" t="str">
            <v>IDA</v>
          </cell>
          <cell r="L913" t="str">
            <v>AOI</v>
          </cell>
          <cell r="M913">
            <v>1565</v>
          </cell>
          <cell r="O913">
            <v>5</v>
          </cell>
          <cell r="Q913">
            <v>1565</v>
          </cell>
          <cell r="R913" t="str">
            <v>titre</v>
          </cell>
          <cell r="T913">
            <v>130.66908799999999</v>
          </cell>
          <cell r="U913">
            <v>1</v>
          </cell>
          <cell r="V913">
            <v>204497.12271999998</v>
          </cell>
          <cell r="W913">
            <v>0</v>
          </cell>
          <cell r="X913">
            <v>0</v>
          </cell>
          <cell r="Y913">
            <v>0</v>
          </cell>
          <cell r="Z913">
            <v>204497.12271999998</v>
          </cell>
          <cell r="AA913">
            <v>204497.12271999998</v>
          </cell>
          <cell r="AB913">
            <v>0</v>
          </cell>
          <cell r="AC913">
            <v>0</v>
          </cell>
          <cell r="AD913">
            <v>0</v>
          </cell>
          <cell r="AE913">
            <v>204497.12271999998</v>
          </cell>
          <cell r="AF913">
            <v>0</v>
          </cell>
          <cell r="AG913">
            <v>0</v>
          </cell>
          <cell r="AH913">
            <v>0</v>
          </cell>
          <cell r="AI913">
            <v>0</v>
          </cell>
          <cell r="AJ913">
            <v>0</v>
          </cell>
          <cell r="AL913">
            <v>0</v>
          </cell>
        </row>
        <row r="914">
          <cell r="B914" t="str">
            <v>ST/ESRS</v>
          </cell>
          <cell r="C914" t="str">
            <v>B3A</v>
          </cell>
          <cell r="D914" t="str">
            <v>B3AE</v>
          </cell>
          <cell r="E914" t="str">
            <v>IISMVD</v>
          </cell>
          <cell r="F914" t="str">
            <v>10</v>
          </cell>
          <cell r="G914">
            <v>23</v>
          </cell>
          <cell r="H914" t="str">
            <v>Bibliothèques de proximité / Fourniture de volumes pour la collection minimale</v>
          </cell>
          <cell r="I914" t="str">
            <v>DNESUP</v>
          </cell>
          <cell r="J914" t="str">
            <v>42</v>
          </cell>
          <cell r="K914" t="str">
            <v>IDA</v>
          </cell>
          <cell r="L914" t="str">
            <v>AOI</v>
          </cell>
          <cell r="M914">
            <v>512</v>
          </cell>
          <cell r="N914" t="str">
            <v>2</v>
          </cell>
          <cell r="O914">
            <v>5</v>
          </cell>
          <cell r="P914" t="str">
            <v>2</v>
          </cell>
          <cell r="Q914">
            <v>512</v>
          </cell>
          <cell r="R914" t="str">
            <v>titre</v>
          </cell>
          <cell r="T914">
            <v>130.66908799999999</v>
          </cell>
          <cell r="U914">
            <v>1</v>
          </cell>
          <cell r="V914">
            <v>66902.573055999994</v>
          </cell>
          <cell r="W914">
            <v>0</v>
          </cell>
          <cell r="X914">
            <v>0</v>
          </cell>
          <cell r="Y914">
            <v>0</v>
          </cell>
          <cell r="Z914">
            <v>66902.573055999994</v>
          </cell>
          <cell r="AA914">
            <v>66902.573055999994</v>
          </cell>
          <cell r="AB914">
            <v>0</v>
          </cell>
          <cell r="AC914">
            <v>0</v>
          </cell>
          <cell r="AD914">
            <v>0</v>
          </cell>
          <cell r="AE914">
            <v>66902.573055999994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0</v>
          </cell>
          <cell r="AL914">
            <v>0</v>
          </cell>
        </row>
        <row r="915">
          <cell r="B915" t="str">
            <v>ST/ESRS</v>
          </cell>
          <cell r="C915" t="str">
            <v>B3A</v>
          </cell>
          <cell r="D915" t="str">
            <v>B3AE</v>
          </cell>
          <cell r="E915" t="str">
            <v>ISTM</v>
          </cell>
          <cell r="F915" t="str">
            <v>21</v>
          </cell>
          <cell r="G915">
            <v>23</v>
          </cell>
          <cell r="H915" t="str">
            <v>Bibliothèques de proximité / Fourniture de volumes pour la collection minimale</v>
          </cell>
          <cell r="I915" t="str">
            <v>DNESUP</v>
          </cell>
          <cell r="J915" t="str">
            <v>42</v>
          </cell>
          <cell r="K915" t="str">
            <v>IDA</v>
          </cell>
          <cell r="L915" t="str">
            <v>AOI</v>
          </cell>
          <cell r="M915">
            <v>960</v>
          </cell>
          <cell r="N915" t="str">
            <v>2</v>
          </cell>
          <cell r="O915">
            <v>5</v>
          </cell>
          <cell r="P915" t="str">
            <v>3</v>
          </cell>
          <cell r="Q915">
            <v>960</v>
          </cell>
          <cell r="R915" t="str">
            <v>titre</v>
          </cell>
          <cell r="T915">
            <v>130.66908799999999</v>
          </cell>
          <cell r="U915">
            <v>1</v>
          </cell>
          <cell r="V915">
            <v>125442.32447999998</v>
          </cell>
          <cell r="W915">
            <v>0</v>
          </cell>
          <cell r="X915">
            <v>0</v>
          </cell>
          <cell r="Y915">
            <v>0</v>
          </cell>
          <cell r="Z915">
            <v>125442.32447999998</v>
          </cell>
          <cell r="AA915">
            <v>125442.32447999998</v>
          </cell>
          <cell r="AB915">
            <v>0</v>
          </cell>
          <cell r="AC915">
            <v>0</v>
          </cell>
          <cell r="AD915">
            <v>0</v>
          </cell>
          <cell r="AE915">
            <v>125442.32447999998</v>
          </cell>
          <cell r="AF915">
            <v>0</v>
          </cell>
          <cell r="AG915">
            <v>0</v>
          </cell>
          <cell r="AH915">
            <v>0</v>
          </cell>
          <cell r="AI915">
            <v>0</v>
          </cell>
          <cell r="AJ915">
            <v>0</v>
          </cell>
          <cell r="AL915">
            <v>0</v>
          </cell>
        </row>
        <row r="916">
          <cell r="B916" t="str">
            <v>ST/ESRS</v>
          </cell>
          <cell r="C916" t="str">
            <v>B3A</v>
          </cell>
          <cell r="D916" t="str">
            <v>B3AE</v>
          </cell>
          <cell r="E916" t="str">
            <v>ISSAVF</v>
          </cell>
          <cell r="F916" t="str">
            <v>22</v>
          </cell>
          <cell r="G916">
            <v>23</v>
          </cell>
          <cell r="H916" t="str">
            <v>Bibliothèques de proximité / Fourniture de volumes pour la collection minimale</v>
          </cell>
          <cell r="I916" t="str">
            <v>DNESUP</v>
          </cell>
          <cell r="J916" t="str">
            <v>42</v>
          </cell>
          <cell r="K916" t="str">
            <v>IDA</v>
          </cell>
          <cell r="L916" t="str">
            <v>AOI</v>
          </cell>
          <cell r="M916">
            <v>546</v>
          </cell>
          <cell r="N916" t="str">
            <v>2</v>
          </cell>
          <cell r="O916">
            <v>5</v>
          </cell>
          <cell r="P916" t="str">
            <v>3</v>
          </cell>
          <cell r="Q916">
            <v>546</v>
          </cell>
          <cell r="R916" t="str">
            <v>titre</v>
          </cell>
          <cell r="T916">
            <v>130.66908799999999</v>
          </cell>
          <cell r="U916">
            <v>1</v>
          </cell>
          <cell r="V916">
            <v>71345.322047999987</v>
          </cell>
          <cell r="W916">
            <v>0</v>
          </cell>
          <cell r="X916">
            <v>0</v>
          </cell>
          <cell r="Y916">
            <v>0</v>
          </cell>
          <cell r="Z916">
            <v>71345.322047999987</v>
          </cell>
          <cell r="AA916">
            <v>71345.322047999987</v>
          </cell>
          <cell r="AB916">
            <v>0</v>
          </cell>
          <cell r="AC916">
            <v>0</v>
          </cell>
          <cell r="AD916">
            <v>0</v>
          </cell>
          <cell r="AE916">
            <v>71345.322047999987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  <cell r="AL916">
            <v>0</v>
          </cell>
        </row>
        <row r="917">
          <cell r="B917" t="str">
            <v>ST/ESRS</v>
          </cell>
          <cell r="C917" t="str">
            <v>B3A</v>
          </cell>
          <cell r="D917" t="str">
            <v>B3AE</v>
          </cell>
          <cell r="E917" t="str">
            <v>INAUC</v>
          </cell>
          <cell r="F917" t="str">
            <v>31</v>
          </cell>
          <cell r="G917">
            <v>23</v>
          </cell>
          <cell r="H917" t="str">
            <v>Bibliothèques de proximité / Fourniture de volumes pour la collection minimale</v>
          </cell>
          <cell r="I917" t="str">
            <v>DNESUP</v>
          </cell>
          <cell r="J917" t="str">
            <v>42</v>
          </cell>
          <cell r="K917" t="str">
            <v>IDA</v>
          </cell>
          <cell r="L917" t="str">
            <v>AOI</v>
          </cell>
          <cell r="M917">
            <v>574</v>
          </cell>
          <cell r="N917" t="str">
            <v>2</v>
          </cell>
          <cell r="O917">
            <v>5</v>
          </cell>
          <cell r="P917" t="str">
            <v>3</v>
          </cell>
          <cell r="Q917">
            <v>574</v>
          </cell>
          <cell r="R917" t="str">
            <v>titre</v>
          </cell>
          <cell r="T917">
            <v>130.66908799999999</v>
          </cell>
          <cell r="U917">
            <v>1</v>
          </cell>
          <cell r="V917">
            <v>75004.056511999996</v>
          </cell>
          <cell r="W917">
            <v>0</v>
          </cell>
          <cell r="X917">
            <v>0</v>
          </cell>
          <cell r="Y917">
            <v>0</v>
          </cell>
          <cell r="Z917">
            <v>75004.056511999996</v>
          </cell>
          <cell r="AA917">
            <v>75004.056511999996</v>
          </cell>
          <cell r="AB917">
            <v>0</v>
          </cell>
          <cell r="AC917">
            <v>0</v>
          </cell>
          <cell r="AD917">
            <v>0</v>
          </cell>
          <cell r="AE917">
            <v>75004.056511999996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0</v>
          </cell>
          <cell r="AL917">
            <v>0</v>
          </cell>
        </row>
        <row r="918">
          <cell r="B918" t="str">
            <v>ST/ESRS</v>
          </cell>
          <cell r="C918" t="str">
            <v>B3A</v>
          </cell>
          <cell r="D918" t="str">
            <v>B3AE</v>
          </cell>
          <cell r="E918" t="str">
            <v>ISICC</v>
          </cell>
          <cell r="F918" t="str">
            <v>90</v>
          </cell>
          <cell r="G918">
            <v>23</v>
          </cell>
          <cell r="H918" t="str">
            <v>Bibliothèques de proximité / Fourniture de volumes pour la collection minimale</v>
          </cell>
          <cell r="I918" t="str">
            <v>DNESUP</v>
          </cell>
          <cell r="J918" t="str">
            <v>42</v>
          </cell>
          <cell r="K918" t="str">
            <v>IDA</v>
          </cell>
          <cell r="L918" t="str">
            <v>AOI</v>
          </cell>
          <cell r="M918">
            <v>484</v>
          </cell>
          <cell r="N918" t="str">
            <v>2</v>
          </cell>
          <cell r="O918">
            <v>5</v>
          </cell>
          <cell r="P918" t="str">
            <v>3</v>
          </cell>
          <cell r="Q918">
            <v>484</v>
          </cell>
          <cell r="R918" t="str">
            <v>titre</v>
          </cell>
          <cell r="T918">
            <v>130.66908799999999</v>
          </cell>
          <cell r="U918">
            <v>1</v>
          </cell>
          <cell r="V918">
            <v>63243.838591999993</v>
          </cell>
          <cell r="W918">
            <v>0</v>
          </cell>
          <cell r="X918">
            <v>0</v>
          </cell>
          <cell r="Y918">
            <v>0</v>
          </cell>
          <cell r="Z918">
            <v>63243.838591999993</v>
          </cell>
          <cell r="AA918">
            <v>63243.838591999993</v>
          </cell>
          <cell r="AB918">
            <v>0</v>
          </cell>
          <cell r="AC918">
            <v>0</v>
          </cell>
          <cell r="AD918">
            <v>0</v>
          </cell>
          <cell r="AE918">
            <v>63243.838591999993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L918">
            <v>0</v>
          </cell>
        </row>
        <row r="919">
          <cell r="B919" t="str">
            <v>ST/ESRS</v>
          </cell>
          <cell r="C919" t="str">
            <v>B3A</v>
          </cell>
          <cell r="D919" t="str">
            <v>B3AE</v>
          </cell>
          <cell r="E919" t="str">
            <v>CSP</v>
          </cell>
          <cell r="F919" t="str">
            <v>22</v>
          </cell>
          <cell r="G919">
            <v>15</v>
          </cell>
          <cell r="H919" t="str">
            <v>Bibliothèques de proximité : Missions de supervision  6j/mois</v>
          </cell>
          <cell r="I919" t="str">
            <v>DNESUP</v>
          </cell>
          <cell r="J919" t="str">
            <v>42</v>
          </cell>
          <cell r="K919" t="str">
            <v>IDA</v>
          </cell>
          <cell r="L919" t="str">
            <v>AUT</v>
          </cell>
          <cell r="M919">
            <v>36</v>
          </cell>
          <cell r="N919" t="str">
            <v>2</v>
          </cell>
          <cell r="O919">
            <v>5</v>
          </cell>
          <cell r="P919" t="str">
            <v>3</v>
          </cell>
          <cell r="Q919">
            <v>36</v>
          </cell>
          <cell r="R919" t="str">
            <v>pxj</v>
          </cell>
          <cell r="T919">
            <v>113.9556</v>
          </cell>
          <cell r="U919">
            <v>0.9</v>
          </cell>
          <cell r="V919">
            <v>4102.4016000000001</v>
          </cell>
          <cell r="W919">
            <v>0</v>
          </cell>
          <cell r="X919">
            <v>0</v>
          </cell>
          <cell r="Y919">
            <v>0</v>
          </cell>
          <cell r="Z919">
            <v>4102.4016000000001</v>
          </cell>
          <cell r="AA919">
            <v>3692.1614400000003</v>
          </cell>
          <cell r="AB919">
            <v>0</v>
          </cell>
          <cell r="AC919">
            <v>0</v>
          </cell>
          <cell r="AD919">
            <v>0</v>
          </cell>
          <cell r="AE919">
            <v>3692.1614400000003</v>
          </cell>
          <cell r="AF919">
            <v>410.24015999999983</v>
          </cell>
          <cell r="AG919">
            <v>0</v>
          </cell>
          <cell r="AH919">
            <v>0</v>
          </cell>
          <cell r="AI919">
            <v>0</v>
          </cell>
          <cell r="AJ919">
            <v>410.24015999999983</v>
          </cell>
          <cell r="AL919">
            <v>0</v>
          </cell>
        </row>
        <row r="920">
          <cell r="B920" t="str">
            <v>ST/ESRS</v>
          </cell>
          <cell r="C920" t="str">
            <v>B3A</v>
          </cell>
          <cell r="D920" t="str">
            <v>B3AA</v>
          </cell>
          <cell r="E920" t="str">
            <v>DNESUP</v>
          </cell>
          <cell r="F920" t="str">
            <v>81</v>
          </cell>
          <cell r="G920">
            <v>25</v>
          </cell>
          <cell r="H920" t="str">
            <v>Appui institutionnel réforme programmes en LMD (UQAM) 2è phase</v>
          </cell>
          <cell r="I920" t="str">
            <v>DNESUP</v>
          </cell>
          <cell r="J920" t="str">
            <v>42</v>
          </cell>
          <cell r="K920" t="str">
            <v>IDA</v>
          </cell>
          <cell r="L920" t="str">
            <v>LR</v>
          </cell>
          <cell r="M920">
            <v>1</v>
          </cell>
          <cell r="N920" t="str">
            <v>2</v>
          </cell>
          <cell r="O920">
            <v>5</v>
          </cell>
          <cell r="P920" t="str">
            <v>3</v>
          </cell>
          <cell r="Q920">
            <v>1</v>
          </cell>
          <cell r="R920" t="str">
            <v>contrat</v>
          </cell>
          <cell r="T920">
            <v>1749078.9783456</v>
          </cell>
          <cell r="U920">
            <v>1</v>
          </cell>
          <cell r="V920">
            <v>1749078.9783456</v>
          </cell>
          <cell r="W920">
            <v>0</v>
          </cell>
          <cell r="X920">
            <v>0</v>
          </cell>
          <cell r="Y920">
            <v>0</v>
          </cell>
          <cell r="Z920">
            <v>1749078.9783456</v>
          </cell>
          <cell r="AA920">
            <v>1749078.9783456</v>
          </cell>
          <cell r="AB920">
            <v>0</v>
          </cell>
          <cell r="AC920">
            <v>0</v>
          </cell>
          <cell r="AD920">
            <v>0</v>
          </cell>
          <cell r="AE920">
            <v>1749078.9783456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L920">
            <v>0</v>
          </cell>
        </row>
        <row r="921">
          <cell r="B921" t="str">
            <v>ST/ESRS</v>
          </cell>
          <cell r="C921" t="str">
            <v>B3A</v>
          </cell>
          <cell r="D921" t="str">
            <v>B3AA</v>
          </cell>
          <cell r="E921" t="str">
            <v>DNESUP</v>
          </cell>
          <cell r="F921" t="str">
            <v>30</v>
          </cell>
          <cell r="G921">
            <v>25</v>
          </cell>
          <cell r="H921" t="str">
            <v>Voyage d'étude au Maroc sur LMD</v>
          </cell>
          <cell r="I921" t="str">
            <v>DNESUP</v>
          </cell>
          <cell r="J921" t="str">
            <v>42</v>
          </cell>
          <cell r="K921" t="str">
            <v>IDA</v>
          </cell>
          <cell r="L921" t="str">
            <v>AUT</v>
          </cell>
          <cell r="M921">
            <v>1</v>
          </cell>
          <cell r="N921" t="str">
            <v>2</v>
          </cell>
          <cell r="O921">
            <v>5</v>
          </cell>
          <cell r="P921" t="str">
            <v>3</v>
          </cell>
          <cell r="Q921">
            <v>1</v>
          </cell>
          <cell r="R921" t="str">
            <v>forfait</v>
          </cell>
          <cell r="T921">
            <v>27543.068520000001</v>
          </cell>
          <cell r="U921">
            <v>1</v>
          </cell>
          <cell r="V921">
            <v>27543.068520000001</v>
          </cell>
          <cell r="W921">
            <v>0</v>
          </cell>
          <cell r="X921">
            <v>0</v>
          </cell>
          <cell r="Y921">
            <v>0</v>
          </cell>
          <cell r="Z921">
            <v>27543.068520000001</v>
          </cell>
          <cell r="AA921">
            <v>27543.068520000001</v>
          </cell>
          <cell r="AB921">
            <v>0</v>
          </cell>
          <cell r="AC921">
            <v>0</v>
          </cell>
          <cell r="AD921">
            <v>0</v>
          </cell>
          <cell r="AE921">
            <v>27543.068520000001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L921">
            <v>0</v>
          </cell>
        </row>
        <row r="922">
          <cell r="B922" t="str">
            <v>ST/ESRS</v>
          </cell>
          <cell r="C922" t="str">
            <v>B3B</v>
          </cell>
          <cell r="D922" t="str">
            <v>B3BA</v>
          </cell>
          <cell r="E922" t="str">
            <v>DNRST</v>
          </cell>
          <cell r="F922" t="str">
            <v>21</v>
          </cell>
          <cell r="G922">
            <v>25</v>
          </cell>
          <cell r="H922" t="str">
            <v>Appui pour édition et impression de 10 rapports scientifiques  Reporté en 2006</v>
          </cell>
          <cell r="I922" t="str">
            <v>DNRS</v>
          </cell>
          <cell r="J922" t="str">
            <v>42</v>
          </cell>
          <cell r="K922" t="str">
            <v>IDA</v>
          </cell>
          <cell r="L922" t="str">
            <v>AUT</v>
          </cell>
          <cell r="M922">
            <v>10</v>
          </cell>
          <cell r="N922" t="str">
            <v>2</v>
          </cell>
          <cell r="O922">
            <v>5</v>
          </cell>
          <cell r="P922" t="str">
            <v>3</v>
          </cell>
          <cell r="Q922">
            <v>10</v>
          </cell>
          <cell r="R922" t="str">
            <v>pub</v>
          </cell>
          <cell r="T922">
            <v>2047.40228</v>
          </cell>
          <cell r="U922">
            <v>1</v>
          </cell>
          <cell r="V922">
            <v>20474.022799999999</v>
          </cell>
          <cell r="W922">
            <v>0</v>
          </cell>
          <cell r="X922">
            <v>0</v>
          </cell>
          <cell r="Y922">
            <v>0</v>
          </cell>
          <cell r="Z922">
            <v>20474.022799999999</v>
          </cell>
          <cell r="AA922">
            <v>20474.022799999999</v>
          </cell>
          <cell r="AB922">
            <v>0</v>
          </cell>
          <cell r="AC922">
            <v>0</v>
          </cell>
          <cell r="AD922">
            <v>0</v>
          </cell>
          <cell r="AE922">
            <v>20474.022799999999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L922">
            <v>0</v>
          </cell>
        </row>
        <row r="923">
          <cell r="B923" t="str">
            <v>ST/ESRS</v>
          </cell>
          <cell r="C923" t="str">
            <v>B3B</v>
          </cell>
          <cell r="D923" t="str">
            <v>B3BA</v>
          </cell>
          <cell r="E923" t="str">
            <v>DNRST</v>
          </cell>
          <cell r="F923" t="str">
            <v>11</v>
          </cell>
          <cell r="G923">
            <v>25</v>
          </cell>
          <cell r="H923" t="str">
            <v>Journée scientifique nationale du FRI</v>
          </cell>
          <cell r="I923" t="str">
            <v>DNRS</v>
          </cell>
          <cell r="J923" t="str">
            <v>42</v>
          </cell>
          <cell r="K923" t="str">
            <v>IDA</v>
          </cell>
          <cell r="L923" t="str">
            <v>AUT</v>
          </cell>
          <cell r="M923">
            <v>1</v>
          </cell>
          <cell r="N923" t="str">
            <v>2</v>
          </cell>
          <cell r="O923">
            <v>5</v>
          </cell>
          <cell r="P923" t="str">
            <v>3</v>
          </cell>
          <cell r="Q923">
            <v>1</v>
          </cell>
          <cell r="R923" t="str">
            <v>forfait</v>
          </cell>
          <cell r="T923">
            <v>43284.135399999999</v>
          </cell>
          <cell r="U923">
            <v>1</v>
          </cell>
          <cell r="V923">
            <v>43284.135399999999</v>
          </cell>
          <cell r="W923">
            <v>0</v>
          </cell>
          <cell r="X923">
            <v>0</v>
          </cell>
          <cell r="Y923">
            <v>0</v>
          </cell>
          <cell r="Z923">
            <v>43284.135399999999</v>
          </cell>
          <cell r="AA923">
            <v>43284.135399999999</v>
          </cell>
          <cell r="AB923">
            <v>0</v>
          </cell>
          <cell r="AC923">
            <v>0</v>
          </cell>
          <cell r="AD923">
            <v>0</v>
          </cell>
          <cell r="AE923">
            <v>43284.135399999999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L923">
            <v>0</v>
          </cell>
        </row>
        <row r="924">
          <cell r="B924" t="str">
            <v>ST/ESRS</v>
          </cell>
          <cell r="C924" t="str">
            <v>B3A</v>
          </cell>
          <cell r="D924" t="str">
            <v>B3AE</v>
          </cell>
          <cell r="E924" t="str">
            <v>ISSEG</v>
          </cell>
          <cell r="F924" t="str">
            <v>12</v>
          </cell>
          <cell r="G924">
            <v>22</v>
          </cell>
          <cell r="H924" t="str">
            <v>ISSEG Transfert bibliothèque    131818010 GNF</v>
          </cell>
          <cell r="I924" t="str">
            <v>DNESUP</v>
          </cell>
          <cell r="J924" t="str">
            <v>42</v>
          </cell>
          <cell r="K924" t="str">
            <v>IDA</v>
          </cell>
          <cell r="L924" t="str">
            <v>COT</v>
          </cell>
          <cell r="M924">
            <v>1</v>
          </cell>
          <cell r="N924" t="str">
            <v>2</v>
          </cell>
          <cell r="O924">
            <v>5</v>
          </cell>
          <cell r="P924" t="str">
            <v>3</v>
          </cell>
          <cell r="Q924">
            <v>1</v>
          </cell>
          <cell r="R924" t="str">
            <v>forfait</v>
          </cell>
          <cell r="T924">
            <v>131818</v>
          </cell>
          <cell r="U924">
            <v>0.8</v>
          </cell>
          <cell r="V924">
            <v>131818</v>
          </cell>
          <cell r="W924">
            <v>0</v>
          </cell>
          <cell r="X924">
            <v>0</v>
          </cell>
          <cell r="Y924">
            <v>0</v>
          </cell>
          <cell r="Z924">
            <v>131818</v>
          </cell>
          <cell r="AA924">
            <v>105454.40000000001</v>
          </cell>
          <cell r="AB924">
            <v>0</v>
          </cell>
          <cell r="AC924">
            <v>0</v>
          </cell>
          <cell r="AD924">
            <v>0</v>
          </cell>
          <cell r="AE924">
            <v>105454.40000000001</v>
          </cell>
          <cell r="AF924">
            <v>26363.599999999991</v>
          </cell>
          <cell r="AG924">
            <v>0</v>
          </cell>
          <cell r="AH924">
            <v>0</v>
          </cell>
          <cell r="AI924">
            <v>0</v>
          </cell>
          <cell r="AJ924">
            <v>26363.599999999991</v>
          </cell>
          <cell r="AL924">
            <v>0</v>
          </cell>
        </row>
        <row r="925">
          <cell r="B925" t="str">
            <v>ST/ESRS</v>
          </cell>
          <cell r="C925" t="str">
            <v>B3D</v>
          </cell>
          <cell r="D925" t="str">
            <v>B3DK</v>
          </cell>
          <cell r="E925" t="str">
            <v>ISSEG</v>
          </cell>
          <cell r="F925" t="str">
            <v>20</v>
          </cell>
          <cell r="G925">
            <v>15</v>
          </cell>
          <cell r="H925" t="str">
            <v>ISSEG Appui au fonctionnement</v>
          </cell>
          <cell r="I925" t="str">
            <v>DNESUP</v>
          </cell>
          <cell r="J925" t="str">
            <v>42</v>
          </cell>
          <cell r="K925" t="str">
            <v>IDA</v>
          </cell>
          <cell r="L925" t="str">
            <v>AUT</v>
          </cell>
          <cell r="M925">
            <v>1</v>
          </cell>
          <cell r="N925" t="str">
            <v>2</v>
          </cell>
          <cell r="O925">
            <v>5</v>
          </cell>
          <cell r="P925" t="str">
            <v>5</v>
          </cell>
          <cell r="Q925">
            <v>1</v>
          </cell>
          <cell r="R925" t="str">
            <v>an</v>
          </cell>
          <cell r="T925">
            <v>37985.199999999997</v>
          </cell>
          <cell r="U925">
            <v>0.9</v>
          </cell>
          <cell r="V925">
            <v>37985.199999999997</v>
          </cell>
          <cell r="W925">
            <v>0</v>
          </cell>
          <cell r="X925">
            <v>0</v>
          </cell>
          <cell r="Y925">
            <v>0</v>
          </cell>
          <cell r="Z925">
            <v>37985.199999999997</v>
          </cell>
          <cell r="AA925">
            <v>34186.68</v>
          </cell>
          <cell r="AB925">
            <v>0</v>
          </cell>
          <cell r="AC925">
            <v>0</v>
          </cell>
          <cell r="AD925">
            <v>0</v>
          </cell>
          <cell r="AE925">
            <v>34186.68</v>
          </cell>
          <cell r="AF925">
            <v>3798.5199999999968</v>
          </cell>
          <cell r="AG925">
            <v>0</v>
          </cell>
          <cell r="AH925">
            <v>0</v>
          </cell>
          <cell r="AI925">
            <v>0</v>
          </cell>
          <cell r="AJ925">
            <v>3798.5199999999968</v>
          </cell>
          <cell r="AL925">
            <v>0</v>
          </cell>
        </row>
        <row r="926">
          <cell r="B926" t="str">
            <v>ST/ESRS</v>
          </cell>
          <cell r="C926" t="str">
            <v>B3C</v>
          </cell>
          <cell r="D926" t="str">
            <v>B3CA</v>
          </cell>
          <cell r="E926" t="str">
            <v>ISSEG</v>
          </cell>
          <cell r="F926" t="str">
            <v>10</v>
          </cell>
          <cell r="G926">
            <v>25</v>
          </cell>
          <cell r="H926" t="str">
            <v>ISSEG Appui institutionnel pour la mise en place des prog rénové</v>
          </cell>
          <cell r="I926" t="str">
            <v>ISSEG</v>
          </cell>
          <cell r="J926" t="str">
            <v>42</v>
          </cell>
          <cell r="K926" t="str">
            <v>IDA</v>
          </cell>
          <cell r="L926" t="str">
            <v>LR</v>
          </cell>
          <cell r="M926">
            <v>1</v>
          </cell>
          <cell r="N926" t="str">
            <v>2</v>
          </cell>
          <cell r="O926">
            <v>5</v>
          </cell>
          <cell r="P926" t="str">
            <v>5</v>
          </cell>
          <cell r="Q926">
            <v>1</v>
          </cell>
          <cell r="R926" t="str">
            <v>forfait</v>
          </cell>
          <cell r="T926">
            <v>759704</v>
          </cell>
          <cell r="U926">
            <v>1</v>
          </cell>
          <cell r="V926">
            <v>759704</v>
          </cell>
          <cell r="W926">
            <v>0</v>
          </cell>
          <cell r="X926">
            <v>0</v>
          </cell>
          <cell r="Y926">
            <v>0</v>
          </cell>
          <cell r="Z926">
            <v>759704</v>
          </cell>
          <cell r="AA926">
            <v>759704</v>
          </cell>
          <cell r="AB926">
            <v>0</v>
          </cell>
          <cell r="AC926">
            <v>0</v>
          </cell>
          <cell r="AD926">
            <v>0</v>
          </cell>
          <cell r="AE926">
            <v>759704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L926">
            <v>0</v>
          </cell>
        </row>
        <row r="927">
          <cell r="B927" t="str">
            <v>ST/ESRS</v>
          </cell>
          <cell r="C927" t="str">
            <v>C3B</v>
          </cell>
          <cell r="D927" t="str">
            <v>C3BA</v>
          </cell>
          <cell r="E927" t="str">
            <v>SPS</v>
          </cell>
          <cell r="F927" t="str">
            <v>13</v>
          </cell>
          <cell r="G927">
            <v>25</v>
          </cell>
          <cell r="H927" t="str">
            <v>SPS ISU Form des cadres à excel et access et avancé 8p</v>
          </cell>
          <cell r="I927" t="str">
            <v>SPS</v>
          </cell>
          <cell r="J927" t="str">
            <v>42</v>
          </cell>
          <cell r="K927" t="str">
            <v>IDA</v>
          </cell>
          <cell r="L927" t="str">
            <v>AUT</v>
          </cell>
          <cell r="M927">
            <v>3</v>
          </cell>
          <cell r="N927" t="str">
            <v>2</v>
          </cell>
          <cell r="O927">
            <v>5</v>
          </cell>
          <cell r="P927" t="str">
            <v>5</v>
          </cell>
          <cell r="Q927">
            <v>3</v>
          </cell>
          <cell r="R927" t="str">
            <v>p</v>
          </cell>
          <cell r="T927">
            <v>1899.26</v>
          </cell>
          <cell r="U927">
            <v>1</v>
          </cell>
          <cell r="V927">
            <v>5697.78</v>
          </cell>
          <cell r="W927">
            <v>0</v>
          </cell>
          <cell r="X927">
            <v>0</v>
          </cell>
          <cell r="Y927">
            <v>0</v>
          </cell>
          <cell r="Z927">
            <v>5697.78</v>
          </cell>
          <cell r="AA927">
            <v>5697.78</v>
          </cell>
          <cell r="AB927">
            <v>0</v>
          </cell>
          <cell r="AC927">
            <v>0</v>
          </cell>
          <cell r="AD927">
            <v>0</v>
          </cell>
          <cell r="AE927">
            <v>5697.78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L927">
            <v>0</v>
          </cell>
        </row>
        <row r="928">
          <cell r="B928" t="str">
            <v>ST/ESRS</v>
          </cell>
          <cell r="C928" t="str">
            <v>C3B</v>
          </cell>
          <cell r="D928" t="str">
            <v>C3BA</v>
          </cell>
          <cell r="E928" t="str">
            <v>SPS</v>
          </cell>
          <cell r="F928" t="str">
            <v>90</v>
          </cell>
          <cell r="G928">
            <v>15</v>
          </cell>
          <cell r="H928" t="str">
            <v>SPS ISU Mission de collecte des données 4p x 30j</v>
          </cell>
          <cell r="I928" t="str">
            <v>SPS</v>
          </cell>
          <cell r="J928" t="str">
            <v>42</v>
          </cell>
          <cell r="K928" t="str">
            <v>IDA</v>
          </cell>
          <cell r="L928" t="str">
            <v>AUT</v>
          </cell>
          <cell r="M928">
            <v>120</v>
          </cell>
          <cell r="N928" t="str">
            <v>2</v>
          </cell>
          <cell r="O928">
            <v>5</v>
          </cell>
          <cell r="P928" t="str">
            <v>5</v>
          </cell>
          <cell r="Q928">
            <v>120</v>
          </cell>
          <cell r="R928" t="str">
            <v>pxj</v>
          </cell>
          <cell r="T928">
            <v>113.9556</v>
          </cell>
          <cell r="U928">
            <v>0.9</v>
          </cell>
          <cell r="V928">
            <v>13674.672</v>
          </cell>
          <cell r="W928">
            <v>0</v>
          </cell>
          <cell r="X928">
            <v>0</v>
          </cell>
          <cell r="Y928">
            <v>0</v>
          </cell>
          <cell r="Z928">
            <v>13674.672</v>
          </cell>
          <cell r="AA928">
            <v>12307.204800000001</v>
          </cell>
          <cell r="AB928">
            <v>0</v>
          </cell>
          <cell r="AC928">
            <v>0</v>
          </cell>
          <cell r="AD928">
            <v>0</v>
          </cell>
          <cell r="AE928">
            <v>12307.204800000001</v>
          </cell>
          <cell r="AF928">
            <v>1367.4671999999991</v>
          </cell>
          <cell r="AG928">
            <v>0</v>
          </cell>
          <cell r="AH928">
            <v>0</v>
          </cell>
          <cell r="AI928">
            <v>0</v>
          </cell>
          <cell r="AJ928">
            <v>1367.4671999999991</v>
          </cell>
          <cell r="AL928">
            <v>0</v>
          </cell>
        </row>
        <row r="929">
          <cell r="B929" t="str">
            <v>ST/ESRS</v>
          </cell>
          <cell r="C929" t="str">
            <v>C3B</v>
          </cell>
          <cell r="D929" t="str">
            <v>C3BA</v>
          </cell>
          <cell r="E929" t="str">
            <v>SPS</v>
          </cell>
          <cell r="G929">
            <v>15</v>
          </cell>
          <cell r="H929" t="str">
            <v>SPS ISU Atelier de saisie des données 2p x 15j</v>
          </cell>
          <cell r="I929" t="str">
            <v>SPS</v>
          </cell>
          <cell r="J929" t="str">
            <v>42</v>
          </cell>
          <cell r="K929" t="str">
            <v>IDA</v>
          </cell>
          <cell r="L929" t="str">
            <v>AUT</v>
          </cell>
          <cell r="M929">
            <v>30</v>
          </cell>
          <cell r="O929">
            <v>5</v>
          </cell>
          <cell r="Q929">
            <v>30</v>
          </cell>
          <cell r="R929" t="str">
            <v>pxj</v>
          </cell>
          <cell r="T929">
            <v>113.9556</v>
          </cell>
          <cell r="U929">
            <v>0.9</v>
          </cell>
          <cell r="V929">
            <v>3418.6680000000001</v>
          </cell>
          <cell r="W929">
            <v>0</v>
          </cell>
          <cell r="X929">
            <v>0</v>
          </cell>
          <cell r="Y929">
            <v>0</v>
          </cell>
          <cell r="Z929">
            <v>3418.6680000000001</v>
          </cell>
          <cell r="AA929">
            <v>3076.8012000000003</v>
          </cell>
          <cell r="AB929">
            <v>0</v>
          </cell>
          <cell r="AC929">
            <v>0</v>
          </cell>
          <cell r="AD929">
            <v>0</v>
          </cell>
          <cell r="AE929">
            <v>3076.8012000000003</v>
          </cell>
          <cell r="AF929">
            <v>341.86679999999978</v>
          </cell>
          <cell r="AG929">
            <v>0</v>
          </cell>
          <cell r="AH929">
            <v>0</v>
          </cell>
          <cell r="AI929">
            <v>0</v>
          </cell>
          <cell r="AJ929">
            <v>341.86679999999978</v>
          </cell>
          <cell r="AL929">
            <v>0</v>
          </cell>
        </row>
        <row r="930">
          <cell r="B930" t="str">
            <v>ST/ESRS</v>
          </cell>
          <cell r="C930" t="str">
            <v>C3B</v>
          </cell>
          <cell r="D930" t="str">
            <v>C3BA</v>
          </cell>
          <cell r="E930" t="str">
            <v>SPS</v>
          </cell>
          <cell r="F930" t="str">
            <v>31</v>
          </cell>
          <cell r="G930">
            <v>15</v>
          </cell>
          <cell r="H930" t="str">
            <v>SPS ISU Fournitures de bureau pour annuaire statistique</v>
          </cell>
          <cell r="I930" t="str">
            <v>SPS</v>
          </cell>
          <cell r="J930" t="str">
            <v>42</v>
          </cell>
          <cell r="K930" t="str">
            <v>IDA</v>
          </cell>
          <cell r="L930" t="str">
            <v>COT</v>
          </cell>
          <cell r="M930">
            <v>1</v>
          </cell>
          <cell r="N930" t="str">
            <v>2</v>
          </cell>
          <cell r="O930">
            <v>5</v>
          </cell>
          <cell r="P930" t="str">
            <v>3</v>
          </cell>
          <cell r="Q930">
            <v>1</v>
          </cell>
          <cell r="R930" t="str">
            <v>forfait</v>
          </cell>
          <cell r="T930">
            <v>3798.52</v>
          </cell>
          <cell r="U930">
            <v>0.9</v>
          </cell>
          <cell r="V930">
            <v>3798.52</v>
          </cell>
          <cell r="W930">
            <v>0</v>
          </cell>
          <cell r="X930">
            <v>0</v>
          </cell>
          <cell r="Y930">
            <v>0</v>
          </cell>
          <cell r="Z930">
            <v>3798.52</v>
          </cell>
          <cell r="AA930">
            <v>3418.6680000000001</v>
          </cell>
          <cell r="AB930">
            <v>0</v>
          </cell>
          <cell r="AC930">
            <v>0</v>
          </cell>
          <cell r="AD930">
            <v>0</v>
          </cell>
          <cell r="AE930">
            <v>3418.6680000000001</v>
          </cell>
          <cell r="AF930">
            <v>379.85199999999986</v>
          </cell>
          <cell r="AG930">
            <v>0</v>
          </cell>
          <cell r="AH930">
            <v>0</v>
          </cell>
          <cell r="AI930">
            <v>0</v>
          </cell>
          <cell r="AJ930">
            <v>379.85199999999986</v>
          </cell>
          <cell r="AL930">
            <v>0</v>
          </cell>
        </row>
        <row r="931">
          <cell r="B931" t="str">
            <v>ST/ESRS</v>
          </cell>
          <cell r="C931" t="str">
            <v>C3B</v>
          </cell>
          <cell r="D931" t="str">
            <v>C3BA</v>
          </cell>
          <cell r="E931" t="str">
            <v>SPS</v>
          </cell>
          <cell r="F931" t="str">
            <v>10</v>
          </cell>
          <cell r="G931">
            <v>15</v>
          </cell>
          <cell r="H931" t="str">
            <v>SPS ISU Reproduction annuaire statistique 2005-2006 et 2006-2007</v>
          </cell>
          <cell r="I931" t="str">
            <v>SPS</v>
          </cell>
          <cell r="J931" t="str">
            <v>42</v>
          </cell>
          <cell r="K931" t="str">
            <v>IDA</v>
          </cell>
          <cell r="L931" t="str">
            <v>COT</v>
          </cell>
          <cell r="M931">
            <v>1</v>
          </cell>
          <cell r="N931" t="str">
            <v>2</v>
          </cell>
          <cell r="O931">
            <v>5</v>
          </cell>
          <cell r="P931" t="str">
            <v>5</v>
          </cell>
          <cell r="Q931">
            <v>1</v>
          </cell>
          <cell r="R931" t="str">
            <v>forfait</v>
          </cell>
          <cell r="T931">
            <v>11395.56</v>
          </cell>
          <cell r="U931">
            <v>0.9</v>
          </cell>
          <cell r="V931">
            <v>11395.56</v>
          </cell>
          <cell r="W931">
            <v>0</v>
          </cell>
          <cell r="X931">
            <v>0</v>
          </cell>
          <cell r="Y931">
            <v>0</v>
          </cell>
          <cell r="Z931">
            <v>11395.56</v>
          </cell>
          <cell r="AA931">
            <v>10256.003999999999</v>
          </cell>
          <cell r="AB931">
            <v>0</v>
          </cell>
          <cell r="AC931">
            <v>0</v>
          </cell>
          <cell r="AD931">
            <v>0</v>
          </cell>
          <cell r="AE931">
            <v>10256.003999999999</v>
          </cell>
          <cell r="AF931">
            <v>1139.5560000000005</v>
          </cell>
          <cell r="AG931">
            <v>0</v>
          </cell>
          <cell r="AH931">
            <v>0</v>
          </cell>
          <cell r="AI931">
            <v>0</v>
          </cell>
          <cell r="AJ931">
            <v>1139.5560000000005</v>
          </cell>
          <cell r="AL931">
            <v>0</v>
          </cell>
        </row>
        <row r="932">
          <cell r="B932" t="str">
            <v>ST/ESRS</v>
          </cell>
          <cell r="C932" t="str">
            <v>C3F</v>
          </cell>
          <cell r="D932" t="str">
            <v>C3FA</v>
          </cell>
          <cell r="E932" t="str">
            <v>ST/MESRS</v>
          </cell>
          <cell r="G932">
            <v>25</v>
          </cell>
          <cell r="H932" t="str">
            <v>ST/MESRS Form  diverses à l'extérieur     bureautique + états financiers</v>
          </cell>
          <cell r="I932" t="str">
            <v>ST/MESRS</v>
          </cell>
          <cell r="J932" t="str">
            <v>42</v>
          </cell>
          <cell r="K932" t="str">
            <v>IDA</v>
          </cell>
          <cell r="L932" t="str">
            <v>AUT</v>
          </cell>
          <cell r="M932">
            <v>1</v>
          </cell>
          <cell r="O932">
            <v>5</v>
          </cell>
          <cell r="Q932">
            <v>1</v>
          </cell>
          <cell r="R932" t="str">
            <v>forfait</v>
          </cell>
          <cell r="T932">
            <v>65535.865559999998</v>
          </cell>
          <cell r="U932">
            <v>1</v>
          </cell>
          <cell r="V932">
            <v>65535.865559999998</v>
          </cell>
          <cell r="W932">
            <v>0</v>
          </cell>
          <cell r="X932">
            <v>0</v>
          </cell>
          <cell r="Y932">
            <v>0</v>
          </cell>
          <cell r="Z932">
            <v>65535.865559999998</v>
          </cell>
          <cell r="AA932">
            <v>65535.865559999998</v>
          </cell>
          <cell r="AB932">
            <v>0</v>
          </cell>
          <cell r="AC932">
            <v>0</v>
          </cell>
          <cell r="AD932">
            <v>0</v>
          </cell>
          <cell r="AE932">
            <v>65535.865559999998</v>
          </cell>
          <cell r="AF932">
            <v>0</v>
          </cell>
          <cell r="AG932">
            <v>0</v>
          </cell>
          <cell r="AH932">
            <v>0</v>
          </cell>
          <cell r="AI932">
            <v>0</v>
          </cell>
          <cell r="AJ932">
            <v>0</v>
          </cell>
          <cell r="AL932">
            <v>0</v>
          </cell>
        </row>
        <row r="933">
          <cell r="B933" t="str">
            <v>ST/ESRS</v>
          </cell>
          <cell r="C933" t="str">
            <v>C3F</v>
          </cell>
          <cell r="D933" t="str">
            <v>C3FA</v>
          </cell>
          <cell r="E933" t="str">
            <v>ST/MESRS</v>
          </cell>
          <cell r="F933" t="str">
            <v>10</v>
          </cell>
          <cell r="G933">
            <v>15</v>
          </cell>
          <cell r="H933" t="str">
            <v>ST/MESRS Salaires contractuels+Fournitures et services extérieurs+Missions sur terrain</v>
          </cell>
          <cell r="I933" t="str">
            <v>ST/MESRS</v>
          </cell>
          <cell r="J933" t="str">
            <v>42</v>
          </cell>
          <cell r="K933" t="str">
            <v>IDA</v>
          </cell>
          <cell r="L933" t="str">
            <v>AUT</v>
          </cell>
          <cell r="M933">
            <v>12</v>
          </cell>
          <cell r="N933" t="str">
            <v>1</v>
          </cell>
          <cell r="O933">
            <v>5</v>
          </cell>
          <cell r="P933" t="str">
            <v>5</v>
          </cell>
          <cell r="Q933">
            <v>12</v>
          </cell>
          <cell r="R933" t="str">
            <v>mois</v>
          </cell>
          <cell r="T933">
            <v>17093.34</v>
          </cell>
          <cell r="U933">
            <v>0.9</v>
          </cell>
          <cell r="V933">
            <v>205120.08000000002</v>
          </cell>
          <cell r="W933">
            <v>0</v>
          </cell>
          <cell r="X933">
            <v>0</v>
          </cell>
          <cell r="Y933">
            <v>0</v>
          </cell>
          <cell r="Z933">
            <v>205120.08000000002</v>
          </cell>
          <cell r="AA933">
            <v>184608.07200000001</v>
          </cell>
          <cell r="AB933">
            <v>0</v>
          </cell>
          <cell r="AC933">
            <v>0</v>
          </cell>
          <cell r="AD933">
            <v>0</v>
          </cell>
          <cell r="AE933">
            <v>184608.07200000001</v>
          </cell>
          <cell r="AF933">
            <v>20512.008000000002</v>
          </cell>
          <cell r="AG933">
            <v>0</v>
          </cell>
          <cell r="AH933">
            <v>0</v>
          </cell>
          <cell r="AI933">
            <v>0</v>
          </cell>
          <cell r="AJ933">
            <v>20512.008000000002</v>
          </cell>
          <cell r="AL933">
            <v>0</v>
          </cell>
        </row>
        <row r="934">
          <cell r="B934" t="str">
            <v>SNIES</v>
          </cell>
          <cell r="C934" t="str">
            <v>D1B</v>
          </cell>
          <cell r="D934" t="str">
            <v>D1BD</v>
          </cell>
          <cell r="E934" t="str">
            <v>SO</v>
          </cell>
          <cell r="F934" t="str">
            <v>SNIES</v>
          </cell>
          <cell r="G934" t="str">
            <v>SO</v>
          </cell>
          <cell r="H934" t="str">
            <v>Non affectés sur projet FSD</v>
          </cell>
          <cell r="I934">
            <v>2</v>
          </cell>
          <cell r="J934" t="str">
            <v>42</v>
          </cell>
          <cell r="K934" t="str">
            <v>FSD</v>
          </cell>
          <cell r="L934" t="str">
            <v>AUT</v>
          </cell>
          <cell r="M934">
            <v>0.25</v>
          </cell>
          <cell r="N934">
            <v>0.25</v>
          </cell>
          <cell r="O934">
            <v>0.25</v>
          </cell>
          <cell r="P934">
            <v>0.25</v>
          </cell>
          <cell r="Q934">
            <v>1</v>
          </cell>
          <cell r="R934" t="str">
            <v>forfait</v>
          </cell>
          <cell r="T934">
            <v>2279250</v>
          </cell>
          <cell r="U934">
            <v>1</v>
          </cell>
          <cell r="V934">
            <v>569812.5</v>
          </cell>
          <cell r="W934">
            <v>569812.5</v>
          </cell>
          <cell r="X934">
            <v>569812.5</v>
          </cell>
          <cell r="Y934">
            <v>569812.5</v>
          </cell>
          <cell r="Z934">
            <v>2279250</v>
          </cell>
          <cell r="AA934">
            <v>569812.5</v>
          </cell>
          <cell r="AB934">
            <v>569812.5</v>
          </cell>
          <cell r="AC934">
            <v>569812.5</v>
          </cell>
          <cell r="AD934">
            <v>569812.5</v>
          </cell>
          <cell r="AE934">
            <v>2279250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</row>
        <row r="935">
          <cell r="B935" t="str">
            <v>SNIES</v>
          </cell>
          <cell r="C935" t="str">
            <v>A1B</v>
          </cell>
          <cell r="D935" t="str">
            <v>A1BG</v>
          </cell>
          <cell r="E935" t="str">
            <v>ES/BEYL</v>
          </cell>
          <cell r="F935" t="str">
            <v>SNIES</v>
          </cell>
          <cell r="G935">
            <v>22</v>
          </cell>
          <cell r="H935" t="str">
            <v>Travaux de construction collège</v>
          </cell>
          <cell r="I935" t="str">
            <v>SNIES</v>
          </cell>
          <cell r="J935" t="str">
            <v>42</v>
          </cell>
          <cell r="K935" t="str">
            <v>FSD</v>
          </cell>
          <cell r="L935" t="str">
            <v>AON</v>
          </cell>
          <cell r="M935">
            <v>1.5</v>
          </cell>
          <cell r="N935">
            <v>3</v>
          </cell>
          <cell r="O935">
            <v>1.5</v>
          </cell>
          <cell r="Q935">
            <v>6</v>
          </cell>
          <cell r="R935" t="str">
            <v>collège</v>
          </cell>
          <cell r="T935">
            <v>364679.99999999994</v>
          </cell>
          <cell r="U935">
            <v>1</v>
          </cell>
          <cell r="V935">
            <v>547019.99999999988</v>
          </cell>
          <cell r="W935">
            <v>1094039.9999999998</v>
          </cell>
          <cell r="X935">
            <v>547019.99999999988</v>
          </cell>
          <cell r="Y935">
            <v>0</v>
          </cell>
          <cell r="Z935">
            <v>2188079.9999999995</v>
          </cell>
          <cell r="AA935">
            <v>547019.99999999988</v>
          </cell>
          <cell r="AB935">
            <v>1094039.9999999998</v>
          </cell>
          <cell r="AC935">
            <v>547019.99999999988</v>
          </cell>
          <cell r="AD935">
            <v>0</v>
          </cell>
          <cell r="AE935">
            <v>2188079.9999999995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</row>
        <row r="936">
          <cell r="B936" t="str">
            <v>SNIES</v>
          </cell>
          <cell r="C936" t="str">
            <v>A1B</v>
          </cell>
          <cell r="D936" t="str">
            <v>A1BG</v>
          </cell>
          <cell r="E936" t="str">
            <v>ES/BOFF</v>
          </cell>
          <cell r="F936" t="str">
            <v>SNIES</v>
          </cell>
          <cell r="G936">
            <v>22</v>
          </cell>
          <cell r="H936" t="str">
            <v>Travaux de construction collège</v>
          </cell>
          <cell r="I936" t="str">
            <v>SNIES</v>
          </cell>
          <cell r="J936" t="str">
            <v>42</v>
          </cell>
          <cell r="K936" t="str">
            <v>FSD</v>
          </cell>
          <cell r="L936" t="str">
            <v>AON</v>
          </cell>
          <cell r="M936">
            <v>1</v>
          </cell>
          <cell r="N936">
            <v>2</v>
          </cell>
          <cell r="O936">
            <v>1</v>
          </cell>
          <cell r="P936" t="str">
            <v>5</v>
          </cell>
          <cell r="Q936">
            <v>4</v>
          </cell>
          <cell r="R936" t="str">
            <v>collège</v>
          </cell>
          <cell r="T936">
            <v>364679.99999999994</v>
          </cell>
          <cell r="U936">
            <v>1</v>
          </cell>
          <cell r="V936">
            <v>364679.99999999994</v>
          </cell>
          <cell r="W936">
            <v>729359.99999999988</v>
          </cell>
          <cell r="X936">
            <v>364679.99999999994</v>
          </cell>
          <cell r="Y936">
            <v>0</v>
          </cell>
          <cell r="Z936">
            <v>1458719.9999999998</v>
          </cell>
          <cell r="AA936">
            <v>364679.99999999994</v>
          </cell>
          <cell r="AB936">
            <v>729359.99999999988</v>
          </cell>
          <cell r="AC936">
            <v>364679.99999999994</v>
          </cell>
          <cell r="AD936">
            <v>0</v>
          </cell>
          <cell r="AE936">
            <v>1458719.9999999998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0</v>
          </cell>
          <cell r="AK936">
            <v>0</v>
          </cell>
          <cell r="AL936">
            <v>0</v>
          </cell>
        </row>
        <row r="937">
          <cell r="B937" t="str">
            <v>SNIES</v>
          </cell>
          <cell r="C937" t="str">
            <v>A1B</v>
          </cell>
          <cell r="D937" t="str">
            <v>A1BG</v>
          </cell>
          <cell r="E937" t="str">
            <v>ES/BOKE</v>
          </cell>
          <cell r="F937" t="str">
            <v>SNIES</v>
          </cell>
          <cell r="G937">
            <v>22</v>
          </cell>
          <cell r="H937" t="str">
            <v>Travaux de construction collège</v>
          </cell>
          <cell r="I937" t="str">
            <v>SNIES</v>
          </cell>
          <cell r="J937" t="str">
            <v>42</v>
          </cell>
          <cell r="K937" t="str">
            <v>FSD</v>
          </cell>
          <cell r="L937" t="str">
            <v>AON</v>
          </cell>
          <cell r="M937">
            <v>0.5</v>
          </cell>
          <cell r="N937">
            <v>1</v>
          </cell>
          <cell r="O937">
            <v>0.5</v>
          </cell>
          <cell r="P937" t="str">
            <v>5</v>
          </cell>
          <cell r="Q937">
            <v>2</v>
          </cell>
          <cell r="R937" t="str">
            <v>collège</v>
          </cell>
          <cell r="T937">
            <v>364679.99999999994</v>
          </cell>
          <cell r="U937">
            <v>1</v>
          </cell>
          <cell r="V937">
            <v>182339.99999999997</v>
          </cell>
          <cell r="W937">
            <v>364679.99999999994</v>
          </cell>
          <cell r="X937">
            <v>182339.99999999997</v>
          </cell>
          <cell r="Y937">
            <v>0</v>
          </cell>
          <cell r="Z937">
            <v>729359.99999999988</v>
          </cell>
          <cell r="AA937">
            <v>182339.99999999997</v>
          </cell>
          <cell r="AB937">
            <v>364679.99999999994</v>
          </cell>
          <cell r="AC937">
            <v>182339.99999999997</v>
          </cell>
          <cell r="AD937">
            <v>0</v>
          </cell>
          <cell r="AE937">
            <v>729359.99999999988</v>
          </cell>
          <cell r="AF937">
            <v>0</v>
          </cell>
          <cell r="AG937">
            <v>0</v>
          </cell>
          <cell r="AH937">
            <v>0</v>
          </cell>
          <cell r="AI937">
            <v>0</v>
          </cell>
          <cell r="AJ937">
            <v>0</v>
          </cell>
          <cell r="AK937">
            <v>0</v>
          </cell>
          <cell r="AL937">
            <v>0</v>
          </cell>
        </row>
        <row r="938">
          <cell r="B938" t="str">
            <v>SNIES</v>
          </cell>
          <cell r="C938" t="str">
            <v>A1B</v>
          </cell>
          <cell r="D938" t="str">
            <v>A1BG</v>
          </cell>
          <cell r="E938" t="str">
            <v>ES/COYA</v>
          </cell>
          <cell r="F938" t="str">
            <v>SNIES</v>
          </cell>
          <cell r="G938">
            <v>22</v>
          </cell>
          <cell r="H938" t="str">
            <v>Travaux de construction collège</v>
          </cell>
          <cell r="I938" t="str">
            <v>SNIES</v>
          </cell>
          <cell r="J938" t="str">
            <v>42</v>
          </cell>
          <cell r="K938" t="str">
            <v>FSD</v>
          </cell>
          <cell r="L938" t="str">
            <v>AON</v>
          </cell>
          <cell r="M938">
            <v>0.25</v>
          </cell>
          <cell r="N938">
            <v>0.5</v>
          </cell>
          <cell r="O938">
            <v>0.25</v>
          </cell>
          <cell r="Q938">
            <v>1</v>
          </cell>
          <cell r="R938" t="str">
            <v>collège</v>
          </cell>
          <cell r="T938">
            <v>364679.99999999994</v>
          </cell>
          <cell r="U938">
            <v>1</v>
          </cell>
          <cell r="V938">
            <v>91169.999999999985</v>
          </cell>
          <cell r="W938">
            <v>182339.99999999997</v>
          </cell>
          <cell r="X938">
            <v>91169.999999999985</v>
          </cell>
          <cell r="Y938">
            <v>0</v>
          </cell>
          <cell r="Z938">
            <v>364679.99999999994</v>
          </cell>
          <cell r="AA938">
            <v>91169.999999999985</v>
          </cell>
          <cell r="AB938">
            <v>182339.99999999997</v>
          </cell>
          <cell r="AC938">
            <v>91169.999999999985</v>
          </cell>
          <cell r="AD938">
            <v>0</v>
          </cell>
          <cell r="AE938">
            <v>364679.99999999994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</row>
        <row r="939">
          <cell r="B939" t="str">
            <v>SNIES</v>
          </cell>
          <cell r="C939" t="str">
            <v>A1B</v>
          </cell>
          <cell r="D939" t="str">
            <v>A1BG</v>
          </cell>
          <cell r="E939" t="str">
            <v>ES/DABO</v>
          </cell>
          <cell r="F939" t="str">
            <v>SNIES</v>
          </cell>
          <cell r="G939">
            <v>22</v>
          </cell>
          <cell r="H939" t="str">
            <v>Travaux de construction collège</v>
          </cell>
          <cell r="I939" t="str">
            <v>SNIES</v>
          </cell>
          <cell r="J939" t="str">
            <v>42</v>
          </cell>
          <cell r="K939" t="str">
            <v>FSD</v>
          </cell>
          <cell r="L939" t="str">
            <v>AON</v>
          </cell>
          <cell r="M939">
            <v>0.75</v>
          </cell>
          <cell r="N939">
            <v>1.5</v>
          </cell>
          <cell r="O939">
            <v>0.75</v>
          </cell>
          <cell r="P939" t="str">
            <v>5</v>
          </cell>
          <cell r="Q939">
            <v>3</v>
          </cell>
          <cell r="R939" t="str">
            <v>collège</v>
          </cell>
          <cell r="T939">
            <v>364679.99999999994</v>
          </cell>
          <cell r="U939">
            <v>1</v>
          </cell>
          <cell r="V939">
            <v>273509.99999999994</v>
          </cell>
          <cell r="W939">
            <v>547019.99999999988</v>
          </cell>
          <cell r="X939">
            <v>273509.99999999994</v>
          </cell>
          <cell r="Y939">
            <v>0</v>
          </cell>
          <cell r="Z939">
            <v>1094039.9999999998</v>
          </cell>
          <cell r="AA939">
            <v>273509.99999999994</v>
          </cell>
          <cell r="AB939">
            <v>547019.99999999988</v>
          </cell>
          <cell r="AC939">
            <v>273509.99999999994</v>
          </cell>
          <cell r="AD939">
            <v>0</v>
          </cell>
          <cell r="AE939">
            <v>1094039.9999999998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</row>
        <row r="940">
          <cell r="B940" t="str">
            <v>SNIES</v>
          </cell>
          <cell r="C940" t="str">
            <v>A1B</v>
          </cell>
          <cell r="D940" t="str">
            <v>A1BG</v>
          </cell>
          <cell r="E940" t="str">
            <v>ES/DALA</v>
          </cell>
          <cell r="F940" t="str">
            <v>SNIES</v>
          </cell>
          <cell r="G940">
            <v>22</v>
          </cell>
          <cell r="H940" t="str">
            <v>Travaux de construction collège</v>
          </cell>
          <cell r="I940" t="str">
            <v>SNIES</v>
          </cell>
          <cell r="J940" t="str">
            <v>42</v>
          </cell>
          <cell r="K940" t="str">
            <v>FSD</v>
          </cell>
          <cell r="L940" t="str">
            <v>AON</v>
          </cell>
          <cell r="M940">
            <v>0.5</v>
          </cell>
          <cell r="N940">
            <v>1</v>
          </cell>
          <cell r="O940">
            <v>0.5</v>
          </cell>
          <cell r="Q940">
            <v>2</v>
          </cell>
          <cell r="R940" t="str">
            <v>collège</v>
          </cell>
          <cell r="T940">
            <v>364679.99999999994</v>
          </cell>
          <cell r="U940">
            <v>1</v>
          </cell>
          <cell r="V940">
            <v>182339.99999999997</v>
          </cell>
          <cell r="W940">
            <v>364679.99999999994</v>
          </cell>
          <cell r="X940">
            <v>182339.99999999997</v>
          </cell>
          <cell r="Y940">
            <v>0</v>
          </cell>
          <cell r="Z940">
            <v>729359.99999999988</v>
          </cell>
          <cell r="AA940">
            <v>182339.99999999997</v>
          </cell>
          <cell r="AB940">
            <v>364679.99999999994</v>
          </cell>
          <cell r="AC940">
            <v>182339.99999999997</v>
          </cell>
          <cell r="AD940">
            <v>0</v>
          </cell>
          <cell r="AE940">
            <v>729359.99999999988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</row>
        <row r="941">
          <cell r="B941" t="str">
            <v>SNIES</v>
          </cell>
          <cell r="C941" t="str">
            <v>A1B</v>
          </cell>
          <cell r="D941" t="str">
            <v>A1BG</v>
          </cell>
          <cell r="E941" t="str">
            <v>ES/DING</v>
          </cell>
          <cell r="F941" t="str">
            <v>SNIES</v>
          </cell>
          <cell r="G941">
            <v>22</v>
          </cell>
          <cell r="H941" t="str">
            <v>Travaux de construction collège</v>
          </cell>
          <cell r="I941" t="str">
            <v>SNIES</v>
          </cell>
          <cell r="J941" t="str">
            <v>42</v>
          </cell>
          <cell r="K941" t="str">
            <v>FSD</v>
          </cell>
          <cell r="L941" t="str">
            <v>AON</v>
          </cell>
          <cell r="M941">
            <v>0.75</v>
          </cell>
          <cell r="N941">
            <v>1.5</v>
          </cell>
          <cell r="O941">
            <v>0.75</v>
          </cell>
          <cell r="P941" t="str">
            <v>5</v>
          </cell>
          <cell r="Q941">
            <v>3</v>
          </cell>
          <cell r="R941" t="str">
            <v>collège</v>
          </cell>
          <cell r="T941">
            <v>364679.99999999994</v>
          </cell>
          <cell r="U941">
            <v>1</v>
          </cell>
          <cell r="V941">
            <v>273509.99999999994</v>
          </cell>
          <cell r="W941">
            <v>547019.99999999988</v>
          </cell>
          <cell r="X941">
            <v>273509.99999999994</v>
          </cell>
          <cell r="Y941">
            <v>0</v>
          </cell>
          <cell r="Z941">
            <v>1094039.9999999998</v>
          </cell>
          <cell r="AA941">
            <v>273509.99999999994</v>
          </cell>
          <cell r="AB941">
            <v>547019.99999999988</v>
          </cell>
          <cell r="AC941">
            <v>273509.99999999994</v>
          </cell>
          <cell r="AD941">
            <v>0</v>
          </cell>
          <cell r="AE941">
            <v>1094039.9999999998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</row>
        <row r="942">
          <cell r="B942" t="str">
            <v>SNIES</v>
          </cell>
          <cell r="C942" t="str">
            <v>A1B</v>
          </cell>
          <cell r="D942" t="str">
            <v>A1BG</v>
          </cell>
          <cell r="E942" t="str">
            <v>ES/DUBR</v>
          </cell>
          <cell r="F942" t="str">
            <v>SNIES</v>
          </cell>
          <cell r="G942">
            <v>22</v>
          </cell>
          <cell r="H942" t="str">
            <v>Travaux de construction collège</v>
          </cell>
          <cell r="I942" t="str">
            <v>SNIES</v>
          </cell>
          <cell r="J942" t="str">
            <v>42</v>
          </cell>
          <cell r="K942" t="str">
            <v>FSD</v>
          </cell>
          <cell r="L942" t="str">
            <v>AON</v>
          </cell>
          <cell r="M942">
            <v>0.5</v>
          </cell>
          <cell r="N942">
            <v>1</v>
          </cell>
          <cell r="O942">
            <v>0.5</v>
          </cell>
          <cell r="P942" t="str">
            <v>5</v>
          </cell>
          <cell r="Q942">
            <v>2</v>
          </cell>
          <cell r="R942" t="str">
            <v>collège</v>
          </cell>
          <cell r="T942">
            <v>364679.99999999994</v>
          </cell>
          <cell r="U942">
            <v>1</v>
          </cell>
          <cell r="V942">
            <v>182339.99999999997</v>
          </cell>
          <cell r="W942">
            <v>364679.99999999994</v>
          </cell>
          <cell r="X942">
            <v>182339.99999999997</v>
          </cell>
          <cell r="Y942">
            <v>0</v>
          </cell>
          <cell r="Z942">
            <v>729359.99999999988</v>
          </cell>
          <cell r="AA942">
            <v>182339.99999999997</v>
          </cell>
          <cell r="AB942">
            <v>364679.99999999994</v>
          </cell>
          <cell r="AC942">
            <v>182339.99999999997</v>
          </cell>
          <cell r="AD942">
            <v>0</v>
          </cell>
          <cell r="AE942">
            <v>729359.99999999988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</row>
        <row r="943">
          <cell r="B943" t="str">
            <v>SNIES</v>
          </cell>
          <cell r="C943" t="str">
            <v>A1B</v>
          </cell>
          <cell r="D943" t="str">
            <v>A1BG</v>
          </cell>
          <cell r="E943" t="str">
            <v>ES/FARA</v>
          </cell>
          <cell r="F943" t="str">
            <v>SNIES</v>
          </cell>
          <cell r="G943">
            <v>22</v>
          </cell>
          <cell r="H943" t="str">
            <v>Travaux de construction collège</v>
          </cell>
          <cell r="I943" t="str">
            <v>SNIES</v>
          </cell>
          <cell r="J943" t="str">
            <v>42</v>
          </cell>
          <cell r="K943" t="str">
            <v>FSD</v>
          </cell>
          <cell r="L943" t="str">
            <v>AON</v>
          </cell>
          <cell r="M943">
            <v>1</v>
          </cell>
          <cell r="N943">
            <v>2</v>
          </cell>
          <cell r="O943">
            <v>1</v>
          </cell>
          <cell r="P943" t="str">
            <v>5</v>
          </cell>
          <cell r="Q943">
            <v>4</v>
          </cell>
          <cell r="R943" t="str">
            <v>collège</v>
          </cell>
          <cell r="T943">
            <v>364679.99999999994</v>
          </cell>
          <cell r="U943">
            <v>1</v>
          </cell>
          <cell r="V943">
            <v>364679.99999999994</v>
          </cell>
          <cell r="W943">
            <v>729359.99999999988</v>
          </cell>
          <cell r="X943">
            <v>364679.99999999994</v>
          </cell>
          <cell r="Y943">
            <v>0</v>
          </cell>
          <cell r="Z943">
            <v>1458719.9999999998</v>
          </cell>
          <cell r="AA943">
            <v>364679.99999999994</v>
          </cell>
          <cell r="AB943">
            <v>729359.99999999988</v>
          </cell>
          <cell r="AC943">
            <v>364679.99999999994</v>
          </cell>
          <cell r="AD943">
            <v>0</v>
          </cell>
          <cell r="AE943">
            <v>1458719.9999999998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</row>
        <row r="944">
          <cell r="B944" t="str">
            <v>SNIES</v>
          </cell>
          <cell r="C944" t="str">
            <v>A1B</v>
          </cell>
          <cell r="D944" t="str">
            <v>A1BG</v>
          </cell>
          <cell r="E944" t="str">
            <v>ES/FORE</v>
          </cell>
          <cell r="F944" t="str">
            <v>SNIES</v>
          </cell>
          <cell r="G944">
            <v>22</v>
          </cell>
          <cell r="H944" t="str">
            <v>Travaux de construction collège</v>
          </cell>
          <cell r="I944" t="str">
            <v>SNIES</v>
          </cell>
          <cell r="J944" t="str">
            <v>42</v>
          </cell>
          <cell r="K944" t="str">
            <v>FSD</v>
          </cell>
          <cell r="L944" t="str">
            <v>AON</v>
          </cell>
          <cell r="M944">
            <v>1</v>
          </cell>
          <cell r="N944">
            <v>2</v>
          </cell>
          <cell r="O944">
            <v>1</v>
          </cell>
          <cell r="P944" t="str">
            <v>5</v>
          </cell>
          <cell r="Q944">
            <v>4</v>
          </cell>
          <cell r="R944" t="str">
            <v>collège</v>
          </cell>
          <cell r="T944">
            <v>364679.99999999994</v>
          </cell>
          <cell r="U944">
            <v>1</v>
          </cell>
          <cell r="V944">
            <v>364679.99999999994</v>
          </cell>
          <cell r="W944">
            <v>729359.99999999988</v>
          </cell>
          <cell r="X944">
            <v>364679.99999999994</v>
          </cell>
          <cell r="Y944">
            <v>0</v>
          </cell>
          <cell r="Z944">
            <v>1458719.9999999998</v>
          </cell>
          <cell r="AA944">
            <v>364679.99999999994</v>
          </cell>
          <cell r="AB944">
            <v>729359.99999999988</v>
          </cell>
          <cell r="AC944">
            <v>364679.99999999994</v>
          </cell>
          <cell r="AD944">
            <v>0</v>
          </cell>
          <cell r="AE944">
            <v>1458719.9999999998</v>
          </cell>
          <cell r="AF944">
            <v>0</v>
          </cell>
          <cell r="AG944">
            <v>0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0</v>
          </cell>
        </row>
        <row r="945">
          <cell r="B945" t="str">
            <v>SNIES</v>
          </cell>
          <cell r="C945" t="str">
            <v>A1B</v>
          </cell>
          <cell r="D945" t="str">
            <v>A1BG</v>
          </cell>
          <cell r="E945" t="str">
            <v>ES/FRIA</v>
          </cell>
          <cell r="F945" t="str">
            <v>SNIES</v>
          </cell>
          <cell r="G945">
            <v>22</v>
          </cell>
          <cell r="H945" t="str">
            <v>Travaux de construction collège</v>
          </cell>
          <cell r="I945" t="str">
            <v>SNIES</v>
          </cell>
          <cell r="J945" t="str">
            <v>42</v>
          </cell>
          <cell r="K945" t="str">
            <v>FSD</v>
          </cell>
          <cell r="L945" t="str">
            <v>AON</v>
          </cell>
          <cell r="M945">
            <v>0.25</v>
          </cell>
          <cell r="N945">
            <v>0.5</v>
          </cell>
          <cell r="O945">
            <v>0.25</v>
          </cell>
          <cell r="P945" t="str">
            <v>5</v>
          </cell>
          <cell r="Q945">
            <v>1</v>
          </cell>
          <cell r="R945" t="str">
            <v>collège</v>
          </cell>
          <cell r="T945">
            <v>364679.99999999994</v>
          </cell>
          <cell r="U945">
            <v>1</v>
          </cell>
          <cell r="V945">
            <v>91169.999999999985</v>
          </cell>
          <cell r="W945">
            <v>182339.99999999997</v>
          </cell>
          <cell r="X945">
            <v>91169.999999999985</v>
          </cell>
          <cell r="Y945">
            <v>0</v>
          </cell>
          <cell r="Z945">
            <v>364679.99999999994</v>
          </cell>
          <cell r="AA945">
            <v>91169.999999999985</v>
          </cell>
          <cell r="AB945">
            <v>182339.99999999997</v>
          </cell>
          <cell r="AC945">
            <v>91169.999999999985</v>
          </cell>
          <cell r="AD945">
            <v>0</v>
          </cell>
          <cell r="AE945">
            <v>364679.99999999994</v>
          </cell>
          <cell r="AF945">
            <v>0</v>
          </cell>
          <cell r="AG945">
            <v>0</v>
          </cell>
          <cell r="AH945">
            <v>0</v>
          </cell>
          <cell r="AI945">
            <v>0</v>
          </cell>
          <cell r="AJ945">
            <v>0</v>
          </cell>
          <cell r="AK945">
            <v>0</v>
          </cell>
          <cell r="AL945">
            <v>0</v>
          </cell>
        </row>
        <row r="946">
          <cell r="B946" t="str">
            <v>SNIES</v>
          </cell>
          <cell r="C946" t="str">
            <v>A1B</v>
          </cell>
          <cell r="D946" t="str">
            <v>A1BG</v>
          </cell>
          <cell r="E946" t="str">
            <v>ES/GAOU</v>
          </cell>
          <cell r="F946" t="str">
            <v>SNIES</v>
          </cell>
          <cell r="G946">
            <v>22</v>
          </cell>
          <cell r="H946" t="str">
            <v>Travaux de construction collège</v>
          </cell>
          <cell r="I946" t="str">
            <v>SNIES</v>
          </cell>
          <cell r="J946" t="str">
            <v>42</v>
          </cell>
          <cell r="K946" t="str">
            <v>FSD</v>
          </cell>
          <cell r="L946" t="str">
            <v>AON</v>
          </cell>
          <cell r="M946">
            <v>0.5</v>
          </cell>
          <cell r="N946">
            <v>1</v>
          </cell>
          <cell r="O946">
            <v>0.5</v>
          </cell>
          <cell r="P946" t="str">
            <v>5</v>
          </cell>
          <cell r="Q946">
            <v>2</v>
          </cell>
          <cell r="R946" t="str">
            <v>collège</v>
          </cell>
          <cell r="T946">
            <v>364679.99999999994</v>
          </cell>
          <cell r="U946">
            <v>1</v>
          </cell>
          <cell r="V946">
            <v>182339.99999999997</v>
          </cell>
          <cell r="W946">
            <v>364679.99999999994</v>
          </cell>
          <cell r="X946">
            <v>182339.99999999997</v>
          </cell>
          <cell r="Y946">
            <v>0</v>
          </cell>
          <cell r="Z946">
            <v>729359.99999999988</v>
          </cell>
          <cell r="AA946">
            <v>182339.99999999997</v>
          </cell>
          <cell r="AB946">
            <v>364679.99999999994</v>
          </cell>
          <cell r="AC946">
            <v>182339.99999999997</v>
          </cell>
          <cell r="AD946">
            <v>0</v>
          </cell>
          <cell r="AE946">
            <v>729359.99999999988</v>
          </cell>
          <cell r="AF946">
            <v>0</v>
          </cell>
          <cell r="AG946">
            <v>0</v>
          </cell>
          <cell r="AH946">
            <v>0</v>
          </cell>
          <cell r="AI946">
            <v>0</v>
          </cell>
          <cell r="AJ946">
            <v>0</v>
          </cell>
          <cell r="AK946">
            <v>0</v>
          </cell>
          <cell r="AL946">
            <v>0</v>
          </cell>
        </row>
        <row r="947">
          <cell r="B947" t="str">
            <v>SNIES</v>
          </cell>
          <cell r="C947" t="str">
            <v>A1B</v>
          </cell>
          <cell r="D947" t="str">
            <v>A1BG</v>
          </cell>
          <cell r="E947" t="str">
            <v>ES/GUEC</v>
          </cell>
          <cell r="F947" t="str">
            <v>SNIES</v>
          </cell>
          <cell r="G947">
            <v>22</v>
          </cell>
          <cell r="H947" t="str">
            <v>Travaux de construction collège</v>
          </cell>
          <cell r="I947" t="str">
            <v>SNIES</v>
          </cell>
          <cell r="J947" t="str">
            <v>42</v>
          </cell>
          <cell r="K947" t="str">
            <v>FSD</v>
          </cell>
          <cell r="L947" t="str">
            <v>AON</v>
          </cell>
          <cell r="M947">
            <v>0</v>
          </cell>
          <cell r="N947">
            <v>0</v>
          </cell>
          <cell r="O947">
            <v>0</v>
          </cell>
          <cell r="Q947">
            <v>0</v>
          </cell>
          <cell r="R947" t="str">
            <v>collège</v>
          </cell>
          <cell r="T947">
            <v>364679.99999999994</v>
          </cell>
          <cell r="U947">
            <v>1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  <cell r="AH947">
            <v>0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</row>
        <row r="948">
          <cell r="B948" t="str">
            <v>SNIES</v>
          </cell>
          <cell r="C948" t="str">
            <v>A1B</v>
          </cell>
          <cell r="D948" t="str">
            <v>A1BG</v>
          </cell>
          <cell r="E948" t="str">
            <v>ES/KANK</v>
          </cell>
          <cell r="F948" t="str">
            <v>SNIES</v>
          </cell>
          <cell r="G948">
            <v>22</v>
          </cell>
          <cell r="H948" t="str">
            <v>Travaux de construction collège</v>
          </cell>
          <cell r="I948" t="str">
            <v>SNIES</v>
          </cell>
          <cell r="J948" t="str">
            <v>42</v>
          </cell>
          <cell r="K948" t="str">
            <v>FSD</v>
          </cell>
          <cell r="L948" t="str">
            <v>AON</v>
          </cell>
          <cell r="M948">
            <v>0.75</v>
          </cell>
          <cell r="N948">
            <v>1.5</v>
          </cell>
          <cell r="O948">
            <v>0.75</v>
          </cell>
          <cell r="P948" t="str">
            <v>5</v>
          </cell>
          <cell r="Q948">
            <v>3</v>
          </cell>
          <cell r="R948" t="str">
            <v>collège</v>
          </cell>
          <cell r="T948">
            <v>364679.99999999994</v>
          </cell>
          <cell r="U948">
            <v>1</v>
          </cell>
          <cell r="V948">
            <v>273509.99999999994</v>
          </cell>
          <cell r="W948">
            <v>547019.99999999988</v>
          </cell>
          <cell r="X948">
            <v>273509.99999999994</v>
          </cell>
          <cell r="Y948">
            <v>0</v>
          </cell>
          <cell r="Z948">
            <v>1094039.9999999998</v>
          </cell>
          <cell r="AA948">
            <v>273509.99999999994</v>
          </cell>
          <cell r="AB948">
            <v>547019.99999999988</v>
          </cell>
          <cell r="AC948">
            <v>273509.99999999994</v>
          </cell>
          <cell r="AD948">
            <v>0</v>
          </cell>
          <cell r="AE948">
            <v>1094039.9999999998</v>
          </cell>
          <cell r="AF948">
            <v>0</v>
          </cell>
          <cell r="AG948">
            <v>0</v>
          </cell>
          <cell r="AH948">
            <v>0</v>
          </cell>
          <cell r="AI948">
            <v>0</v>
          </cell>
          <cell r="AJ948">
            <v>0</v>
          </cell>
          <cell r="AK948">
            <v>0</v>
          </cell>
          <cell r="AL948">
            <v>0</v>
          </cell>
        </row>
        <row r="949">
          <cell r="B949" t="str">
            <v>SNIES</v>
          </cell>
          <cell r="C949" t="str">
            <v>A1B</v>
          </cell>
          <cell r="D949" t="str">
            <v>A1BG</v>
          </cell>
          <cell r="E949" t="str">
            <v>ES/KERO</v>
          </cell>
          <cell r="F949" t="str">
            <v>SNIES</v>
          </cell>
          <cell r="G949">
            <v>22</v>
          </cell>
          <cell r="H949" t="str">
            <v>Travaux de construction collège</v>
          </cell>
          <cell r="I949" t="str">
            <v>SNIES</v>
          </cell>
          <cell r="J949" t="str">
            <v>42</v>
          </cell>
          <cell r="K949" t="str">
            <v>FSD</v>
          </cell>
          <cell r="L949" t="str">
            <v>AON</v>
          </cell>
          <cell r="M949">
            <v>0.75</v>
          </cell>
          <cell r="N949">
            <v>1.5</v>
          </cell>
          <cell r="O949">
            <v>0.75</v>
          </cell>
          <cell r="Q949">
            <v>3</v>
          </cell>
          <cell r="R949" t="str">
            <v>collège</v>
          </cell>
          <cell r="T949">
            <v>364679.99999999994</v>
          </cell>
          <cell r="U949">
            <v>1</v>
          </cell>
          <cell r="V949">
            <v>273509.99999999994</v>
          </cell>
          <cell r="W949">
            <v>547019.99999999988</v>
          </cell>
          <cell r="X949">
            <v>273509.99999999994</v>
          </cell>
          <cell r="Y949">
            <v>0</v>
          </cell>
          <cell r="Z949">
            <v>1094039.9999999998</v>
          </cell>
          <cell r="AA949">
            <v>273509.99999999994</v>
          </cell>
          <cell r="AB949">
            <v>547019.99999999988</v>
          </cell>
          <cell r="AC949">
            <v>273509.99999999994</v>
          </cell>
          <cell r="AD949">
            <v>0</v>
          </cell>
          <cell r="AE949">
            <v>1094039.9999999998</v>
          </cell>
          <cell r="AF949">
            <v>0</v>
          </cell>
          <cell r="AG949">
            <v>0</v>
          </cell>
          <cell r="AH949">
            <v>0</v>
          </cell>
          <cell r="AI949">
            <v>0</v>
          </cell>
          <cell r="AJ949">
            <v>0</v>
          </cell>
          <cell r="AK949">
            <v>0</v>
          </cell>
          <cell r="AL949">
            <v>0</v>
          </cell>
        </row>
        <row r="950">
          <cell r="B950" t="str">
            <v>SNIES</v>
          </cell>
          <cell r="C950" t="str">
            <v>A1B</v>
          </cell>
          <cell r="D950" t="str">
            <v>A1BG</v>
          </cell>
          <cell r="E950" t="str">
            <v>ES/KIND</v>
          </cell>
          <cell r="F950" t="str">
            <v>SNIES</v>
          </cell>
          <cell r="G950">
            <v>22</v>
          </cell>
          <cell r="H950" t="str">
            <v>Travaux de construction collège</v>
          </cell>
          <cell r="I950" t="str">
            <v>SNIES</v>
          </cell>
          <cell r="J950" t="str">
            <v>42</v>
          </cell>
          <cell r="K950" t="str">
            <v>FSD</v>
          </cell>
          <cell r="L950" t="str">
            <v>AON</v>
          </cell>
          <cell r="M950">
            <v>1</v>
          </cell>
          <cell r="N950">
            <v>2</v>
          </cell>
          <cell r="O950">
            <v>1</v>
          </cell>
          <cell r="P950" t="str">
            <v>5</v>
          </cell>
          <cell r="Q950">
            <v>4</v>
          </cell>
          <cell r="R950" t="str">
            <v>collège</v>
          </cell>
          <cell r="T950">
            <v>364679.99999999994</v>
          </cell>
          <cell r="U950">
            <v>1</v>
          </cell>
          <cell r="V950">
            <v>364679.99999999994</v>
          </cell>
          <cell r="W950">
            <v>729359.99999999988</v>
          </cell>
          <cell r="X950">
            <v>364679.99999999994</v>
          </cell>
          <cell r="Y950">
            <v>0</v>
          </cell>
          <cell r="Z950">
            <v>1458719.9999999998</v>
          </cell>
          <cell r="AA950">
            <v>364679.99999999994</v>
          </cell>
          <cell r="AB950">
            <v>729359.99999999988</v>
          </cell>
          <cell r="AC950">
            <v>364679.99999999994</v>
          </cell>
          <cell r="AD950">
            <v>0</v>
          </cell>
          <cell r="AE950">
            <v>1458719.9999999998</v>
          </cell>
          <cell r="AF950">
            <v>0</v>
          </cell>
          <cell r="AG950">
            <v>0</v>
          </cell>
          <cell r="AH950">
            <v>0</v>
          </cell>
          <cell r="AI950">
            <v>0</v>
          </cell>
          <cell r="AJ950">
            <v>0</v>
          </cell>
          <cell r="AK950">
            <v>0</v>
          </cell>
          <cell r="AL950">
            <v>0</v>
          </cell>
        </row>
        <row r="951">
          <cell r="B951" t="str">
            <v>SNIES</v>
          </cell>
          <cell r="C951" t="str">
            <v>A1B</v>
          </cell>
          <cell r="D951" t="str">
            <v>A1BG</v>
          </cell>
          <cell r="E951" t="str">
            <v>ES/KISS</v>
          </cell>
          <cell r="F951" t="str">
            <v>SNIES</v>
          </cell>
          <cell r="G951">
            <v>22</v>
          </cell>
          <cell r="H951" t="str">
            <v>Travaux de construction collège</v>
          </cell>
          <cell r="I951" t="str">
            <v>SNIES</v>
          </cell>
          <cell r="J951" t="str">
            <v>42</v>
          </cell>
          <cell r="K951" t="str">
            <v>FSD</v>
          </cell>
          <cell r="L951" t="str">
            <v>AON</v>
          </cell>
          <cell r="M951">
            <v>1</v>
          </cell>
          <cell r="N951">
            <v>2</v>
          </cell>
          <cell r="O951">
            <v>1</v>
          </cell>
          <cell r="P951" t="str">
            <v>5</v>
          </cell>
          <cell r="Q951">
            <v>4</v>
          </cell>
          <cell r="R951" t="str">
            <v>collège</v>
          </cell>
          <cell r="T951">
            <v>364679.99999999994</v>
          </cell>
          <cell r="U951">
            <v>1</v>
          </cell>
          <cell r="V951">
            <v>364679.99999999994</v>
          </cell>
          <cell r="W951">
            <v>729359.99999999988</v>
          </cell>
          <cell r="X951">
            <v>364679.99999999994</v>
          </cell>
          <cell r="Y951">
            <v>0</v>
          </cell>
          <cell r="Z951">
            <v>1458719.9999999998</v>
          </cell>
          <cell r="AA951">
            <v>364679.99999999994</v>
          </cell>
          <cell r="AB951">
            <v>729359.99999999988</v>
          </cell>
          <cell r="AC951">
            <v>364679.99999999994</v>
          </cell>
          <cell r="AD951">
            <v>0</v>
          </cell>
          <cell r="AE951">
            <v>1458719.9999999998</v>
          </cell>
          <cell r="AF951">
            <v>0</v>
          </cell>
          <cell r="AG951">
            <v>0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</row>
        <row r="952">
          <cell r="B952" t="str">
            <v>SNIES</v>
          </cell>
          <cell r="C952" t="str">
            <v>A1B</v>
          </cell>
          <cell r="D952" t="str">
            <v>A1BG</v>
          </cell>
          <cell r="E952" t="str">
            <v>ES/KOUB</v>
          </cell>
          <cell r="F952" t="str">
            <v>SNIES</v>
          </cell>
          <cell r="G952">
            <v>22</v>
          </cell>
          <cell r="H952" t="str">
            <v>Travaux de construction collège</v>
          </cell>
          <cell r="I952" t="str">
            <v>SNIES</v>
          </cell>
          <cell r="J952" t="str">
            <v>42</v>
          </cell>
          <cell r="K952" t="str">
            <v>FSD</v>
          </cell>
          <cell r="L952" t="str">
            <v>AON</v>
          </cell>
          <cell r="M952">
            <v>1.25</v>
          </cell>
          <cell r="N952">
            <v>2.5</v>
          </cell>
          <cell r="O952">
            <v>1.25</v>
          </cell>
          <cell r="P952" t="str">
            <v>5</v>
          </cell>
          <cell r="Q952">
            <v>5</v>
          </cell>
          <cell r="R952" t="str">
            <v>collège</v>
          </cell>
          <cell r="T952">
            <v>364679.99999999994</v>
          </cell>
          <cell r="U952">
            <v>1</v>
          </cell>
          <cell r="V952">
            <v>455849.99999999994</v>
          </cell>
          <cell r="W952">
            <v>911699.99999999988</v>
          </cell>
          <cell r="X952">
            <v>455849.99999999994</v>
          </cell>
          <cell r="Y952">
            <v>0</v>
          </cell>
          <cell r="Z952">
            <v>1823399.9999999998</v>
          </cell>
          <cell r="AA952">
            <v>455849.99999999994</v>
          </cell>
          <cell r="AB952">
            <v>911699.99999999988</v>
          </cell>
          <cell r="AC952">
            <v>455849.99999999994</v>
          </cell>
          <cell r="AD952">
            <v>0</v>
          </cell>
          <cell r="AE952">
            <v>1823399.9999999998</v>
          </cell>
          <cell r="AF952">
            <v>0</v>
          </cell>
          <cell r="AG952">
            <v>0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</row>
        <row r="953">
          <cell r="B953" t="str">
            <v>SNIES</v>
          </cell>
          <cell r="C953" t="str">
            <v>A1B</v>
          </cell>
          <cell r="D953" t="str">
            <v>A1BG</v>
          </cell>
          <cell r="E953" t="str">
            <v>ES/KOUN</v>
          </cell>
          <cell r="F953" t="str">
            <v>SNIES</v>
          </cell>
          <cell r="G953">
            <v>22</v>
          </cell>
          <cell r="H953" t="str">
            <v>Travaux de construction collège</v>
          </cell>
          <cell r="I953" t="str">
            <v>SNIES</v>
          </cell>
          <cell r="J953" t="str">
            <v>42</v>
          </cell>
          <cell r="K953" t="str">
            <v>FSD</v>
          </cell>
          <cell r="L953" t="str">
            <v>AON</v>
          </cell>
          <cell r="M953">
            <v>0.25</v>
          </cell>
          <cell r="N953">
            <v>0.5</v>
          </cell>
          <cell r="O953">
            <v>0.25</v>
          </cell>
          <cell r="Q953">
            <v>1</v>
          </cell>
          <cell r="R953" t="str">
            <v>collège</v>
          </cell>
          <cell r="T953">
            <v>364679.99999999994</v>
          </cell>
          <cell r="U953">
            <v>1</v>
          </cell>
          <cell r="V953">
            <v>91169.999999999985</v>
          </cell>
          <cell r="W953">
            <v>182339.99999999997</v>
          </cell>
          <cell r="X953">
            <v>91169.999999999985</v>
          </cell>
          <cell r="Y953">
            <v>0</v>
          </cell>
          <cell r="Z953">
            <v>364679.99999999994</v>
          </cell>
          <cell r="AA953">
            <v>91169.999999999985</v>
          </cell>
          <cell r="AB953">
            <v>182339.99999999997</v>
          </cell>
          <cell r="AC953">
            <v>91169.999999999985</v>
          </cell>
          <cell r="AD953">
            <v>0</v>
          </cell>
          <cell r="AE953">
            <v>364679.99999999994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</row>
        <row r="954">
          <cell r="B954" t="str">
            <v>SNIES</v>
          </cell>
          <cell r="C954" t="str">
            <v>A1B</v>
          </cell>
          <cell r="D954" t="str">
            <v>A1BG</v>
          </cell>
          <cell r="E954" t="str">
            <v>ES/KOUR</v>
          </cell>
          <cell r="F954" t="str">
            <v>SNIES</v>
          </cell>
          <cell r="G954">
            <v>22</v>
          </cell>
          <cell r="H954" t="str">
            <v>Travaux de construction collège</v>
          </cell>
          <cell r="I954" t="str">
            <v>SNIES</v>
          </cell>
          <cell r="J954" t="str">
            <v>42</v>
          </cell>
          <cell r="K954" t="str">
            <v>FSD</v>
          </cell>
          <cell r="L954" t="str">
            <v>AON</v>
          </cell>
          <cell r="M954">
            <v>1.5</v>
          </cell>
          <cell r="N954">
            <v>3</v>
          </cell>
          <cell r="O954">
            <v>1.5</v>
          </cell>
          <cell r="P954" t="str">
            <v>5</v>
          </cell>
          <cell r="Q954">
            <v>6</v>
          </cell>
          <cell r="R954" t="str">
            <v>collège</v>
          </cell>
          <cell r="T954">
            <v>364679.99999999994</v>
          </cell>
          <cell r="U954">
            <v>1</v>
          </cell>
          <cell r="V954">
            <v>547019.99999999988</v>
          </cell>
          <cell r="W954">
            <v>1094039.9999999998</v>
          </cell>
          <cell r="X954">
            <v>547019.99999999988</v>
          </cell>
          <cell r="Y954">
            <v>0</v>
          </cell>
          <cell r="Z954">
            <v>2188079.9999999995</v>
          </cell>
          <cell r="AA954">
            <v>547019.99999999988</v>
          </cell>
          <cell r="AB954">
            <v>1094039.9999999998</v>
          </cell>
          <cell r="AC954">
            <v>547019.99999999988</v>
          </cell>
          <cell r="AD954">
            <v>0</v>
          </cell>
          <cell r="AE954">
            <v>2188079.9999999995</v>
          </cell>
          <cell r="AF954">
            <v>0</v>
          </cell>
          <cell r="AG954">
            <v>0</v>
          </cell>
          <cell r="AH954">
            <v>0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</row>
        <row r="955">
          <cell r="B955" t="str">
            <v>SNIES</v>
          </cell>
          <cell r="C955" t="str">
            <v>A1B</v>
          </cell>
          <cell r="D955" t="str">
            <v>A1BG</v>
          </cell>
          <cell r="E955" t="str">
            <v>ES/LABE</v>
          </cell>
          <cell r="F955" t="str">
            <v>SNIES</v>
          </cell>
          <cell r="G955">
            <v>22</v>
          </cell>
          <cell r="H955" t="str">
            <v>Travaux de construction collège</v>
          </cell>
          <cell r="I955" t="str">
            <v>SNIES</v>
          </cell>
          <cell r="J955" t="str">
            <v>42</v>
          </cell>
          <cell r="K955" t="str">
            <v>FSD</v>
          </cell>
          <cell r="L955" t="str">
            <v>AON</v>
          </cell>
          <cell r="M955">
            <v>0</v>
          </cell>
          <cell r="N955">
            <v>0</v>
          </cell>
          <cell r="O955">
            <v>0</v>
          </cell>
          <cell r="Q955">
            <v>0</v>
          </cell>
          <cell r="R955" t="str">
            <v>collège</v>
          </cell>
          <cell r="T955">
            <v>364679.99999999994</v>
          </cell>
          <cell r="U955">
            <v>1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0</v>
          </cell>
          <cell r="AK955">
            <v>0</v>
          </cell>
          <cell r="AL955">
            <v>0</v>
          </cell>
        </row>
        <row r="956">
          <cell r="B956" t="str">
            <v>SNIES</v>
          </cell>
          <cell r="C956" t="str">
            <v>A1B</v>
          </cell>
          <cell r="D956" t="str">
            <v>A1BG</v>
          </cell>
          <cell r="E956" t="str">
            <v>ES/LELO</v>
          </cell>
          <cell r="F956" t="str">
            <v>SNIES</v>
          </cell>
          <cell r="G956">
            <v>22</v>
          </cell>
          <cell r="H956" t="str">
            <v>Travaux de construction collège</v>
          </cell>
          <cell r="I956" t="str">
            <v>SNIES</v>
          </cell>
          <cell r="J956" t="str">
            <v>42</v>
          </cell>
          <cell r="K956" t="str">
            <v>FSD</v>
          </cell>
          <cell r="L956" t="str">
            <v>AON</v>
          </cell>
          <cell r="M956">
            <v>0.25</v>
          </cell>
          <cell r="N956">
            <v>0.5</v>
          </cell>
          <cell r="O956">
            <v>0.25</v>
          </cell>
          <cell r="Q956">
            <v>1</v>
          </cell>
          <cell r="R956" t="str">
            <v>collège</v>
          </cell>
          <cell r="T956">
            <v>364679.99999999994</v>
          </cell>
          <cell r="U956">
            <v>1</v>
          </cell>
          <cell r="V956">
            <v>91169.999999999985</v>
          </cell>
          <cell r="W956">
            <v>182339.99999999997</v>
          </cell>
          <cell r="X956">
            <v>91169.999999999985</v>
          </cell>
          <cell r="Y956">
            <v>0</v>
          </cell>
          <cell r="Z956">
            <v>364679.99999999994</v>
          </cell>
          <cell r="AA956">
            <v>91169.999999999985</v>
          </cell>
          <cell r="AB956">
            <v>182339.99999999997</v>
          </cell>
          <cell r="AC956">
            <v>91169.999999999985</v>
          </cell>
          <cell r="AD956">
            <v>0</v>
          </cell>
          <cell r="AE956">
            <v>364679.99999999994</v>
          </cell>
          <cell r="AF956">
            <v>0</v>
          </cell>
          <cell r="AG956">
            <v>0</v>
          </cell>
          <cell r="AH956">
            <v>0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</row>
        <row r="957">
          <cell r="B957" t="str">
            <v>SNIES</v>
          </cell>
          <cell r="C957" t="str">
            <v>A1B</v>
          </cell>
          <cell r="D957" t="str">
            <v>A1BG</v>
          </cell>
          <cell r="E957" t="str">
            <v>ES/LOLA</v>
          </cell>
          <cell r="F957" t="str">
            <v>SNIES</v>
          </cell>
          <cell r="G957">
            <v>22</v>
          </cell>
          <cell r="H957" t="str">
            <v>Travaux de construction collège</v>
          </cell>
          <cell r="I957" t="str">
            <v>SNIES</v>
          </cell>
          <cell r="J957" t="str">
            <v>42</v>
          </cell>
          <cell r="K957" t="str">
            <v>FSD</v>
          </cell>
          <cell r="L957" t="str">
            <v>AON</v>
          </cell>
          <cell r="M957">
            <v>0.25</v>
          </cell>
          <cell r="N957">
            <v>0.5</v>
          </cell>
          <cell r="O957">
            <v>0.25</v>
          </cell>
          <cell r="P957" t="str">
            <v>2</v>
          </cell>
          <cell r="Q957">
            <v>1</v>
          </cell>
          <cell r="R957" t="str">
            <v>collège</v>
          </cell>
          <cell r="T957">
            <v>364679.99999999994</v>
          </cell>
          <cell r="U957">
            <v>1</v>
          </cell>
          <cell r="V957">
            <v>91169.999999999985</v>
          </cell>
          <cell r="W957">
            <v>182339.99999999997</v>
          </cell>
          <cell r="X957">
            <v>91169.999999999985</v>
          </cell>
          <cell r="Y957">
            <v>0</v>
          </cell>
          <cell r="Z957">
            <v>364679.99999999994</v>
          </cell>
          <cell r="AA957">
            <v>91169.999999999985</v>
          </cell>
          <cell r="AB957">
            <v>182339.99999999997</v>
          </cell>
          <cell r="AC957">
            <v>91169.999999999985</v>
          </cell>
          <cell r="AD957">
            <v>0</v>
          </cell>
          <cell r="AE957">
            <v>364679.99999999994</v>
          </cell>
          <cell r="AF957">
            <v>0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</row>
        <row r="958">
          <cell r="B958" t="str">
            <v>SNIES</v>
          </cell>
          <cell r="C958" t="str">
            <v>A1B</v>
          </cell>
          <cell r="D958" t="str">
            <v>A1BG</v>
          </cell>
          <cell r="E958" t="str">
            <v>ES/MACE</v>
          </cell>
          <cell r="F958" t="str">
            <v>SNIES</v>
          </cell>
          <cell r="G958">
            <v>22</v>
          </cell>
          <cell r="H958" t="str">
            <v>Travaux de construction collège</v>
          </cell>
          <cell r="I958" t="str">
            <v>SNIES</v>
          </cell>
          <cell r="J958" t="str">
            <v>42</v>
          </cell>
          <cell r="K958" t="str">
            <v>FSD</v>
          </cell>
          <cell r="L958" t="str">
            <v>AON</v>
          </cell>
          <cell r="M958">
            <v>0.75</v>
          </cell>
          <cell r="N958">
            <v>1.5</v>
          </cell>
          <cell r="O958">
            <v>0.75</v>
          </cell>
          <cell r="P958" t="str">
            <v>2</v>
          </cell>
          <cell r="Q958">
            <v>3</v>
          </cell>
          <cell r="R958" t="str">
            <v>collège</v>
          </cell>
          <cell r="T958">
            <v>364679.99999999994</v>
          </cell>
          <cell r="U958">
            <v>1</v>
          </cell>
          <cell r="V958">
            <v>273509.99999999994</v>
          </cell>
          <cell r="W958">
            <v>547019.99999999988</v>
          </cell>
          <cell r="X958">
            <v>273509.99999999994</v>
          </cell>
          <cell r="Y958">
            <v>0</v>
          </cell>
          <cell r="Z958">
            <v>1094039.9999999998</v>
          </cell>
          <cell r="AA958">
            <v>273509.99999999994</v>
          </cell>
          <cell r="AB958">
            <v>547019.99999999988</v>
          </cell>
          <cell r="AC958">
            <v>273509.99999999994</v>
          </cell>
          <cell r="AD958">
            <v>0</v>
          </cell>
          <cell r="AE958">
            <v>1094039.9999999998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</row>
        <row r="959">
          <cell r="B959" t="str">
            <v>SNIES</v>
          </cell>
          <cell r="C959" t="str">
            <v>A1B</v>
          </cell>
          <cell r="D959" t="str">
            <v>A1BG</v>
          </cell>
          <cell r="E959" t="str">
            <v>ES/MALI</v>
          </cell>
          <cell r="F959" t="str">
            <v>SNIES</v>
          </cell>
          <cell r="G959">
            <v>22</v>
          </cell>
          <cell r="H959" t="str">
            <v>Travaux de construction collège</v>
          </cell>
          <cell r="I959" t="str">
            <v>SNIES</v>
          </cell>
          <cell r="J959" t="str">
            <v>42</v>
          </cell>
          <cell r="K959" t="str">
            <v>FSD</v>
          </cell>
          <cell r="L959" t="str">
            <v>AON</v>
          </cell>
          <cell r="M959">
            <v>0.75</v>
          </cell>
          <cell r="N959">
            <v>1.5</v>
          </cell>
          <cell r="O959">
            <v>0.75</v>
          </cell>
          <cell r="P959" t="str">
            <v>3</v>
          </cell>
          <cell r="Q959">
            <v>3</v>
          </cell>
          <cell r="R959" t="str">
            <v>collège</v>
          </cell>
          <cell r="T959">
            <v>364679.99999999994</v>
          </cell>
          <cell r="U959">
            <v>1</v>
          </cell>
          <cell r="V959">
            <v>273509.99999999994</v>
          </cell>
          <cell r="W959">
            <v>547019.99999999988</v>
          </cell>
          <cell r="X959">
            <v>273509.99999999994</v>
          </cell>
          <cell r="Y959">
            <v>0</v>
          </cell>
          <cell r="Z959">
            <v>1094039.9999999998</v>
          </cell>
          <cell r="AA959">
            <v>273509.99999999994</v>
          </cell>
          <cell r="AB959">
            <v>547019.99999999988</v>
          </cell>
          <cell r="AC959">
            <v>273509.99999999994</v>
          </cell>
          <cell r="AD959">
            <v>0</v>
          </cell>
          <cell r="AE959">
            <v>1094039.9999999998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</row>
        <row r="960">
          <cell r="B960" t="str">
            <v>SNIES</v>
          </cell>
          <cell r="C960" t="str">
            <v>A1B</v>
          </cell>
          <cell r="D960" t="str">
            <v>A1BG</v>
          </cell>
          <cell r="E960" t="str">
            <v>ES/MAMO</v>
          </cell>
          <cell r="F960" t="str">
            <v>SNIES</v>
          </cell>
          <cell r="G960">
            <v>22</v>
          </cell>
          <cell r="H960" t="str">
            <v>Travaux de construction collège</v>
          </cell>
          <cell r="I960" t="str">
            <v>SNIES</v>
          </cell>
          <cell r="J960" t="str">
            <v>42</v>
          </cell>
          <cell r="K960" t="str">
            <v>FSD</v>
          </cell>
          <cell r="L960" t="str">
            <v>AON</v>
          </cell>
          <cell r="M960">
            <v>0.75</v>
          </cell>
          <cell r="N960">
            <v>1.5</v>
          </cell>
          <cell r="O960">
            <v>0.75</v>
          </cell>
          <cell r="P960" t="str">
            <v>3</v>
          </cell>
          <cell r="Q960">
            <v>3</v>
          </cell>
          <cell r="R960" t="str">
            <v>collège</v>
          </cell>
          <cell r="T960">
            <v>364679.99999999994</v>
          </cell>
          <cell r="U960">
            <v>1</v>
          </cell>
          <cell r="V960">
            <v>273509.99999999994</v>
          </cell>
          <cell r="W960">
            <v>547019.99999999988</v>
          </cell>
          <cell r="X960">
            <v>273509.99999999994</v>
          </cell>
          <cell r="Y960">
            <v>0</v>
          </cell>
          <cell r="Z960">
            <v>1094039.9999999998</v>
          </cell>
          <cell r="AA960">
            <v>273509.99999999994</v>
          </cell>
          <cell r="AB960">
            <v>547019.99999999988</v>
          </cell>
          <cell r="AC960">
            <v>273509.99999999994</v>
          </cell>
          <cell r="AD960">
            <v>0</v>
          </cell>
          <cell r="AE960">
            <v>1094039.9999999998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</row>
        <row r="961">
          <cell r="B961" t="str">
            <v>SNIES</v>
          </cell>
          <cell r="C961" t="str">
            <v>A1B</v>
          </cell>
          <cell r="D961" t="str">
            <v>A1BG</v>
          </cell>
          <cell r="E961" t="str">
            <v>ES/MAND</v>
          </cell>
          <cell r="F961" t="str">
            <v>SNIES</v>
          </cell>
          <cell r="G961">
            <v>22</v>
          </cell>
          <cell r="H961" t="str">
            <v>Travaux de construction collège</v>
          </cell>
          <cell r="I961" t="str">
            <v>SNIES</v>
          </cell>
          <cell r="J961" t="str">
            <v>42</v>
          </cell>
          <cell r="K961" t="str">
            <v>FSD</v>
          </cell>
          <cell r="L961" t="str">
            <v>AON</v>
          </cell>
          <cell r="M961">
            <v>1.5</v>
          </cell>
          <cell r="N961">
            <v>3</v>
          </cell>
          <cell r="O961">
            <v>1.5</v>
          </cell>
          <cell r="P961" t="str">
            <v>3</v>
          </cell>
          <cell r="Q961">
            <v>6</v>
          </cell>
          <cell r="R961" t="str">
            <v>collège</v>
          </cell>
          <cell r="T961">
            <v>364679.99999999994</v>
          </cell>
          <cell r="U961">
            <v>1</v>
          </cell>
          <cell r="V961">
            <v>547019.99999999988</v>
          </cell>
          <cell r="W961">
            <v>1094039.9999999998</v>
          </cell>
          <cell r="X961">
            <v>547019.99999999988</v>
          </cell>
          <cell r="Y961">
            <v>0</v>
          </cell>
          <cell r="Z961">
            <v>2188079.9999999995</v>
          </cell>
          <cell r="AA961">
            <v>547019.99999999988</v>
          </cell>
          <cell r="AB961">
            <v>1094039.9999999998</v>
          </cell>
          <cell r="AC961">
            <v>547019.99999999988</v>
          </cell>
          <cell r="AD961">
            <v>0</v>
          </cell>
          <cell r="AE961">
            <v>2188079.9999999995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</row>
        <row r="962">
          <cell r="B962" t="str">
            <v>SNIES</v>
          </cell>
          <cell r="C962" t="str">
            <v>A1B</v>
          </cell>
          <cell r="D962" t="str">
            <v>A1BG</v>
          </cell>
          <cell r="E962" t="str">
            <v>ES/NZER</v>
          </cell>
          <cell r="F962" t="str">
            <v>SNIES</v>
          </cell>
          <cell r="G962">
            <v>22</v>
          </cell>
          <cell r="H962" t="str">
            <v>Travaux de construction collège</v>
          </cell>
          <cell r="I962" t="str">
            <v>SNIES</v>
          </cell>
          <cell r="J962" t="str">
            <v>42</v>
          </cell>
          <cell r="K962" t="str">
            <v>FSD</v>
          </cell>
          <cell r="L962" t="str">
            <v>AON</v>
          </cell>
          <cell r="M962">
            <v>0</v>
          </cell>
          <cell r="N962">
            <v>0</v>
          </cell>
          <cell r="O962">
            <v>0</v>
          </cell>
          <cell r="P962" t="str">
            <v>3</v>
          </cell>
          <cell r="Q962">
            <v>0</v>
          </cell>
          <cell r="R962" t="str">
            <v>collège</v>
          </cell>
          <cell r="T962">
            <v>364679.99999999994</v>
          </cell>
          <cell r="U962">
            <v>1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K962">
            <v>0</v>
          </cell>
          <cell r="AL962">
            <v>0</v>
          </cell>
        </row>
        <row r="963">
          <cell r="B963" t="str">
            <v>SNIES</v>
          </cell>
          <cell r="C963" t="str">
            <v>A1B</v>
          </cell>
          <cell r="D963" t="str">
            <v>A1BG</v>
          </cell>
          <cell r="E963" t="str">
            <v>ES/PITA</v>
          </cell>
          <cell r="F963" t="str">
            <v>SNIES</v>
          </cell>
          <cell r="G963">
            <v>22</v>
          </cell>
          <cell r="H963" t="str">
            <v>Travaux de construction collège</v>
          </cell>
          <cell r="I963" t="str">
            <v>SNIES</v>
          </cell>
          <cell r="J963" t="str">
            <v>42</v>
          </cell>
          <cell r="K963" t="str">
            <v>FSD</v>
          </cell>
          <cell r="L963" t="str">
            <v>AON</v>
          </cell>
          <cell r="M963">
            <v>0.5</v>
          </cell>
          <cell r="N963">
            <v>1</v>
          </cell>
          <cell r="O963">
            <v>0.5</v>
          </cell>
          <cell r="P963" t="str">
            <v>3</v>
          </cell>
          <cell r="Q963">
            <v>2</v>
          </cell>
          <cell r="R963" t="str">
            <v>collège</v>
          </cell>
          <cell r="T963">
            <v>364679.99999999994</v>
          </cell>
          <cell r="U963">
            <v>1</v>
          </cell>
          <cell r="V963">
            <v>182339.99999999997</v>
          </cell>
          <cell r="W963">
            <v>364679.99999999994</v>
          </cell>
          <cell r="X963">
            <v>182339.99999999997</v>
          </cell>
          <cell r="Y963">
            <v>0</v>
          </cell>
          <cell r="Z963">
            <v>729359.99999999988</v>
          </cell>
          <cell r="AA963">
            <v>182339.99999999997</v>
          </cell>
          <cell r="AB963">
            <v>364679.99999999994</v>
          </cell>
          <cell r="AC963">
            <v>182339.99999999997</v>
          </cell>
          <cell r="AD963">
            <v>0</v>
          </cell>
          <cell r="AE963">
            <v>729359.99999999988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</row>
        <row r="964">
          <cell r="B964" t="str">
            <v>SNIES</v>
          </cell>
          <cell r="C964" t="str">
            <v>A1B</v>
          </cell>
          <cell r="D964" t="str">
            <v>A1BG</v>
          </cell>
          <cell r="E964" t="str">
            <v>ES/SIGU</v>
          </cell>
          <cell r="F964" t="str">
            <v>SNIES</v>
          </cell>
          <cell r="G964">
            <v>22</v>
          </cell>
          <cell r="H964" t="str">
            <v>Travaux de construction collège</v>
          </cell>
          <cell r="I964" t="str">
            <v>SNIES</v>
          </cell>
          <cell r="J964" t="str">
            <v>42</v>
          </cell>
          <cell r="K964" t="str">
            <v>FSD</v>
          </cell>
          <cell r="L964" t="str">
            <v>AON</v>
          </cell>
          <cell r="M964">
            <v>1.25</v>
          </cell>
          <cell r="N964">
            <v>2.5</v>
          </cell>
          <cell r="O964">
            <v>1.25</v>
          </cell>
          <cell r="P964" t="str">
            <v>3</v>
          </cell>
          <cell r="Q964">
            <v>5</v>
          </cell>
          <cell r="R964" t="str">
            <v>collège</v>
          </cell>
          <cell r="T964">
            <v>364679.99999999994</v>
          </cell>
          <cell r="U964">
            <v>1</v>
          </cell>
          <cell r="V964">
            <v>455849.99999999994</v>
          </cell>
          <cell r="W964">
            <v>911699.99999999988</v>
          </cell>
          <cell r="X964">
            <v>455849.99999999994</v>
          </cell>
          <cell r="Y964">
            <v>0</v>
          </cell>
          <cell r="Z964">
            <v>1823399.9999999998</v>
          </cell>
          <cell r="AA964">
            <v>455849.99999999994</v>
          </cell>
          <cell r="AB964">
            <v>911699.99999999988</v>
          </cell>
          <cell r="AC964">
            <v>455849.99999999994</v>
          </cell>
          <cell r="AD964">
            <v>0</v>
          </cell>
          <cell r="AE964">
            <v>1823399.9999999998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</row>
        <row r="965">
          <cell r="B965" t="str">
            <v>SNIES</v>
          </cell>
          <cell r="C965" t="str">
            <v>A1B</v>
          </cell>
          <cell r="D965" t="str">
            <v>A1BG</v>
          </cell>
          <cell r="E965" t="str">
            <v>ES/TELI</v>
          </cell>
          <cell r="F965" t="str">
            <v>SNIES</v>
          </cell>
          <cell r="G965">
            <v>22</v>
          </cell>
          <cell r="H965" t="str">
            <v>Travaux de construction collège</v>
          </cell>
          <cell r="I965" t="str">
            <v>SNIES</v>
          </cell>
          <cell r="J965" t="str">
            <v>42</v>
          </cell>
          <cell r="K965" t="str">
            <v>FSD</v>
          </cell>
          <cell r="L965" t="str">
            <v>AON</v>
          </cell>
          <cell r="M965">
            <v>1.25</v>
          </cell>
          <cell r="N965">
            <v>2.5</v>
          </cell>
          <cell r="O965">
            <v>1.25</v>
          </cell>
          <cell r="P965" t="str">
            <v>3</v>
          </cell>
          <cell r="Q965">
            <v>5</v>
          </cell>
          <cell r="R965" t="str">
            <v>collège</v>
          </cell>
          <cell r="T965">
            <v>364679.99999999994</v>
          </cell>
          <cell r="U965">
            <v>1</v>
          </cell>
          <cell r="V965">
            <v>455849.99999999994</v>
          </cell>
          <cell r="W965">
            <v>911699.99999999988</v>
          </cell>
          <cell r="X965">
            <v>455849.99999999994</v>
          </cell>
          <cell r="Y965">
            <v>0</v>
          </cell>
          <cell r="Z965">
            <v>1823399.9999999998</v>
          </cell>
          <cell r="AA965">
            <v>455849.99999999994</v>
          </cell>
          <cell r="AB965">
            <v>911699.99999999988</v>
          </cell>
          <cell r="AC965">
            <v>455849.99999999994</v>
          </cell>
          <cell r="AD965">
            <v>0</v>
          </cell>
          <cell r="AE965">
            <v>1823399.9999999998</v>
          </cell>
          <cell r="AF965">
            <v>0</v>
          </cell>
          <cell r="AG965">
            <v>0</v>
          </cell>
          <cell r="AH965">
            <v>0</v>
          </cell>
          <cell r="AI965">
            <v>0</v>
          </cell>
          <cell r="AJ965">
            <v>0</v>
          </cell>
          <cell r="AK965">
            <v>0</v>
          </cell>
          <cell r="AL965">
            <v>0</v>
          </cell>
        </row>
        <row r="966">
          <cell r="B966" t="str">
            <v>SNIES</v>
          </cell>
          <cell r="C966" t="str">
            <v>A1B</v>
          </cell>
          <cell r="D966" t="str">
            <v>A1BG</v>
          </cell>
          <cell r="E966" t="str">
            <v>ES/TOUG</v>
          </cell>
          <cell r="F966" t="str">
            <v>SNIES</v>
          </cell>
          <cell r="G966">
            <v>22</v>
          </cell>
          <cell r="H966" t="str">
            <v>Travaux de construction collège</v>
          </cell>
          <cell r="I966" t="str">
            <v>SNIES</v>
          </cell>
          <cell r="J966" t="str">
            <v>42</v>
          </cell>
          <cell r="K966" t="str">
            <v>FSD</v>
          </cell>
          <cell r="L966" t="str">
            <v>AON</v>
          </cell>
          <cell r="M966">
            <v>0.25</v>
          </cell>
          <cell r="N966">
            <v>0.5</v>
          </cell>
          <cell r="O966">
            <v>0.25</v>
          </cell>
          <cell r="P966" t="str">
            <v>3</v>
          </cell>
          <cell r="Q966">
            <v>1</v>
          </cell>
          <cell r="R966" t="str">
            <v>collège</v>
          </cell>
          <cell r="T966">
            <v>364679.99999999994</v>
          </cell>
          <cell r="U966">
            <v>1</v>
          </cell>
          <cell r="V966">
            <v>91169.999999999985</v>
          </cell>
          <cell r="W966">
            <v>182339.99999999997</v>
          </cell>
          <cell r="X966">
            <v>91169.999999999985</v>
          </cell>
          <cell r="Y966">
            <v>0</v>
          </cell>
          <cell r="Z966">
            <v>364679.99999999994</v>
          </cell>
          <cell r="AA966">
            <v>91169.999999999985</v>
          </cell>
          <cell r="AB966">
            <v>182339.99999999997</v>
          </cell>
          <cell r="AC966">
            <v>91169.999999999985</v>
          </cell>
          <cell r="AD966">
            <v>0</v>
          </cell>
          <cell r="AE966">
            <v>364679.99999999994</v>
          </cell>
          <cell r="AF966">
            <v>0</v>
          </cell>
          <cell r="AG966">
            <v>0</v>
          </cell>
          <cell r="AH966">
            <v>0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</row>
        <row r="967">
          <cell r="B967" t="str">
            <v>SNIES</v>
          </cell>
          <cell r="C967" t="str">
            <v>A1B</v>
          </cell>
          <cell r="D967" t="str">
            <v>A1BG</v>
          </cell>
          <cell r="E967" t="str">
            <v>ES/YOMO</v>
          </cell>
          <cell r="F967" t="str">
            <v>SNIES</v>
          </cell>
          <cell r="G967">
            <v>22</v>
          </cell>
          <cell r="H967" t="str">
            <v>Travaux de construction collège</v>
          </cell>
          <cell r="I967" t="str">
            <v>SNIES</v>
          </cell>
          <cell r="J967" t="str">
            <v>42</v>
          </cell>
          <cell r="K967" t="str">
            <v>FSD</v>
          </cell>
          <cell r="L967" t="str">
            <v>AON</v>
          </cell>
          <cell r="M967">
            <v>0</v>
          </cell>
          <cell r="N967">
            <v>0</v>
          </cell>
          <cell r="O967">
            <v>0</v>
          </cell>
          <cell r="P967" t="str">
            <v>5</v>
          </cell>
          <cell r="Q967">
            <v>0</v>
          </cell>
          <cell r="R967" t="str">
            <v>collège</v>
          </cell>
          <cell r="T967">
            <v>364679.99999999994</v>
          </cell>
          <cell r="U967">
            <v>1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</row>
        <row r="968">
          <cell r="B968" t="str">
            <v>SNIES</v>
          </cell>
          <cell r="C968" t="str">
            <v>A1B</v>
          </cell>
          <cell r="D968" t="str">
            <v>A1BG</v>
          </cell>
          <cell r="E968" t="str">
            <v>ES/BEYL</v>
          </cell>
          <cell r="F968" t="str">
            <v>SNIES</v>
          </cell>
          <cell r="G968">
            <v>23</v>
          </cell>
          <cell r="H968" t="str">
            <v>Fournitures installation, mobilier et équipements scolaires</v>
          </cell>
          <cell r="I968" t="str">
            <v>SNIES</v>
          </cell>
          <cell r="J968" t="str">
            <v>42</v>
          </cell>
          <cell r="K968" t="str">
            <v>FSD</v>
          </cell>
          <cell r="L968" t="str">
            <v>AON</v>
          </cell>
          <cell r="M968" t="str">
            <v>00</v>
          </cell>
          <cell r="N968" t="str">
            <v>2</v>
          </cell>
          <cell r="O968">
            <v>6</v>
          </cell>
          <cell r="P968" t="str">
            <v>5</v>
          </cell>
          <cell r="Q968">
            <v>6</v>
          </cell>
          <cell r="R968" t="str">
            <v>lot</v>
          </cell>
          <cell r="T968">
            <v>91169.999999999985</v>
          </cell>
          <cell r="U968">
            <v>1</v>
          </cell>
          <cell r="V968">
            <v>0</v>
          </cell>
          <cell r="W968">
            <v>0</v>
          </cell>
          <cell r="X968">
            <v>547019.99999999988</v>
          </cell>
          <cell r="Y968">
            <v>0</v>
          </cell>
          <cell r="Z968">
            <v>547019.99999999988</v>
          </cell>
          <cell r="AA968">
            <v>0</v>
          </cell>
          <cell r="AB968">
            <v>0</v>
          </cell>
          <cell r="AC968">
            <v>547019.99999999988</v>
          </cell>
          <cell r="AD968">
            <v>0</v>
          </cell>
          <cell r="AE968">
            <v>547019.99999999988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</row>
        <row r="969">
          <cell r="B969" t="str">
            <v>SNIES</v>
          </cell>
          <cell r="C969" t="str">
            <v>A1B</v>
          </cell>
          <cell r="D969" t="str">
            <v>A1BG</v>
          </cell>
          <cell r="E969" t="str">
            <v>ES/BOFF</v>
          </cell>
          <cell r="F969" t="str">
            <v>SNIES</v>
          </cell>
          <cell r="G969">
            <v>23</v>
          </cell>
          <cell r="H969" t="str">
            <v>Fournitures installation, mobilier et équipements scolaires</v>
          </cell>
          <cell r="I969" t="str">
            <v>SNIES</v>
          </cell>
          <cell r="J969" t="str">
            <v>42</v>
          </cell>
          <cell r="K969" t="str">
            <v>FSD</v>
          </cell>
          <cell r="L969" t="str">
            <v>AON</v>
          </cell>
          <cell r="M969" t="str">
            <v>00</v>
          </cell>
          <cell r="N969" t="str">
            <v>2</v>
          </cell>
          <cell r="O969">
            <v>4</v>
          </cell>
          <cell r="P969" t="str">
            <v>5</v>
          </cell>
          <cell r="Q969">
            <v>4</v>
          </cell>
          <cell r="R969" t="str">
            <v>lot</v>
          </cell>
          <cell r="T969">
            <v>91169.999999999985</v>
          </cell>
          <cell r="U969">
            <v>1</v>
          </cell>
          <cell r="V969">
            <v>0</v>
          </cell>
          <cell r="W969">
            <v>0</v>
          </cell>
          <cell r="X969">
            <v>364679.99999999994</v>
          </cell>
          <cell r="Y969">
            <v>0</v>
          </cell>
          <cell r="Z969">
            <v>364679.99999999994</v>
          </cell>
          <cell r="AA969">
            <v>0</v>
          </cell>
          <cell r="AB969">
            <v>0</v>
          </cell>
          <cell r="AC969">
            <v>364679.99999999994</v>
          </cell>
          <cell r="AD969">
            <v>0</v>
          </cell>
          <cell r="AE969">
            <v>364679.99999999994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K969">
            <v>0</v>
          </cell>
          <cell r="AL969">
            <v>0</v>
          </cell>
        </row>
        <row r="970">
          <cell r="B970" t="str">
            <v>SNIES</v>
          </cell>
          <cell r="C970" t="str">
            <v>A1B</v>
          </cell>
          <cell r="D970" t="str">
            <v>A1BG</v>
          </cell>
          <cell r="E970" t="str">
            <v>ES/BOKE</v>
          </cell>
          <cell r="F970" t="str">
            <v>SNIES</v>
          </cell>
          <cell r="G970">
            <v>23</v>
          </cell>
          <cell r="H970" t="str">
            <v>Fournitures installation, mobilier et équipements scolaires</v>
          </cell>
          <cell r="I970" t="str">
            <v>SNIES</v>
          </cell>
          <cell r="J970" t="str">
            <v>42</v>
          </cell>
          <cell r="K970" t="str">
            <v>FSD</v>
          </cell>
          <cell r="L970" t="str">
            <v>AON</v>
          </cell>
          <cell r="M970" t="str">
            <v>00</v>
          </cell>
          <cell r="N970" t="str">
            <v>2</v>
          </cell>
          <cell r="O970">
            <v>2</v>
          </cell>
          <cell r="P970" t="str">
            <v>5</v>
          </cell>
          <cell r="Q970">
            <v>2</v>
          </cell>
          <cell r="R970" t="str">
            <v>lot</v>
          </cell>
          <cell r="T970">
            <v>91169.999999999985</v>
          </cell>
          <cell r="U970">
            <v>1</v>
          </cell>
          <cell r="V970">
            <v>0</v>
          </cell>
          <cell r="W970">
            <v>0</v>
          </cell>
          <cell r="X970">
            <v>182339.99999999997</v>
          </cell>
          <cell r="Y970">
            <v>0</v>
          </cell>
          <cell r="Z970">
            <v>182339.99999999997</v>
          </cell>
          <cell r="AA970">
            <v>0</v>
          </cell>
          <cell r="AB970">
            <v>0</v>
          </cell>
          <cell r="AC970">
            <v>182339.99999999997</v>
          </cell>
          <cell r="AD970">
            <v>0</v>
          </cell>
          <cell r="AE970">
            <v>182339.99999999997</v>
          </cell>
          <cell r="AF970">
            <v>0</v>
          </cell>
          <cell r="AG970">
            <v>0</v>
          </cell>
          <cell r="AH970">
            <v>0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</row>
        <row r="971">
          <cell r="B971" t="str">
            <v>SNIES</v>
          </cell>
          <cell r="C971" t="str">
            <v>A1B</v>
          </cell>
          <cell r="D971" t="str">
            <v>A1BG</v>
          </cell>
          <cell r="E971" t="str">
            <v>ES/COYA</v>
          </cell>
          <cell r="F971" t="str">
            <v>SNIES</v>
          </cell>
          <cell r="G971">
            <v>23</v>
          </cell>
          <cell r="H971" t="str">
            <v>Fournitures installation, mobilier et équipements scolaires</v>
          </cell>
          <cell r="I971" t="str">
            <v>SNIES</v>
          </cell>
          <cell r="J971" t="str">
            <v>42</v>
          </cell>
          <cell r="K971" t="str">
            <v>FSD</v>
          </cell>
          <cell r="L971" t="str">
            <v>AON</v>
          </cell>
          <cell r="M971" t="str">
            <v>00</v>
          </cell>
          <cell r="N971" t="str">
            <v>2</v>
          </cell>
          <cell r="O971">
            <v>1</v>
          </cell>
          <cell r="P971" t="str">
            <v>5</v>
          </cell>
          <cell r="Q971">
            <v>1</v>
          </cell>
          <cell r="R971" t="str">
            <v>lot</v>
          </cell>
          <cell r="T971">
            <v>91169.999999999985</v>
          </cell>
          <cell r="U971">
            <v>1</v>
          </cell>
          <cell r="V971">
            <v>0</v>
          </cell>
          <cell r="W971">
            <v>0</v>
          </cell>
          <cell r="X971">
            <v>91169.999999999985</v>
          </cell>
          <cell r="Y971">
            <v>0</v>
          </cell>
          <cell r="Z971">
            <v>91169.999999999985</v>
          </cell>
          <cell r="AA971">
            <v>0</v>
          </cell>
          <cell r="AB971">
            <v>0</v>
          </cell>
          <cell r="AC971">
            <v>91169.999999999985</v>
          </cell>
          <cell r="AD971">
            <v>0</v>
          </cell>
          <cell r="AE971">
            <v>91169.999999999985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</row>
        <row r="972">
          <cell r="B972" t="str">
            <v>SNIES</v>
          </cell>
          <cell r="C972" t="str">
            <v>A1B</v>
          </cell>
          <cell r="D972" t="str">
            <v>A1BG</v>
          </cell>
          <cell r="E972" t="str">
            <v>ES/DABO</v>
          </cell>
          <cell r="F972" t="str">
            <v>SNIES</v>
          </cell>
          <cell r="G972">
            <v>23</v>
          </cell>
          <cell r="H972" t="str">
            <v>Fournitures installation, mobilier et équipements scolaires</v>
          </cell>
          <cell r="I972" t="str">
            <v>SNIES</v>
          </cell>
          <cell r="J972" t="str">
            <v>42</v>
          </cell>
          <cell r="K972" t="str">
            <v>FSD</v>
          </cell>
          <cell r="L972" t="str">
            <v>AON</v>
          </cell>
          <cell r="O972">
            <v>3</v>
          </cell>
          <cell r="Q972">
            <v>3</v>
          </cell>
          <cell r="R972" t="str">
            <v>lot</v>
          </cell>
          <cell r="T972">
            <v>91169.999999999985</v>
          </cell>
          <cell r="U972">
            <v>1</v>
          </cell>
          <cell r="V972">
            <v>0</v>
          </cell>
          <cell r="W972">
            <v>0</v>
          </cell>
          <cell r="X972">
            <v>273509.99999999994</v>
          </cell>
          <cell r="Y972">
            <v>0</v>
          </cell>
          <cell r="Z972">
            <v>273509.99999999994</v>
          </cell>
          <cell r="AA972">
            <v>0</v>
          </cell>
          <cell r="AB972">
            <v>0</v>
          </cell>
          <cell r="AC972">
            <v>273509.99999999994</v>
          </cell>
          <cell r="AD972">
            <v>0</v>
          </cell>
          <cell r="AE972">
            <v>273509.99999999994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</row>
        <row r="973">
          <cell r="B973" t="str">
            <v>SNIES</v>
          </cell>
          <cell r="C973" t="str">
            <v>A1B</v>
          </cell>
          <cell r="D973" t="str">
            <v>A1BG</v>
          </cell>
          <cell r="E973" t="str">
            <v>ES/DALA</v>
          </cell>
          <cell r="F973" t="str">
            <v>SNIES</v>
          </cell>
          <cell r="G973">
            <v>23</v>
          </cell>
          <cell r="H973" t="str">
            <v>Fournitures installation, mobilier et équipements scolaires</v>
          </cell>
          <cell r="I973" t="str">
            <v>SNIES</v>
          </cell>
          <cell r="J973" t="str">
            <v>42</v>
          </cell>
          <cell r="K973" t="str">
            <v>FSD</v>
          </cell>
          <cell r="L973" t="str">
            <v>AON</v>
          </cell>
          <cell r="M973" t="str">
            <v>00</v>
          </cell>
          <cell r="N973" t="str">
            <v>1</v>
          </cell>
          <cell r="O973">
            <v>2</v>
          </cell>
          <cell r="P973" t="str">
            <v>5</v>
          </cell>
          <cell r="Q973">
            <v>2</v>
          </cell>
          <cell r="R973" t="str">
            <v>lot</v>
          </cell>
          <cell r="T973">
            <v>91169.999999999985</v>
          </cell>
          <cell r="U973">
            <v>1</v>
          </cell>
          <cell r="V973">
            <v>0</v>
          </cell>
          <cell r="W973">
            <v>0</v>
          </cell>
          <cell r="X973">
            <v>182339.99999999997</v>
          </cell>
          <cell r="Y973">
            <v>0</v>
          </cell>
          <cell r="Z973">
            <v>182339.99999999997</v>
          </cell>
          <cell r="AA973">
            <v>0</v>
          </cell>
          <cell r="AB973">
            <v>0</v>
          </cell>
          <cell r="AC973">
            <v>182339.99999999997</v>
          </cell>
          <cell r="AD973">
            <v>0</v>
          </cell>
          <cell r="AE973">
            <v>182339.99999999997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</row>
        <row r="974">
          <cell r="B974" t="str">
            <v>SNIES</v>
          </cell>
          <cell r="C974" t="str">
            <v>A1B</v>
          </cell>
          <cell r="D974" t="str">
            <v>A1BG</v>
          </cell>
          <cell r="E974" t="str">
            <v>ES/DING</v>
          </cell>
          <cell r="F974" t="str">
            <v>SNIES</v>
          </cell>
          <cell r="G974">
            <v>23</v>
          </cell>
          <cell r="H974" t="str">
            <v>Fournitures installation, mobilier et équipements scolaires</v>
          </cell>
          <cell r="I974" t="str">
            <v>SNIES</v>
          </cell>
          <cell r="J974" t="str">
            <v>42</v>
          </cell>
          <cell r="K974" t="str">
            <v>FSD</v>
          </cell>
          <cell r="L974" t="str">
            <v>AON</v>
          </cell>
          <cell r="M974" t="str">
            <v>00</v>
          </cell>
          <cell r="N974" t="str">
            <v>1</v>
          </cell>
          <cell r="O974">
            <v>3</v>
          </cell>
          <cell r="P974" t="str">
            <v>5</v>
          </cell>
          <cell r="Q974">
            <v>3</v>
          </cell>
          <cell r="R974" t="str">
            <v>lot</v>
          </cell>
          <cell r="T974">
            <v>91169.999999999985</v>
          </cell>
          <cell r="U974">
            <v>1</v>
          </cell>
          <cell r="V974">
            <v>0</v>
          </cell>
          <cell r="W974">
            <v>0</v>
          </cell>
          <cell r="X974">
            <v>273509.99999999994</v>
          </cell>
          <cell r="Y974">
            <v>0</v>
          </cell>
          <cell r="Z974">
            <v>273509.99999999994</v>
          </cell>
          <cell r="AA974">
            <v>0</v>
          </cell>
          <cell r="AB974">
            <v>0</v>
          </cell>
          <cell r="AC974">
            <v>273509.99999999994</v>
          </cell>
          <cell r="AD974">
            <v>0</v>
          </cell>
          <cell r="AE974">
            <v>273509.99999999994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</row>
        <row r="975">
          <cell r="B975" t="str">
            <v>SNIES</v>
          </cell>
          <cell r="C975" t="str">
            <v>A1B</v>
          </cell>
          <cell r="D975" t="str">
            <v>A1BG</v>
          </cell>
          <cell r="E975" t="str">
            <v>ES/DUBR</v>
          </cell>
          <cell r="F975" t="str">
            <v>SNIES</v>
          </cell>
          <cell r="G975">
            <v>23</v>
          </cell>
          <cell r="H975" t="str">
            <v>Fournitures installation, mobilier et équipements scolaires</v>
          </cell>
          <cell r="I975" t="str">
            <v>SNIES</v>
          </cell>
          <cell r="J975" t="str">
            <v>42</v>
          </cell>
          <cell r="K975" t="str">
            <v>FSD</v>
          </cell>
          <cell r="L975" t="str">
            <v>AON</v>
          </cell>
          <cell r="M975" t="str">
            <v>00</v>
          </cell>
          <cell r="N975" t="str">
            <v>1</v>
          </cell>
          <cell r="O975">
            <v>2</v>
          </cell>
          <cell r="P975" t="str">
            <v>5</v>
          </cell>
          <cell r="Q975">
            <v>2</v>
          </cell>
          <cell r="R975" t="str">
            <v>lot</v>
          </cell>
          <cell r="T975">
            <v>91169.999999999985</v>
          </cell>
          <cell r="U975">
            <v>1</v>
          </cell>
          <cell r="V975">
            <v>0</v>
          </cell>
          <cell r="W975">
            <v>0</v>
          </cell>
          <cell r="X975">
            <v>182339.99999999997</v>
          </cell>
          <cell r="Y975">
            <v>0</v>
          </cell>
          <cell r="Z975">
            <v>182339.99999999997</v>
          </cell>
          <cell r="AA975">
            <v>0</v>
          </cell>
          <cell r="AB975">
            <v>0</v>
          </cell>
          <cell r="AC975">
            <v>182339.99999999997</v>
          </cell>
          <cell r="AD975">
            <v>0</v>
          </cell>
          <cell r="AE975">
            <v>182339.99999999997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</row>
        <row r="976">
          <cell r="B976" t="str">
            <v>SNIES</v>
          </cell>
          <cell r="C976" t="str">
            <v>A1B</v>
          </cell>
          <cell r="D976" t="str">
            <v>A1BG</v>
          </cell>
          <cell r="E976" t="str">
            <v>ES/FARA</v>
          </cell>
          <cell r="F976" t="str">
            <v>SNIES</v>
          </cell>
          <cell r="G976">
            <v>23</v>
          </cell>
          <cell r="H976" t="str">
            <v>Fournitures installation, mobilier et équipements scolaires</v>
          </cell>
          <cell r="I976" t="str">
            <v>SNIES</v>
          </cell>
          <cell r="J976" t="str">
            <v>42</v>
          </cell>
          <cell r="K976" t="str">
            <v>FSD</v>
          </cell>
          <cell r="L976" t="str">
            <v>AON</v>
          </cell>
          <cell r="O976">
            <v>4</v>
          </cell>
          <cell r="Q976">
            <v>4</v>
          </cell>
          <cell r="R976" t="str">
            <v>lot</v>
          </cell>
          <cell r="T976">
            <v>91169.999999999985</v>
          </cell>
          <cell r="U976">
            <v>1</v>
          </cell>
          <cell r="V976">
            <v>0</v>
          </cell>
          <cell r="W976">
            <v>0</v>
          </cell>
          <cell r="X976">
            <v>364679.99999999994</v>
          </cell>
          <cell r="Y976">
            <v>0</v>
          </cell>
          <cell r="Z976">
            <v>364679.99999999994</v>
          </cell>
          <cell r="AA976">
            <v>0</v>
          </cell>
          <cell r="AB976">
            <v>0</v>
          </cell>
          <cell r="AC976">
            <v>364679.99999999994</v>
          </cell>
          <cell r="AD976">
            <v>0</v>
          </cell>
          <cell r="AE976">
            <v>364679.99999999994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</row>
        <row r="977">
          <cell r="B977" t="str">
            <v>SNIES</v>
          </cell>
          <cell r="C977" t="str">
            <v>A1B</v>
          </cell>
          <cell r="D977" t="str">
            <v>A1BG</v>
          </cell>
          <cell r="E977" t="str">
            <v>ES/FORE</v>
          </cell>
          <cell r="F977" t="str">
            <v>SNIES</v>
          </cell>
          <cell r="G977">
            <v>23</v>
          </cell>
          <cell r="H977" t="str">
            <v>Fournitures installation, mobilier et équipements scolaires</v>
          </cell>
          <cell r="I977" t="str">
            <v>SNIES</v>
          </cell>
          <cell r="J977" t="str">
            <v>42</v>
          </cell>
          <cell r="K977" t="str">
            <v>FSD</v>
          </cell>
          <cell r="L977" t="str">
            <v>AON</v>
          </cell>
          <cell r="M977" t="str">
            <v>00</v>
          </cell>
          <cell r="N977" t="str">
            <v>1</v>
          </cell>
          <cell r="O977">
            <v>4</v>
          </cell>
          <cell r="P977" t="str">
            <v>5</v>
          </cell>
          <cell r="Q977">
            <v>4</v>
          </cell>
          <cell r="R977" t="str">
            <v>lot</v>
          </cell>
          <cell r="T977">
            <v>91169.999999999985</v>
          </cell>
          <cell r="U977">
            <v>1</v>
          </cell>
          <cell r="V977">
            <v>0</v>
          </cell>
          <cell r="W977">
            <v>0</v>
          </cell>
          <cell r="X977">
            <v>364679.99999999994</v>
          </cell>
          <cell r="Y977">
            <v>0</v>
          </cell>
          <cell r="Z977">
            <v>364679.99999999994</v>
          </cell>
          <cell r="AA977">
            <v>0</v>
          </cell>
          <cell r="AB977">
            <v>0</v>
          </cell>
          <cell r="AC977">
            <v>364679.99999999994</v>
          </cell>
          <cell r="AD977">
            <v>0</v>
          </cell>
          <cell r="AE977">
            <v>364679.99999999994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</row>
        <row r="978">
          <cell r="B978" t="str">
            <v>SNIES</v>
          </cell>
          <cell r="C978" t="str">
            <v>A1B</v>
          </cell>
          <cell r="D978" t="str">
            <v>A1BG</v>
          </cell>
          <cell r="E978" t="str">
            <v>ES/FRIA</v>
          </cell>
          <cell r="F978" t="str">
            <v>SNIES</v>
          </cell>
          <cell r="G978">
            <v>23</v>
          </cell>
          <cell r="H978" t="str">
            <v>Fournitures installation, mobilier et équipements scolaires</v>
          </cell>
          <cell r="I978" t="str">
            <v>SNIES</v>
          </cell>
          <cell r="J978" t="str">
            <v>42</v>
          </cell>
          <cell r="K978" t="str">
            <v>FSD</v>
          </cell>
          <cell r="L978" t="str">
            <v>AON</v>
          </cell>
          <cell r="M978" t="str">
            <v>00</v>
          </cell>
          <cell r="N978" t="str">
            <v>1</v>
          </cell>
          <cell r="O978">
            <v>1</v>
          </cell>
          <cell r="P978" t="str">
            <v>5</v>
          </cell>
          <cell r="Q978">
            <v>1</v>
          </cell>
          <cell r="R978" t="str">
            <v>lot</v>
          </cell>
          <cell r="T978">
            <v>91169.999999999985</v>
          </cell>
          <cell r="U978">
            <v>1</v>
          </cell>
          <cell r="V978">
            <v>0</v>
          </cell>
          <cell r="W978">
            <v>0</v>
          </cell>
          <cell r="X978">
            <v>91169.999999999985</v>
          </cell>
          <cell r="Y978">
            <v>0</v>
          </cell>
          <cell r="Z978">
            <v>91169.999999999985</v>
          </cell>
          <cell r="AA978">
            <v>0</v>
          </cell>
          <cell r="AB978">
            <v>0</v>
          </cell>
          <cell r="AC978">
            <v>91169.999999999985</v>
          </cell>
          <cell r="AD978">
            <v>0</v>
          </cell>
          <cell r="AE978">
            <v>91169.999999999985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</row>
        <row r="979">
          <cell r="B979" t="str">
            <v>SNIES</v>
          </cell>
          <cell r="C979" t="str">
            <v>A1B</v>
          </cell>
          <cell r="D979" t="str">
            <v>A1BG</v>
          </cell>
          <cell r="E979" t="str">
            <v>ES/GAOU</v>
          </cell>
          <cell r="F979" t="str">
            <v>SNIES</v>
          </cell>
          <cell r="G979">
            <v>23</v>
          </cell>
          <cell r="H979" t="str">
            <v>Fournitures installation, mobilier et équipements scolaires</v>
          </cell>
          <cell r="I979" t="str">
            <v>SNIES</v>
          </cell>
          <cell r="J979" t="str">
            <v>42</v>
          </cell>
          <cell r="K979" t="str">
            <v>FSD</v>
          </cell>
          <cell r="L979" t="str">
            <v>AON</v>
          </cell>
          <cell r="M979" t="str">
            <v>00</v>
          </cell>
          <cell r="N979" t="str">
            <v>1</v>
          </cell>
          <cell r="O979">
            <v>2</v>
          </cell>
          <cell r="P979" t="str">
            <v>5</v>
          </cell>
          <cell r="Q979">
            <v>2</v>
          </cell>
          <cell r="R979" t="str">
            <v>lot</v>
          </cell>
          <cell r="T979">
            <v>91169.999999999985</v>
          </cell>
          <cell r="U979">
            <v>1</v>
          </cell>
          <cell r="V979">
            <v>0</v>
          </cell>
          <cell r="W979">
            <v>0</v>
          </cell>
          <cell r="X979">
            <v>182339.99999999997</v>
          </cell>
          <cell r="Y979">
            <v>0</v>
          </cell>
          <cell r="Z979">
            <v>182339.99999999997</v>
          </cell>
          <cell r="AA979">
            <v>0</v>
          </cell>
          <cell r="AB979">
            <v>0</v>
          </cell>
          <cell r="AC979">
            <v>182339.99999999997</v>
          </cell>
          <cell r="AD979">
            <v>0</v>
          </cell>
          <cell r="AE979">
            <v>182339.99999999997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</row>
        <row r="980">
          <cell r="B980" t="str">
            <v>SNIES</v>
          </cell>
          <cell r="C980" t="str">
            <v>A1B</v>
          </cell>
          <cell r="D980" t="str">
            <v>A1BG</v>
          </cell>
          <cell r="E980" t="str">
            <v>ES/GUEC</v>
          </cell>
          <cell r="F980" t="str">
            <v>SNIES</v>
          </cell>
          <cell r="G980">
            <v>23</v>
          </cell>
          <cell r="H980" t="str">
            <v>Fournitures installation, mobilier et équipements scolaires</v>
          </cell>
          <cell r="I980" t="str">
            <v>SNIES</v>
          </cell>
          <cell r="J980" t="str">
            <v>42</v>
          </cell>
          <cell r="K980" t="str">
            <v>FSD</v>
          </cell>
          <cell r="L980" t="str">
            <v>AON</v>
          </cell>
          <cell r="M980" t="str">
            <v>00</v>
          </cell>
          <cell r="N980" t="str">
            <v>1</v>
          </cell>
          <cell r="O980">
            <v>0</v>
          </cell>
          <cell r="P980" t="str">
            <v>5</v>
          </cell>
          <cell r="Q980">
            <v>0</v>
          </cell>
          <cell r="R980" t="str">
            <v>lot</v>
          </cell>
          <cell r="T980">
            <v>91169.999999999985</v>
          </cell>
          <cell r="U980">
            <v>1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</row>
        <row r="981">
          <cell r="B981" t="str">
            <v>SNIES</v>
          </cell>
          <cell r="C981" t="str">
            <v>A1B</v>
          </cell>
          <cell r="D981" t="str">
            <v>A1BG</v>
          </cell>
          <cell r="E981" t="str">
            <v>ES/KANK</v>
          </cell>
          <cell r="F981" t="str">
            <v>SNIES</v>
          </cell>
          <cell r="G981">
            <v>23</v>
          </cell>
          <cell r="H981" t="str">
            <v>Fournitures installation, mobilier et équipements scolaires</v>
          </cell>
          <cell r="I981" t="str">
            <v>SNIES</v>
          </cell>
          <cell r="J981" t="str">
            <v>42</v>
          </cell>
          <cell r="K981" t="str">
            <v>FSD</v>
          </cell>
          <cell r="L981" t="str">
            <v>AON</v>
          </cell>
          <cell r="M981" t="str">
            <v>00</v>
          </cell>
          <cell r="N981" t="str">
            <v>1</v>
          </cell>
          <cell r="O981">
            <v>3</v>
          </cell>
          <cell r="P981" t="str">
            <v>5</v>
          </cell>
          <cell r="Q981">
            <v>3</v>
          </cell>
          <cell r="R981" t="str">
            <v>lot</v>
          </cell>
          <cell r="T981">
            <v>91169.999999999985</v>
          </cell>
          <cell r="U981">
            <v>1</v>
          </cell>
          <cell r="V981">
            <v>0</v>
          </cell>
          <cell r="W981">
            <v>0</v>
          </cell>
          <cell r="X981">
            <v>273509.99999999994</v>
          </cell>
          <cell r="Y981">
            <v>0</v>
          </cell>
          <cell r="Z981">
            <v>273509.99999999994</v>
          </cell>
          <cell r="AA981">
            <v>0</v>
          </cell>
          <cell r="AB981">
            <v>0</v>
          </cell>
          <cell r="AC981">
            <v>273509.99999999994</v>
          </cell>
          <cell r="AD981">
            <v>0</v>
          </cell>
          <cell r="AE981">
            <v>273509.99999999994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</row>
        <row r="982">
          <cell r="B982" t="str">
            <v>SNIES</v>
          </cell>
          <cell r="C982" t="str">
            <v>A1B</v>
          </cell>
          <cell r="D982" t="str">
            <v>A1BG</v>
          </cell>
          <cell r="E982" t="str">
            <v>ES/KERO</v>
          </cell>
          <cell r="F982" t="str">
            <v>SNIES</v>
          </cell>
          <cell r="G982">
            <v>23</v>
          </cell>
          <cell r="H982" t="str">
            <v>Fournitures installation, mobilier et équipements scolaires</v>
          </cell>
          <cell r="I982" t="str">
            <v>SNIES</v>
          </cell>
          <cell r="J982" t="str">
            <v>42</v>
          </cell>
          <cell r="K982" t="str">
            <v>FSD</v>
          </cell>
          <cell r="L982" t="str">
            <v>AON</v>
          </cell>
          <cell r="M982" t="str">
            <v>00</v>
          </cell>
          <cell r="N982" t="str">
            <v>1</v>
          </cell>
          <cell r="O982">
            <v>3</v>
          </cell>
          <cell r="P982" t="str">
            <v>5</v>
          </cell>
          <cell r="Q982">
            <v>3</v>
          </cell>
          <cell r="R982" t="str">
            <v>lot</v>
          </cell>
          <cell r="T982">
            <v>91169.999999999985</v>
          </cell>
          <cell r="U982">
            <v>1</v>
          </cell>
          <cell r="V982">
            <v>0</v>
          </cell>
          <cell r="W982">
            <v>0</v>
          </cell>
          <cell r="X982">
            <v>273509.99999999994</v>
          </cell>
          <cell r="Y982">
            <v>0</v>
          </cell>
          <cell r="Z982">
            <v>273509.99999999994</v>
          </cell>
          <cell r="AA982">
            <v>0</v>
          </cell>
          <cell r="AB982">
            <v>0</v>
          </cell>
          <cell r="AC982">
            <v>273509.99999999994</v>
          </cell>
          <cell r="AD982">
            <v>0</v>
          </cell>
          <cell r="AE982">
            <v>273509.99999999994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</row>
        <row r="983">
          <cell r="B983" t="str">
            <v>SNIES</v>
          </cell>
          <cell r="C983" t="str">
            <v>A1B</v>
          </cell>
          <cell r="D983" t="str">
            <v>A1BG</v>
          </cell>
          <cell r="E983" t="str">
            <v>ES/KIND</v>
          </cell>
          <cell r="F983" t="str">
            <v>SNIES</v>
          </cell>
          <cell r="G983">
            <v>23</v>
          </cell>
          <cell r="H983" t="str">
            <v>Fournitures installation, mobilier et équipements scolaires</v>
          </cell>
          <cell r="I983" t="str">
            <v>SNIES</v>
          </cell>
          <cell r="J983" t="str">
            <v>42</v>
          </cell>
          <cell r="K983" t="str">
            <v>FSD</v>
          </cell>
          <cell r="L983" t="str">
            <v>AON</v>
          </cell>
          <cell r="O983">
            <v>4</v>
          </cell>
          <cell r="Q983">
            <v>4</v>
          </cell>
          <cell r="R983" t="str">
            <v>lot</v>
          </cell>
          <cell r="T983">
            <v>91169.999999999985</v>
          </cell>
          <cell r="U983">
            <v>1</v>
          </cell>
          <cell r="V983">
            <v>0</v>
          </cell>
          <cell r="W983">
            <v>0</v>
          </cell>
          <cell r="X983">
            <v>364679.99999999994</v>
          </cell>
          <cell r="Y983">
            <v>0</v>
          </cell>
          <cell r="Z983">
            <v>364679.99999999994</v>
          </cell>
          <cell r="AA983">
            <v>0</v>
          </cell>
          <cell r="AB983">
            <v>0</v>
          </cell>
          <cell r="AC983">
            <v>364679.99999999994</v>
          </cell>
          <cell r="AD983">
            <v>0</v>
          </cell>
          <cell r="AE983">
            <v>364679.99999999994</v>
          </cell>
          <cell r="AF983">
            <v>0</v>
          </cell>
          <cell r="AG983">
            <v>0</v>
          </cell>
          <cell r="AH983">
            <v>0</v>
          </cell>
          <cell r="AI983">
            <v>0</v>
          </cell>
          <cell r="AJ983">
            <v>0</v>
          </cell>
          <cell r="AK983">
            <v>0</v>
          </cell>
          <cell r="AL983">
            <v>0</v>
          </cell>
        </row>
        <row r="984">
          <cell r="B984" t="str">
            <v>SNIES</v>
          </cell>
          <cell r="C984" t="str">
            <v>A1B</v>
          </cell>
          <cell r="D984" t="str">
            <v>A1BG</v>
          </cell>
          <cell r="E984" t="str">
            <v>ES/KISS</v>
          </cell>
          <cell r="F984" t="str">
            <v>SNIES</v>
          </cell>
          <cell r="G984">
            <v>23</v>
          </cell>
          <cell r="H984" t="str">
            <v>Fournitures installation, mobilier et équipements scolaires</v>
          </cell>
          <cell r="I984" t="str">
            <v>SNIES</v>
          </cell>
          <cell r="J984" t="str">
            <v>42</v>
          </cell>
          <cell r="K984" t="str">
            <v>FSD</v>
          </cell>
          <cell r="L984" t="str">
            <v>AON</v>
          </cell>
          <cell r="M984" t="str">
            <v>00</v>
          </cell>
          <cell r="N984" t="str">
            <v>2</v>
          </cell>
          <cell r="O984">
            <v>4</v>
          </cell>
          <cell r="P984" t="str">
            <v>5</v>
          </cell>
          <cell r="Q984">
            <v>4</v>
          </cell>
          <cell r="R984" t="str">
            <v>lot</v>
          </cell>
          <cell r="T984">
            <v>91169.999999999985</v>
          </cell>
          <cell r="U984">
            <v>1</v>
          </cell>
          <cell r="V984">
            <v>0</v>
          </cell>
          <cell r="W984">
            <v>0</v>
          </cell>
          <cell r="X984">
            <v>364679.99999999994</v>
          </cell>
          <cell r="Y984">
            <v>0</v>
          </cell>
          <cell r="Z984">
            <v>364679.99999999994</v>
          </cell>
          <cell r="AA984">
            <v>0</v>
          </cell>
          <cell r="AB984">
            <v>0</v>
          </cell>
          <cell r="AC984">
            <v>364679.99999999994</v>
          </cell>
          <cell r="AD984">
            <v>0</v>
          </cell>
          <cell r="AE984">
            <v>364679.99999999994</v>
          </cell>
          <cell r="AF984">
            <v>0</v>
          </cell>
          <cell r="AG984">
            <v>0</v>
          </cell>
          <cell r="AH984">
            <v>0</v>
          </cell>
          <cell r="AI984">
            <v>0</v>
          </cell>
          <cell r="AJ984">
            <v>0</v>
          </cell>
          <cell r="AK984">
            <v>0</v>
          </cell>
          <cell r="AL984">
            <v>0</v>
          </cell>
        </row>
        <row r="985">
          <cell r="B985" t="str">
            <v>SNIES</v>
          </cell>
          <cell r="C985" t="str">
            <v>A1B</v>
          </cell>
          <cell r="D985" t="str">
            <v>A1BG</v>
          </cell>
          <cell r="E985" t="str">
            <v>ES/KOUB</v>
          </cell>
          <cell r="F985" t="str">
            <v>SNIES</v>
          </cell>
          <cell r="G985">
            <v>23</v>
          </cell>
          <cell r="H985" t="str">
            <v>Fournitures installation, mobilier et équipements scolaires</v>
          </cell>
          <cell r="I985" t="str">
            <v>SNIES</v>
          </cell>
          <cell r="J985" t="str">
            <v>42</v>
          </cell>
          <cell r="K985" t="str">
            <v>FSD</v>
          </cell>
          <cell r="L985" t="str">
            <v>AON</v>
          </cell>
          <cell r="O985">
            <v>5</v>
          </cell>
          <cell r="Q985">
            <v>5</v>
          </cell>
          <cell r="R985" t="str">
            <v>lot</v>
          </cell>
          <cell r="T985">
            <v>91169.999999999985</v>
          </cell>
          <cell r="U985">
            <v>1</v>
          </cell>
          <cell r="V985">
            <v>0</v>
          </cell>
          <cell r="W985">
            <v>0</v>
          </cell>
          <cell r="X985">
            <v>455849.99999999994</v>
          </cell>
          <cell r="Y985">
            <v>0</v>
          </cell>
          <cell r="Z985">
            <v>455849.99999999994</v>
          </cell>
          <cell r="AA985">
            <v>0</v>
          </cell>
          <cell r="AB985">
            <v>0</v>
          </cell>
          <cell r="AC985">
            <v>455849.99999999994</v>
          </cell>
          <cell r="AD985">
            <v>0</v>
          </cell>
          <cell r="AE985">
            <v>455849.99999999994</v>
          </cell>
          <cell r="AF985">
            <v>0</v>
          </cell>
          <cell r="AG985">
            <v>0</v>
          </cell>
          <cell r="AH985">
            <v>0</v>
          </cell>
          <cell r="AI985">
            <v>0</v>
          </cell>
          <cell r="AJ985">
            <v>0</v>
          </cell>
          <cell r="AK985">
            <v>0</v>
          </cell>
          <cell r="AL985">
            <v>0</v>
          </cell>
        </row>
        <row r="986">
          <cell r="B986" t="str">
            <v>SNIES</v>
          </cell>
          <cell r="C986" t="str">
            <v>A1B</v>
          </cell>
          <cell r="D986" t="str">
            <v>A1BG</v>
          </cell>
          <cell r="E986" t="str">
            <v>ES/KOUN</v>
          </cell>
          <cell r="F986" t="str">
            <v>SNIES</v>
          </cell>
          <cell r="G986">
            <v>23</v>
          </cell>
          <cell r="H986" t="str">
            <v>Fournitures installation, mobilier et équipements scolaires</v>
          </cell>
          <cell r="I986" t="str">
            <v>SNIES</v>
          </cell>
          <cell r="J986" t="str">
            <v>42</v>
          </cell>
          <cell r="K986" t="str">
            <v>FSD</v>
          </cell>
          <cell r="L986" t="str">
            <v>AON</v>
          </cell>
          <cell r="M986" t="str">
            <v>00</v>
          </cell>
          <cell r="N986" t="str">
            <v>2</v>
          </cell>
          <cell r="O986">
            <v>1</v>
          </cell>
          <cell r="P986" t="str">
            <v>5</v>
          </cell>
          <cell r="Q986">
            <v>1</v>
          </cell>
          <cell r="R986" t="str">
            <v>lot</v>
          </cell>
          <cell r="T986">
            <v>91169.999999999985</v>
          </cell>
          <cell r="U986">
            <v>1</v>
          </cell>
          <cell r="V986">
            <v>0</v>
          </cell>
          <cell r="W986">
            <v>0</v>
          </cell>
          <cell r="X986">
            <v>91169.999999999985</v>
          </cell>
          <cell r="Y986">
            <v>0</v>
          </cell>
          <cell r="Z986">
            <v>91169.999999999985</v>
          </cell>
          <cell r="AA986">
            <v>0</v>
          </cell>
          <cell r="AB986">
            <v>0</v>
          </cell>
          <cell r="AC986">
            <v>91169.999999999985</v>
          </cell>
          <cell r="AD986">
            <v>0</v>
          </cell>
          <cell r="AE986">
            <v>91169.999999999985</v>
          </cell>
          <cell r="AF986">
            <v>0</v>
          </cell>
          <cell r="AG986">
            <v>0</v>
          </cell>
          <cell r="AH986">
            <v>0</v>
          </cell>
          <cell r="AI986">
            <v>0</v>
          </cell>
          <cell r="AJ986">
            <v>0</v>
          </cell>
          <cell r="AK986">
            <v>0</v>
          </cell>
          <cell r="AL986">
            <v>0</v>
          </cell>
        </row>
        <row r="987">
          <cell r="B987" t="str">
            <v>SNIES</v>
          </cell>
          <cell r="C987" t="str">
            <v>A1B</v>
          </cell>
          <cell r="D987" t="str">
            <v>A1BG</v>
          </cell>
          <cell r="E987" t="str">
            <v>ES/KOUR</v>
          </cell>
          <cell r="F987" t="str">
            <v>SNIES</v>
          </cell>
          <cell r="G987">
            <v>23</v>
          </cell>
          <cell r="H987" t="str">
            <v>Fournitures installation, mobilier et équipements scolaires</v>
          </cell>
          <cell r="I987" t="str">
            <v>SNIES</v>
          </cell>
          <cell r="J987" t="str">
            <v>42</v>
          </cell>
          <cell r="K987" t="str">
            <v>FSD</v>
          </cell>
          <cell r="L987" t="str">
            <v>AON</v>
          </cell>
          <cell r="O987">
            <v>6</v>
          </cell>
          <cell r="Q987">
            <v>6</v>
          </cell>
          <cell r="R987" t="str">
            <v>lot</v>
          </cell>
          <cell r="T987">
            <v>91169.999999999985</v>
          </cell>
          <cell r="U987">
            <v>1</v>
          </cell>
          <cell r="V987">
            <v>0</v>
          </cell>
          <cell r="W987">
            <v>0</v>
          </cell>
          <cell r="X987">
            <v>547019.99999999988</v>
          </cell>
          <cell r="Y987">
            <v>0</v>
          </cell>
          <cell r="Z987">
            <v>547019.99999999988</v>
          </cell>
          <cell r="AA987">
            <v>0</v>
          </cell>
          <cell r="AB987">
            <v>0</v>
          </cell>
          <cell r="AC987">
            <v>547019.99999999988</v>
          </cell>
          <cell r="AD987">
            <v>0</v>
          </cell>
          <cell r="AE987">
            <v>547019.99999999988</v>
          </cell>
          <cell r="AF987">
            <v>0</v>
          </cell>
          <cell r="AG987">
            <v>0</v>
          </cell>
          <cell r="AH987">
            <v>0</v>
          </cell>
          <cell r="AI987">
            <v>0</v>
          </cell>
          <cell r="AJ987">
            <v>0</v>
          </cell>
          <cell r="AK987">
            <v>0</v>
          </cell>
          <cell r="AL987">
            <v>0</v>
          </cell>
        </row>
        <row r="988">
          <cell r="B988" t="str">
            <v>SNIES</v>
          </cell>
          <cell r="C988" t="str">
            <v>A1B</v>
          </cell>
          <cell r="D988" t="str">
            <v>A1BG</v>
          </cell>
          <cell r="E988" t="str">
            <v>ES/LABE</v>
          </cell>
          <cell r="F988" t="str">
            <v>SNIES</v>
          </cell>
          <cell r="G988">
            <v>23</v>
          </cell>
          <cell r="H988" t="str">
            <v>Fournitures installation, mobilier et équipements scolaires</v>
          </cell>
          <cell r="I988" t="str">
            <v>SNIES</v>
          </cell>
          <cell r="J988" t="str">
            <v>42</v>
          </cell>
          <cell r="K988" t="str">
            <v>FSD</v>
          </cell>
          <cell r="L988" t="str">
            <v>AON</v>
          </cell>
          <cell r="M988" t="str">
            <v>00</v>
          </cell>
          <cell r="N988" t="str">
            <v>8</v>
          </cell>
          <cell r="O988">
            <v>0</v>
          </cell>
          <cell r="P988" t="str">
            <v>5</v>
          </cell>
          <cell r="Q988">
            <v>0</v>
          </cell>
          <cell r="R988" t="str">
            <v>lot</v>
          </cell>
          <cell r="T988">
            <v>91169.999999999985</v>
          </cell>
          <cell r="U988">
            <v>1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</row>
        <row r="989">
          <cell r="B989" t="str">
            <v>SNIES</v>
          </cell>
          <cell r="C989" t="str">
            <v>A1B</v>
          </cell>
          <cell r="D989" t="str">
            <v>A1BG</v>
          </cell>
          <cell r="E989" t="str">
            <v>ES/LELO</v>
          </cell>
          <cell r="F989" t="str">
            <v>SNIES</v>
          </cell>
          <cell r="G989">
            <v>23</v>
          </cell>
          <cell r="H989" t="str">
            <v>Fournitures installation, mobilier et équipements scolaires</v>
          </cell>
          <cell r="I989" t="str">
            <v>SNIES</v>
          </cell>
          <cell r="J989" t="str">
            <v>42</v>
          </cell>
          <cell r="K989" t="str">
            <v>FSD</v>
          </cell>
          <cell r="L989" t="str">
            <v>AON</v>
          </cell>
          <cell r="M989" t="str">
            <v>00</v>
          </cell>
          <cell r="N989" t="str">
            <v>1</v>
          </cell>
          <cell r="O989">
            <v>1</v>
          </cell>
          <cell r="P989" t="str">
            <v>5</v>
          </cell>
          <cell r="Q989">
            <v>1</v>
          </cell>
          <cell r="R989" t="str">
            <v>lot</v>
          </cell>
          <cell r="T989">
            <v>91169.999999999985</v>
          </cell>
          <cell r="U989">
            <v>1</v>
          </cell>
          <cell r="V989">
            <v>0</v>
          </cell>
          <cell r="W989">
            <v>0</v>
          </cell>
          <cell r="X989">
            <v>91169.999999999985</v>
          </cell>
          <cell r="Y989">
            <v>0</v>
          </cell>
          <cell r="Z989">
            <v>91169.999999999985</v>
          </cell>
          <cell r="AA989">
            <v>0</v>
          </cell>
          <cell r="AB989">
            <v>0</v>
          </cell>
          <cell r="AC989">
            <v>91169.999999999985</v>
          </cell>
          <cell r="AD989">
            <v>0</v>
          </cell>
          <cell r="AE989">
            <v>91169.999999999985</v>
          </cell>
          <cell r="AF989">
            <v>0</v>
          </cell>
          <cell r="AG989">
            <v>0</v>
          </cell>
          <cell r="AH989">
            <v>0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</row>
        <row r="990">
          <cell r="B990" t="str">
            <v>SNIES</v>
          </cell>
          <cell r="C990" t="str">
            <v>A1B</v>
          </cell>
          <cell r="D990" t="str">
            <v>A1BG</v>
          </cell>
          <cell r="E990" t="str">
            <v>ES/LOLA</v>
          </cell>
          <cell r="F990" t="str">
            <v>SNIES</v>
          </cell>
          <cell r="G990">
            <v>23</v>
          </cell>
          <cell r="H990" t="str">
            <v>Fournitures installation, mobilier et équipements scolaires</v>
          </cell>
          <cell r="I990" t="str">
            <v>SNIES</v>
          </cell>
          <cell r="J990" t="str">
            <v>42</v>
          </cell>
          <cell r="K990" t="str">
            <v>FSD</v>
          </cell>
          <cell r="L990" t="str">
            <v>AON</v>
          </cell>
          <cell r="M990" t="str">
            <v>00</v>
          </cell>
          <cell r="N990" t="str">
            <v>1</v>
          </cell>
          <cell r="O990">
            <v>1</v>
          </cell>
          <cell r="P990" t="str">
            <v>5</v>
          </cell>
          <cell r="Q990">
            <v>1</v>
          </cell>
          <cell r="R990" t="str">
            <v>lot</v>
          </cell>
          <cell r="T990">
            <v>91169.999999999985</v>
          </cell>
          <cell r="U990">
            <v>1</v>
          </cell>
          <cell r="V990">
            <v>0</v>
          </cell>
          <cell r="W990">
            <v>0</v>
          </cell>
          <cell r="X990">
            <v>91169.999999999985</v>
          </cell>
          <cell r="Y990">
            <v>0</v>
          </cell>
          <cell r="Z990">
            <v>91169.999999999985</v>
          </cell>
          <cell r="AA990">
            <v>0</v>
          </cell>
          <cell r="AB990">
            <v>0</v>
          </cell>
          <cell r="AC990">
            <v>91169.999999999985</v>
          </cell>
          <cell r="AD990">
            <v>0</v>
          </cell>
          <cell r="AE990">
            <v>91169.999999999985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</row>
        <row r="991">
          <cell r="B991" t="str">
            <v>SNIES</v>
          </cell>
          <cell r="C991" t="str">
            <v>A1B</v>
          </cell>
          <cell r="D991" t="str">
            <v>A1BG</v>
          </cell>
          <cell r="E991" t="str">
            <v>ES/MACE</v>
          </cell>
          <cell r="F991" t="str">
            <v>SNIES</v>
          </cell>
          <cell r="G991">
            <v>23</v>
          </cell>
          <cell r="H991" t="str">
            <v>Fournitures installation, mobilier et équipements scolaires</v>
          </cell>
          <cell r="I991" t="str">
            <v>SNIES</v>
          </cell>
          <cell r="J991" t="str">
            <v>NP</v>
          </cell>
          <cell r="K991" t="str">
            <v>FSD</v>
          </cell>
          <cell r="L991" t="str">
            <v>AON</v>
          </cell>
          <cell r="O991">
            <v>3</v>
          </cell>
          <cell r="Q991">
            <v>3</v>
          </cell>
          <cell r="R991" t="str">
            <v>lot</v>
          </cell>
          <cell r="T991">
            <v>91169.999999999985</v>
          </cell>
          <cell r="U991">
            <v>1</v>
          </cell>
          <cell r="V991">
            <v>0</v>
          </cell>
          <cell r="W991">
            <v>0</v>
          </cell>
          <cell r="X991">
            <v>273509.99999999994</v>
          </cell>
          <cell r="Y991">
            <v>0</v>
          </cell>
          <cell r="Z991">
            <v>273509.99999999994</v>
          </cell>
          <cell r="AA991">
            <v>0</v>
          </cell>
          <cell r="AB991">
            <v>0</v>
          </cell>
          <cell r="AC991">
            <v>273509.99999999994</v>
          </cell>
          <cell r="AD991">
            <v>0</v>
          </cell>
          <cell r="AE991">
            <v>273509.99999999994</v>
          </cell>
          <cell r="AF991">
            <v>0</v>
          </cell>
          <cell r="AG991">
            <v>0</v>
          </cell>
          <cell r="AH991">
            <v>0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</row>
        <row r="992">
          <cell r="B992" t="str">
            <v>SNIES</v>
          </cell>
          <cell r="C992" t="str">
            <v>A1B</v>
          </cell>
          <cell r="D992" t="str">
            <v>A1BG</v>
          </cell>
          <cell r="E992" t="str">
            <v>ES/MALI</v>
          </cell>
          <cell r="F992" t="str">
            <v>SNIES</v>
          </cell>
          <cell r="G992">
            <v>23</v>
          </cell>
          <cell r="H992" t="str">
            <v>Fournitures installation, mobilier et équipements scolaires</v>
          </cell>
          <cell r="I992" t="str">
            <v>SNIES</v>
          </cell>
          <cell r="J992" t="str">
            <v>NP</v>
          </cell>
          <cell r="K992" t="str">
            <v>FSD</v>
          </cell>
          <cell r="L992" t="str">
            <v>AON</v>
          </cell>
          <cell r="O992">
            <v>3</v>
          </cell>
          <cell r="Q992">
            <v>3</v>
          </cell>
          <cell r="R992" t="str">
            <v>lot</v>
          </cell>
          <cell r="T992">
            <v>91169.999999999985</v>
          </cell>
          <cell r="U992">
            <v>1</v>
          </cell>
          <cell r="V992">
            <v>0</v>
          </cell>
          <cell r="W992">
            <v>0</v>
          </cell>
          <cell r="X992">
            <v>273509.99999999994</v>
          </cell>
          <cell r="Y992">
            <v>0</v>
          </cell>
          <cell r="Z992">
            <v>273509.99999999994</v>
          </cell>
          <cell r="AA992">
            <v>0</v>
          </cell>
          <cell r="AB992">
            <v>0</v>
          </cell>
          <cell r="AC992">
            <v>273509.99999999994</v>
          </cell>
          <cell r="AD992">
            <v>0</v>
          </cell>
          <cell r="AE992">
            <v>273509.99999999994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</row>
        <row r="993">
          <cell r="B993" t="str">
            <v>SNIES</v>
          </cell>
          <cell r="C993" t="str">
            <v>A1B</v>
          </cell>
          <cell r="D993" t="str">
            <v>A1BG</v>
          </cell>
          <cell r="E993" t="str">
            <v>ES/MAMO</v>
          </cell>
          <cell r="F993" t="str">
            <v>SNIES</v>
          </cell>
          <cell r="G993">
            <v>23</v>
          </cell>
          <cell r="H993" t="str">
            <v>Fournitures installation, mobilier et équipements scolaires</v>
          </cell>
          <cell r="I993" t="str">
            <v>SNIES</v>
          </cell>
          <cell r="K993" t="str">
            <v>FSD</v>
          </cell>
          <cell r="L993" t="str">
            <v>AON</v>
          </cell>
          <cell r="O993">
            <v>3</v>
          </cell>
          <cell r="Q993">
            <v>3</v>
          </cell>
          <cell r="R993" t="str">
            <v>lot</v>
          </cell>
          <cell r="T993">
            <v>91169.999999999985</v>
          </cell>
          <cell r="U993">
            <v>1</v>
          </cell>
          <cell r="V993">
            <v>0</v>
          </cell>
          <cell r="W993">
            <v>0</v>
          </cell>
          <cell r="X993">
            <v>273509.99999999994</v>
          </cell>
          <cell r="Y993">
            <v>0</v>
          </cell>
          <cell r="Z993">
            <v>273509.99999999994</v>
          </cell>
          <cell r="AA993">
            <v>0</v>
          </cell>
          <cell r="AB993">
            <v>0</v>
          </cell>
          <cell r="AC993">
            <v>273509.99999999994</v>
          </cell>
          <cell r="AD993">
            <v>0</v>
          </cell>
          <cell r="AE993">
            <v>273509.99999999994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</row>
        <row r="994">
          <cell r="B994" t="str">
            <v>SNIES</v>
          </cell>
          <cell r="C994" t="str">
            <v>A1B</v>
          </cell>
          <cell r="D994" t="str">
            <v>A1BG</v>
          </cell>
          <cell r="E994" t="str">
            <v>ES/MAND</v>
          </cell>
          <cell r="F994" t="str">
            <v>SNIES</v>
          </cell>
          <cell r="G994">
            <v>23</v>
          </cell>
          <cell r="H994" t="str">
            <v>Fournitures installation, mobilier et équipements scolaires</v>
          </cell>
          <cell r="I994" t="str">
            <v>SNIES</v>
          </cell>
          <cell r="J994">
            <v>11</v>
          </cell>
          <cell r="K994" t="str">
            <v>FSD</v>
          </cell>
          <cell r="L994" t="str">
            <v>AON</v>
          </cell>
          <cell r="O994">
            <v>6</v>
          </cell>
          <cell r="P994">
            <v>6</v>
          </cell>
          <cell r="Q994">
            <v>6</v>
          </cell>
          <cell r="R994" t="str">
            <v>lot</v>
          </cell>
          <cell r="T994">
            <v>91169.999999999985</v>
          </cell>
          <cell r="U994">
            <v>1</v>
          </cell>
          <cell r="V994">
            <v>0</v>
          </cell>
          <cell r="W994">
            <v>0</v>
          </cell>
          <cell r="X994">
            <v>547019.99999999988</v>
          </cell>
          <cell r="Y994">
            <v>0</v>
          </cell>
          <cell r="Z994">
            <v>547019.99999999988</v>
          </cell>
          <cell r="AA994">
            <v>0</v>
          </cell>
          <cell r="AB994">
            <v>0</v>
          </cell>
          <cell r="AC994">
            <v>547019.99999999988</v>
          </cell>
          <cell r="AD994">
            <v>0</v>
          </cell>
          <cell r="AE994">
            <v>547019.99999999988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</row>
        <row r="995">
          <cell r="B995" t="str">
            <v>SNIES</v>
          </cell>
          <cell r="C995" t="str">
            <v>A1B</v>
          </cell>
          <cell r="D995" t="str">
            <v>A1BG</v>
          </cell>
          <cell r="E995" t="str">
            <v>ES/NZER</v>
          </cell>
          <cell r="F995" t="str">
            <v>SNIES</v>
          </cell>
          <cell r="G995">
            <v>23</v>
          </cell>
          <cell r="H995" t="str">
            <v>Fournitures installation, mobilier et équipements scolaires</v>
          </cell>
          <cell r="I995" t="str">
            <v>SNIES</v>
          </cell>
          <cell r="J995">
            <v>11</v>
          </cell>
          <cell r="K995" t="str">
            <v>FSD</v>
          </cell>
          <cell r="L995" t="str">
            <v>AON</v>
          </cell>
          <cell r="M995" t="str">
            <v>00</v>
          </cell>
          <cell r="N995">
            <v>6</v>
          </cell>
          <cell r="O995">
            <v>0</v>
          </cell>
          <cell r="P995">
            <v>6</v>
          </cell>
          <cell r="Q995">
            <v>0</v>
          </cell>
          <cell r="R995" t="str">
            <v>lot</v>
          </cell>
          <cell r="T995">
            <v>91169.999999999985</v>
          </cell>
          <cell r="U995">
            <v>1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</row>
        <row r="996">
          <cell r="B996" t="str">
            <v>SNIES</v>
          </cell>
          <cell r="C996" t="str">
            <v>A1B</v>
          </cell>
          <cell r="D996" t="str">
            <v>A1BG</v>
          </cell>
          <cell r="E996" t="str">
            <v>ES/PITA</v>
          </cell>
          <cell r="F996" t="str">
            <v>SNIES</v>
          </cell>
          <cell r="G996">
            <v>23</v>
          </cell>
          <cell r="H996" t="str">
            <v>Fournitures installation, mobilier et équipements scolaires</v>
          </cell>
          <cell r="I996" t="str">
            <v>SNIES</v>
          </cell>
          <cell r="J996">
            <v>11</v>
          </cell>
          <cell r="K996" t="str">
            <v>FSD</v>
          </cell>
          <cell r="L996" t="str">
            <v>AON</v>
          </cell>
          <cell r="O996">
            <v>2</v>
          </cell>
          <cell r="P996">
            <v>6</v>
          </cell>
          <cell r="Q996">
            <v>2</v>
          </cell>
          <cell r="R996" t="str">
            <v>lot</v>
          </cell>
          <cell r="T996">
            <v>91169.999999999985</v>
          </cell>
          <cell r="U996">
            <v>1</v>
          </cell>
          <cell r="V996">
            <v>0</v>
          </cell>
          <cell r="W996">
            <v>0</v>
          </cell>
          <cell r="X996">
            <v>182339.99999999997</v>
          </cell>
          <cell r="Y996">
            <v>0</v>
          </cell>
          <cell r="Z996">
            <v>182339.99999999997</v>
          </cell>
          <cell r="AA996">
            <v>0</v>
          </cell>
          <cell r="AB996">
            <v>0</v>
          </cell>
          <cell r="AC996">
            <v>182339.99999999997</v>
          </cell>
          <cell r="AD996">
            <v>0</v>
          </cell>
          <cell r="AE996">
            <v>182339.99999999997</v>
          </cell>
          <cell r="AF996">
            <v>0</v>
          </cell>
          <cell r="AG996">
            <v>0</v>
          </cell>
          <cell r="AH996">
            <v>0</v>
          </cell>
          <cell r="AI996">
            <v>0</v>
          </cell>
          <cell r="AJ996">
            <v>0</v>
          </cell>
          <cell r="AK996">
            <v>0</v>
          </cell>
          <cell r="AL996">
            <v>0</v>
          </cell>
        </row>
        <row r="997">
          <cell r="B997" t="str">
            <v>SNIES</v>
          </cell>
          <cell r="C997" t="str">
            <v>A1B</v>
          </cell>
          <cell r="D997" t="str">
            <v>A1BG</v>
          </cell>
          <cell r="E997" t="str">
            <v>ES/SIGU</v>
          </cell>
          <cell r="F997" t="str">
            <v>SNIES</v>
          </cell>
          <cell r="G997">
            <v>23</v>
          </cell>
          <cell r="H997" t="str">
            <v>Fournitures installation, mobilier et équipements scolaires</v>
          </cell>
          <cell r="I997" t="str">
            <v>SNIES</v>
          </cell>
          <cell r="J997">
            <v>11</v>
          </cell>
          <cell r="K997" t="str">
            <v>FSD</v>
          </cell>
          <cell r="L997" t="str">
            <v>AON</v>
          </cell>
          <cell r="M997" t="str">
            <v>00</v>
          </cell>
          <cell r="N997">
            <v>6</v>
          </cell>
          <cell r="O997">
            <v>5</v>
          </cell>
          <cell r="P997">
            <v>6</v>
          </cell>
          <cell r="Q997">
            <v>5</v>
          </cell>
          <cell r="R997" t="str">
            <v>lot</v>
          </cell>
          <cell r="T997">
            <v>91169.999999999985</v>
          </cell>
          <cell r="U997">
            <v>1</v>
          </cell>
          <cell r="V997">
            <v>0</v>
          </cell>
          <cell r="W997">
            <v>0</v>
          </cell>
          <cell r="X997">
            <v>455849.99999999994</v>
          </cell>
          <cell r="Y997">
            <v>0</v>
          </cell>
          <cell r="Z997">
            <v>455849.99999999994</v>
          </cell>
          <cell r="AA997">
            <v>0</v>
          </cell>
          <cell r="AB997">
            <v>0</v>
          </cell>
          <cell r="AC997">
            <v>455849.99999999994</v>
          </cell>
          <cell r="AD997">
            <v>0</v>
          </cell>
          <cell r="AE997">
            <v>455849.99999999994</v>
          </cell>
          <cell r="AF997">
            <v>0</v>
          </cell>
          <cell r="AG997">
            <v>0</v>
          </cell>
          <cell r="AH997">
            <v>0</v>
          </cell>
          <cell r="AI997">
            <v>0</v>
          </cell>
          <cell r="AJ997">
            <v>0</v>
          </cell>
          <cell r="AK997">
            <v>0</v>
          </cell>
          <cell r="AL997">
            <v>0</v>
          </cell>
        </row>
        <row r="998">
          <cell r="B998" t="str">
            <v>SNIES</v>
          </cell>
          <cell r="C998" t="str">
            <v>A1B</v>
          </cell>
          <cell r="D998" t="str">
            <v>A1BG</v>
          </cell>
          <cell r="E998" t="str">
            <v>ES/TELI</v>
          </cell>
          <cell r="F998" t="str">
            <v>SNIES</v>
          </cell>
          <cell r="G998">
            <v>23</v>
          </cell>
          <cell r="H998" t="str">
            <v>Fournitures installation, mobilier et équipements scolaires</v>
          </cell>
          <cell r="I998" t="str">
            <v>SNIES</v>
          </cell>
          <cell r="J998">
            <v>11</v>
          </cell>
          <cell r="K998" t="str">
            <v>FSD</v>
          </cell>
          <cell r="L998" t="str">
            <v>AON</v>
          </cell>
          <cell r="O998">
            <v>5</v>
          </cell>
          <cell r="P998">
            <v>6</v>
          </cell>
          <cell r="Q998">
            <v>5</v>
          </cell>
          <cell r="R998" t="str">
            <v>lot</v>
          </cell>
          <cell r="T998">
            <v>91169.999999999985</v>
          </cell>
          <cell r="U998">
            <v>1</v>
          </cell>
          <cell r="V998">
            <v>0</v>
          </cell>
          <cell r="W998">
            <v>0</v>
          </cell>
          <cell r="X998">
            <v>455849.99999999994</v>
          </cell>
          <cell r="Y998">
            <v>0</v>
          </cell>
          <cell r="Z998">
            <v>455849.99999999994</v>
          </cell>
          <cell r="AA998">
            <v>0</v>
          </cell>
          <cell r="AB998">
            <v>0</v>
          </cell>
          <cell r="AC998">
            <v>455849.99999999994</v>
          </cell>
          <cell r="AD998">
            <v>0</v>
          </cell>
          <cell r="AE998">
            <v>455849.99999999994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0</v>
          </cell>
          <cell r="AK998">
            <v>0</v>
          </cell>
          <cell r="AL998">
            <v>0</v>
          </cell>
        </row>
        <row r="999">
          <cell r="B999" t="str">
            <v>SNIES</v>
          </cell>
          <cell r="C999" t="str">
            <v>A1B</v>
          </cell>
          <cell r="D999" t="str">
            <v>A1BG</v>
          </cell>
          <cell r="E999" t="str">
            <v>ES/TOUG</v>
          </cell>
          <cell r="F999" t="str">
            <v>SNIES</v>
          </cell>
          <cell r="G999">
            <v>23</v>
          </cell>
          <cell r="H999" t="str">
            <v>Fournitures installation, mobilier et équipements scolaires</v>
          </cell>
          <cell r="I999" t="str">
            <v>SNIES</v>
          </cell>
          <cell r="J999">
            <v>11</v>
          </cell>
          <cell r="K999" t="str">
            <v>FSD</v>
          </cell>
          <cell r="L999" t="str">
            <v>AON</v>
          </cell>
          <cell r="M999" t="str">
            <v>00</v>
          </cell>
          <cell r="N999">
            <v>6</v>
          </cell>
          <cell r="O999">
            <v>1</v>
          </cell>
          <cell r="P999">
            <v>6</v>
          </cell>
          <cell r="Q999">
            <v>1</v>
          </cell>
          <cell r="R999" t="str">
            <v>lot</v>
          </cell>
          <cell r="T999">
            <v>91169.999999999985</v>
          </cell>
          <cell r="U999">
            <v>1</v>
          </cell>
          <cell r="V999">
            <v>0</v>
          </cell>
          <cell r="W999">
            <v>0</v>
          </cell>
          <cell r="X999">
            <v>91169.999999999985</v>
          </cell>
          <cell r="Y999">
            <v>0</v>
          </cell>
          <cell r="Z999">
            <v>91169.999999999985</v>
          </cell>
          <cell r="AA999">
            <v>0</v>
          </cell>
          <cell r="AB999">
            <v>0</v>
          </cell>
          <cell r="AC999">
            <v>91169.999999999985</v>
          </cell>
          <cell r="AD999">
            <v>0</v>
          </cell>
          <cell r="AE999">
            <v>91169.999999999985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0</v>
          </cell>
        </row>
        <row r="1000">
          <cell r="B1000" t="str">
            <v>SNIES</v>
          </cell>
          <cell r="C1000" t="str">
            <v>A1B</v>
          </cell>
          <cell r="D1000" t="str">
            <v>A1BG</v>
          </cell>
          <cell r="E1000" t="str">
            <v>ES/YOMO</v>
          </cell>
          <cell r="F1000" t="str">
            <v>SNIES</v>
          </cell>
          <cell r="G1000">
            <v>23</v>
          </cell>
          <cell r="H1000" t="str">
            <v>Fournitures installation, mobilier et équipements scolaires</v>
          </cell>
          <cell r="I1000" t="str">
            <v>SNIES</v>
          </cell>
          <cell r="J1000">
            <v>11</v>
          </cell>
          <cell r="K1000" t="str">
            <v>FSD</v>
          </cell>
          <cell r="L1000" t="str">
            <v>AON</v>
          </cell>
          <cell r="M1000" t="str">
            <v>00</v>
          </cell>
          <cell r="N1000">
            <v>6</v>
          </cell>
          <cell r="O1000">
            <v>0</v>
          </cell>
          <cell r="P1000">
            <v>6</v>
          </cell>
          <cell r="Q1000">
            <v>0</v>
          </cell>
          <cell r="R1000" t="str">
            <v>lot</v>
          </cell>
          <cell r="T1000">
            <v>91169.999999999985</v>
          </cell>
          <cell r="U1000">
            <v>1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0</v>
          </cell>
          <cell r="AK1000">
            <v>0</v>
          </cell>
          <cell r="AL1000">
            <v>0</v>
          </cell>
        </row>
        <row r="1001">
          <cell r="B1001" t="str">
            <v>SNIES</v>
          </cell>
          <cell r="C1001" t="str">
            <v>A1D</v>
          </cell>
          <cell r="D1001" t="str">
            <v>A1DA</v>
          </cell>
          <cell r="E1001" t="str">
            <v>SNIES</v>
          </cell>
          <cell r="F1001" t="str">
            <v>SNIES</v>
          </cell>
          <cell r="G1001">
            <v>25</v>
          </cell>
          <cell r="H1001" t="str">
            <v>Consultants  études supervision et assistance à la gestion du projet</v>
          </cell>
          <cell r="I1001" t="str">
            <v>SNIES</v>
          </cell>
          <cell r="J1001">
            <v>11</v>
          </cell>
          <cell r="K1001" t="str">
            <v>FSD</v>
          </cell>
          <cell r="L1001" t="str">
            <v>LR</v>
          </cell>
          <cell r="M1001">
            <v>0.125</v>
          </cell>
          <cell r="N1001">
            <v>0.375</v>
          </cell>
          <cell r="O1001">
            <v>0.375</v>
          </cell>
          <cell r="P1001">
            <v>0.125</v>
          </cell>
          <cell r="Q1001">
            <v>1</v>
          </cell>
          <cell r="R1001" t="str">
            <v>forfait</v>
          </cell>
          <cell r="T1001">
            <v>2279250</v>
          </cell>
          <cell r="U1001">
            <v>1</v>
          </cell>
          <cell r="V1001">
            <v>284906.25</v>
          </cell>
          <cell r="W1001">
            <v>854718.75</v>
          </cell>
          <cell r="X1001">
            <v>854718.75</v>
          </cell>
          <cell r="Y1001">
            <v>284906.25</v>
          </cell>
          <cell r="Z1001">
            <v>2279250</v>
          </cell>
          <cell r="AA1001">
            <v>284906.25</v>
          </cell>
          <cell r="AB1001">
            <v>854718.75</v>
          </cell>
          <cell r="AC1001">
            <v>854718.75</v>
          </cell>
          <cell r="AD1001">
            <v>284906.25</v>
          </cell>
          <cell r="AE1001">
            <v>2279250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</row>
        <row r="1002">
          <cell r="B1002" t="str">
            <v>SNIES</v>
          </cell>
          <cell r="C1002" t="str">
            <v>A1B</v>
          </cell>
          <cell r="D1002" t="str">
            <v>A1BG</v>
          </cell>
          <cell r="E1002" t="str">
            <v>ES/BEYL</v>
          </cell>
          <cell r="F1002" t="str">
            <v>SNIES</v>
          </cell>
          <cell r="G1002">
            <v>22</v>
          </cell>
          <cell r="H1002" t="str">
            <v>Travaux de construction collège</v>
          </cell>
          <cell r="I1002" t="str">
            <v>SNIES</v>
          </cell>
          <cell r="J1002">
            <v>11</v>
          </cell>
          <cell r="K1002" t="str">
            <v>FKDEA</v>
          </cell>
          <cell r="L1002" t="str">
            <v>AON</v>
          </cell>
          <cell r="M1002">
            <v>1</v>
          </cell>
          <cell r="N1002">
            <v>1</v>
          </cell>
          <cell r="O1002">
            <v>6</v>
          </cell>
          <cell r="P1002">
            <v>6</v>
          </cell>
          <cell r="Q1002">
            <v>2</v>
          </cell>
          <cell r="R1002" t="str">
            <v>collège</v>
          </cell>
          <cell r="T1002">
            <v>663086.39845262212</v>
          </cell>
          <cell r="U1002">
            <v>0.9</v>
          </cell>
          <cell r="V1002">
            <v>663086.39845262212</v>
          </cell>
          <cell r="W1002">
            <v>663086.39845262212</v>
          </cell>
          <cell r="X1002">
            <v>0</v>
          </cell>
          <cell r="Y1002">
            <v>0</v>
          </cell>
          <cell r="Z1002">
            <v>1326172.7969052442</v>
          </cell>
          <cell r="AA1002">
            <v>596777.75860735995</v>
          </cell>
          <cell r="AB1002">
            <v>596777.75860735995</v>
          </cell>
          <cell r="AC1002">
            <v>0</v>
          </cell>
          <cell r="AD1002">
            <v>0</v>
          </cell>
          <cell r="AE1002">
            <v>1193555.5172147199</v>
          </cell>
          <cell r="AF1002">
            <v>66308.639845262165</v>
          </cell>
          <cell r="AG1002">
            <v>66308.639845262165</v>
          </cell>
          <cell r="AH1002">
            <v>0</v>
          </cell>
          <cell r="AI1002">
            <v>0</v>
          </cell>
          <cell r="AJ1002">
            <v>132617.27969052433</v>
          </cell>
          <cell r="AK1002">
            <v>0</v>
          </cell>
          <cell r="AL1002">
            <v>0</v>
          </cell>
        </row>
        <row r="1003">
          <cell r="B1003" t="str">
            <v>SNIES</v>
          </cell>
          <cell r="C1003" t="str">
            <v>A1B</v>
          </cell>
          <cell r="D1003" t="str">
            <v>A1BG</v>
          </cell>
          <cell r="E1003" t="str">
            <v>ES/BOFF</v>
          </cell>
          <cell r="F1003" t="str">
            <v>SNIES</v>
          </cell>
          <cell r="G1003">
            <v>22</v>
          </cell>
          <cell r="H1003" t="str">
            <v>Travaux de construction collège</v>
          </cell>
          <cell r="I1003" t="str">
            <v>SNIES</v>
          </cell>
          <cell r="J1003">
            <v>11</v>
          </cell>
          <cell r="K1003" t="str">
            <v>FKDEA</v>
          </cell>
          <cell r="L1003" t="str">
            <v>AON</v>
          </cell>
          <cell r="M1003">
            <v>1</v>
          </cell>
          <cell r="N1003">
            <v>1</v>
          </cell>
          <cell r="O1003">
            <v>6</v>
          </cell>
          <cell r="P1003">
            <v>6</v>
          </cell>
          <cell r="Q1003">
            <v>2</v>
          </cell>
          <cell r="R1003" t="str">
            <v>collège</v>
          </cell>
          <cell r="T1003">
            <v>663086.39845262212</v>
          </cell>
          <cell r="U1003">
            <v>0.9</v>
          </cell>
          <cell r="V1003">
            <v>663086.39845262212</v>
          </cell>
          <cell r="W1003">
            <v>663086.39845262212</v>
          </cell>
          <cell r="X1003">
            <v>0</v>
          </cell>
          <cell r="Y1003">
            <v>0</v>
          </cell>
          <cell r="Z1003">
            <v>1326172.7969052442</v>
          </cell>
          <cell r="AA1003">
            <v>596777.75860735995</v>
          </cell>
          <cell r="AB1003">
            <v>596777.75860735995</v>
          </cell>
          <cell r="AC1003">
            <v>0</v>
          </cell>
          <cell r="AD1003">
            <v>0</v>
          </cell>
          <cell r="AE1003">
            <v>1193555.5172147199</v>
          </cell>
          <cell r="AF1003">
            <v>66308.639845262165</v>
          </cell>
          <cell r="AG1003">
            <v>66308.639845262165</v>
          </cell>
          <cell r="AH1003">
            <v>0</v>
          </cell>
          <cell r="AI1003">
            <v>0</v>
          </cell>
          <cell r="AJ1003">
            <v>132617.27969052433</v>
          </cell>
          <cell r="AK1003">
            <v>0</v>
          </cell>
          <cell r="AL1003">
            <v>0</v>
          </cell>
        </row>
        <row r="1004">
          <cell r="B1004" t="str">
            <v>SNIES</v>
          </cell>
          <cell r="C1004" t="str">
            <v>A1B</v>
          </cell>
          <cell r="D1004" t="str">
            <v>A1BG</v>
          </cell>
          <cell r="E1004" t="str">
            <v>ES/BOKE</v>
          </cell>
          <cell r="F1004" t="str">
            <v>SNIES</v>
          </cell>
          <cell r="G1004">
            <v>22</v>
          </cell>
          <cell r="H1004" t="str">
            <v>Travaux de construction collège</v>
          </cell>
          <cell r="I1004" t="str">
            <v>SNIES</v>
          </cell>
          <cell r="J1004">
            <v>11</v>
          </cell>
          <cell r="K1004" t="str">
            <v>FKDEA</v>
          </cell>
          <cell r="L1004" t="str">
            <v>AON</v>
          </cell>
          <cell r="M1004">
            <v>1</v>
          </cell>
          <cell r="N1004">
            <v>1</v>
          </cell>
          <cell r="O1004">
            <v>6</v>
          </cell>
          <cell r="P1004">
            <v>6</v>
          </cell>
          <cell r="Q1004">
            <v>2</v>
          </cell>
          <cell r="R1004" t="str">
            <v>collège</v>
          </cell>
          <cell r="T1004">
            <v>663086.39845262212</v>
          </cell>
          <cell r="U1004">
            <v>0.9</v>
          </cell>
          <cell r="V1004">
            <v>663086.39845262212</v>
          </cell>
          <cell r="W1004">
            <v>663086.39845262212</v>
          </cell>
          <cell r="X1004">
            <v>0</v>
          </cell>
          <cell r="Y1004">
            <v>0</v>
          </cell>
          <cell r="Z1004">
            <v>1326172.7969052442</v>
          </cell>
          <cell r="AA1004">
            <v>596777.75860735995</v>
          </cell>
          <cell r="AB1004">
            <v>596777.75860735995</v>
          </cell>
          <cell r="AC1004">
            <v>0</v>
          </cell>
          <cell r="AD1004">
            <v>0</v>
          </cell>
          <cell r="AE1004">
            <v>1193555.5172147199</v>
          </cell>
          <cell r="AF1004">
            <v>66308.639845262165</v>
          </cell>
          <cell r="AG1004">
            <v>66308.639845262165</v>
          </cell>
          <cell r="AH1004">
            <v>0</v>
          </cell>
          <cell r="AI1004">
            <v>0</v>
          </cell>
          <cell r="AJ1004">
            <v>132617.27969052433</v>
          </cell>
          <cell r="AK1004">
            <v>0</v>
          </cell>
          <cell r="AL1004">
            <v>0</v>
          </cell>
        </row>
        <row r="1005">
          <cell r="B1005" t="str">
            <v>SNIES</v>
          </cell>
          <cell r="C1005" t="str">
            <v>A1B</v>
          </cell>
          <cell r="D1005" t="str">
            <v>A1BG</v>
          </cell>
          <cell r="E1005" t="str">
            <v>ES/COYA</v>
          </cell>
          <cell r="F1005" t="str">
            <v>SNIES</v>
          </cell>
          <cell r="G1005">
            <v>22</v>
          </cell>
          <cell r="H1005" t="str">
            <v>Travaux de construction collège</v>
          </cell>
          <cell r="I1005" t="str">
            <v>SNIES</v>
          </cell>
          <cell r="J1005">
            <v>11</v>
          </cell>
          <cell r="K1005" t="str">
            <v>FKDEA</v>
          </cell>
          <cell r="L1005" t="str">
            <v>AON</v>
          </cell>
          <cell r="M1005">
            <v>0.5</v>
          </cell>
          <cell r="N1005">
            <v>0.5</v>
          </cell>
          <cell r="O1005">
            <v>6</v>
          </cell>
          <cell r="P1005">
            <v>6</v>
          </cell>
          <cell r="Q1005">
            <v>1</v>
          </cell>
          <cell r="R1005" t="str">
            <v>collège</v>
          </cell>
          <cell r="T1005">
            <v>663086.39845262212</v>
          </cell>
          <cell r="U1005">
            <v>0.9</v>
          </cell>
          <cell r="V1005">
            <v>331543.19922631106</v>
          </cell>
          <cell r="W1005">
            <v>331543.19922631106</v>
          </cell>
          <cell r="X1005">
            <v>0</v>
          </cell>
          <cell r="Y1005">
            <v>0</v>
          </cell>
          <cell r="Z1005">
            <v>663086.39845262212</v>
          </cell>
          <cell r="AA1005">
            <v>298388.87930367998</v>
          </cell>
          <cell r="AB1005">
            <v>298388.87930367998</v>
          </cell>
          <cell r="AC1005">
            <v>0</v>
          </cell>
          <cell r="AD1005">
            <v>0</v>
          </cell>
          <cell r="AE1005">
            <v>596777.75860735995</v>
          </cell>
          <cell r="AF1005">
            <v>33154.319922631083</v>
          </cell>
          <cell r="AG1005">
            <v>33154.319922631083</v>
          </cell>
          <cell r="AH1005">
            <v>0</v>
          </cell>
          <cell r="AI1005">
            <v>0</v>
          </cell>
          <cell r="AJ1005">
            <v>66308.639845262165</v>
          </cell>
          <cell r="AK1005">
            <v>0</v>
          </cell>
          <cell r="AL1005">
            <v>0</v>
          </cell>
        </row>
        <row r="1006">
          <cell r="B1006" t="str">
            <v>SNIES</v>
          </cell>
          <cell r="C1006" t="str">
            <v>A1B</v>
          </cell>
          <cell r="D1006" t="str">
            <v>A1BG</v>
          </cell>
          <cell r="E1006" t="str">
            <v>ES/DABO</v>
          </cell>
          <cell r="F1006" t="str">
            <v>SNIES</v>
          </cell>
          <cell r="G1006">
            <v>22</v>
          </cell>
          <cell r="H1006" t="str">
            <v>Travaux de construction collège</v>
          </cell>
          <cell r="I1006" t="str">
            <v>SNIES</v>
          </cell>
          <cell r="J1006">
            <v>11</v>
          </cell>
          <cell r="K1006" t="str">
            <v>FKDEA</v>
          </cell>
          <cell r="L1006" t="str">
            <v>AON</v>
          </cell>
          <cell r="M1006">
            <v>1</v>
          </cell>
          <cell r="N1006">
            <v>1</v>
          </cell>
          <cell r="O1006">
            <v>6</v>
          </cell>
          <cell r="P1006">
            <v>6</v>
          </cell>
          <cell r="Q1006">
            <v>2</v>
          </cell>
          <cell r="R1006" t="str">
            <v>collège</v>
          </cell>
          <cell r="T1006">
            <v>663086.39845262212</v>
          </cell>
          <cell r="U1006">
            <v>0.9</v>
          </cell>
          <cell r="V1006">
            <v>663086.39845262212</v>
          </cell>
          <cell r="W1006">
            <v>663086.39845262212</v>
          </cell>
          <cell r="X1006">
            <v>0</v>
          </cell>
          <cell r="Y1006">
            <v>0</v>
          </cell>
          <cell r="Z1006">
            <v>1326172.7969052442</v>
          </cell>
          <cell r="AA1006">
            <v>596777.75860735995</v>
          </cell>
          <cell r="AB1006">
            <v>596777.75860735995</v>
          </cell>
          <cell r="AC1006">
            <v>0</v>
          </cell>
          <cell r="AD1006">
            <v>0</v>
          </cell>
          <cell r="AE1006">
            <v>1193555.5172147199</v>
          </cell>
          <cell r="AF1006">
            <v>66308.639845262165</v>
          </cell>
          <cell r="AG1006">
            <v>66308.639845262165</v>
          </cell>
          <cell r="AH1006">
            <v>0</v>
          </cell>
          <cell r="AI1006">
            <v>0</v>
          </cell>
          <cell r="AJ1006">
            <v>132617.27969052433</v>
          </cell>
          <cell r="AK1006">
            <v>0</v>
          </cell>
          <cell r="AL1006">
            <v>0</v>
          </cell>
        </row>
        <row r="1007">
          <cell r="B1007" t="str">
            <v>SNIES</v>
          </cell>
          <cell r="C1007" t="str">
            <v>A1B</v>
          </cell>
          <cell r="D1007" t="str">
            <v>A1BG</v>
          </cell>
          <cell r="E1007" t="str">
            <v>ES/DALA</v>
          </cell>
          <cell r="F1007" t="str">
            <v>SNIES</v>
          </cell>
          <cell r="G1007">
            <v>22</v>
          </cell>
          <cell r="H1007" t="str">
            <v>Travaux de construction collège</v>
          </cell>
          <cell r="I1007" t="str">
            <v>SNIES</v>
          </cell>
          <cell r="J1007">
            <v>11</v>
          </cell>
          <cell r="K1007" t="str">
            <v>FKDEA</v>
          </cell>
          <cell r="L1007" t="str">
            <v>AON</v>
          </cell>
          <cell r="M1007">
            <v>0.5</v>
          </cell>
          <cell r="N1007">
            <v>0.5</v>
          </cell>
          <cell r="O1007">
            <v>6</v>
          </cell>
          <cell r="P1007">
            <v>6</v>
          </cell>
          <cell r="Q1007">
            <v>1</v>
          </cell>
          <cell r="R1007" t="str">
            <v>collège</v>
          </cell>
          <cell r="T1007">
            <v>663086.39845262212</v>
          </cell>
          <cell r="U1007">
            <v>0.9</v>
          </cell>
          <cell r="V1007">
            <v>331543.19922631106</v>
          </cell>
          <cell r="W1007">
            <v>331543.19922631106</v>
          </cell>
          <cell r="X1007">
            <v>0</v>
          </cell>
          <cell r="Y1007">
            <v>0</v>
          </cell>
          <cell r="Z1007">
            <v>663086.39845262212</v>
          </cell>
          <cell r="AA1007">
            <v>298388.87930367998</v>
          </cell>
          <cell r="AB1007">
            <v>298388.87930367998</v>
          </cell>
          <cell r="AC1007">
            <v>0</v>
          </cell>
          <cell r="AD1007">
            <v>0</v>
          </cell>
          <cell r="AE1007">
            <v>596777.75860735995</v>
          </cell>
          <cell r="AF1007">
            <v>33154.319922631083</v>
          </cell>
          <cell r="AG1007">
            <v>33154.319922631083</v>
          </cell>
          <cell r="AH1007">
            <v>0</v>
          </cell>
          <cell r="AI1007">
            <v>0</v>
          </cell>
          <cell r="AJ1007">
            <v>66308.639845262165</v>
          </cell>
          <cell r="AK1007">
            <v>0</v>
          </cell>
          <cell r="AL1007">
            <v>0</v>
          </cell>
        </row>
        <row r="1008">
          <cell r="B1008" t="str">
            <v>SNIES</v>
          </cell>
          <cell r="C1008" t="str">
            <v>A1B</v>
          </cell>
          <cell r="D1008" t="str">
            <v>A1BG</v>
          </cell>
          <cell r="E1008" t="str">
            <v>ES/DING</v>
          </cell>
          <cell r="F1008" t="str">
            <v>SNIES</v>
          </cell>
          <cell r="G1008">
            <v>22</v>
          </cell>
          <cell r="H1008" t="str">
            <v>Travaux de construction collège</v>
          </cell>
          <cell r="I1008" t="str">
            <v>SNIES</v>
          </cell>
          <cell r="J1008">
            <v>11</v>
          </cell>
          <cell r="K1008" t="str">
            <v>FKDEA</v>
          </cell>
          <cell r="L1008" t="str">
            <v>AON</v>
          </cell>
          <cell r="M1008">
            <v>1</v>
          </cell>
          <cell r="N1008">
            <v>1</v>
          </cell>
          <cell r="O1008">
            <v>6</v>
          </cell>
          <cell r="P1008">
            <v>6</v>
          </cell>
          <cell r="Q1008">
            <v>2</v>
          </cell>
          <cell r="R1008" t="str">
            <v>collège</v>
          </cell>
          <cell r="T1008">
            <v>663086.39845262212</v>
          </cell>
          <cell r="U1008">
            <v>0.9</v>
          </cell>
          <cell r="V1008">
            <v>663086.39845262212</v>
          </cell>
          <cell r="W1008">
            <v>663086.39845262212</v>
          </cell>
          <cell r="X1008">
            <v>0</v>
          </cell>
          <cell r="Y1008">
            <v>0</v>
          </cell>
          <cell r="Z1008">
            <v>1326172.7969052442</v>
          </cell>
          <cell r="AA1008">
            <v>596777.75860735995</v>
          </cell>
          <cell r="AB1008">
            <v>596777.75860735995</v>
          </cell>
          <cell r="AC1008">
            <v>0</v>
          </cell>
          <cell r="AD1008">
            <v>0</v>
          </cell>
          <cell r="AE1008">
            <v>1193555.5172147199</v>
          </cell>
          <cell r="AF1008">
            <v>66308.639845262165</v>
          </cell>
          <cell r="AG1008">
            <v>66308.639845262165</v>
          </cell>
          <cell r="AH1008">
            <v>0</v>
          </cell>
          <cell r="AI1008">
            <v>0</v>
          </cell>
          <cell r="AJ1008">
            <v>132617.27969052433</v>
          </cell>
          <cell r="AK1008">
            <v>0</v>
          </cell>
          <cell r="AL1008">
            <v>0</v>
          </cell>
        </row>
        <row r="1009">
          <cell r="B1009" t="str">
            <v>SNIES</v>
          </cell>
          <cell r="C1009" t="str">
            <v>A1B</v>
          </cell>
          <cell r="D1009" t="str">
            <v>A1BG</v>
          </cell>
          <cell r="E1009" t="str">
            <v>ES/DUBR</v>
          </cell>
          <cell r="F1009" t="str">
            <v>SNIES</v>
          </cell>
          <cell r="G1009">
            <v>22</v>
          </cell>
          <cell r="H1009" t="str">
            <v>Travaux de construction collège</v>
          </cell>
          <cell r="I1009" t="str">
            <v>SNIES</v>
          </cell>
          <cell r="J1009">
            <v>11</v>
          </cell>
          <cell r="K1009" t="str">
            <v>FKDEA</v>
          </cell>
          <cell r="L1009" t="str">
            <v>AON</v>
          </cell>
          <cell r="M1009">
            <v>0.5</v>
          </cell>
          <cell r="N1009">
            <v>0.5</v>
          </cell>
          <cell r="O1009">
            <v>6</v>
          </cell>
          <cell r="P1009">
            <v>6</v>
          </cell>
          <cell r="Q1009">
            <v>1</v>
          </cell>
          <cell r="R1009" t="str">
            <v>collège</v>
          </cell>
          <cell r="T1009">
            <v>663086.39845262212</v>
          </cell>
          <cell r="U1009">
            <v>0.9</v>
          </cell>
          <cell r="V1009">
            <v>331543.19922631106</v>
          </cell>
          <cell r="W1009">
            <v>331543.19922631106</v>
          </cell>
          <cell r="X1009">
            <v>0</v>
          </cell>
          <cell r="Y1009">
            <v>0</v>
          </cell>
          <cell r="Z1009">
            <v>663086.39845262212</v>
          </cell>
          <cell r="AA1009">
            <v>298388.87930367998</v>
          </cell>
          <cell r="AB1009">
            <v>298388.87930367998</v>
          </cell>
          <cell r="AC1009">
            <v>0</v>
          </cell>
          <cell r="AD1009">
            <v>0</v>
          </cell>
          <cell r="AE1009">
            <v>596777.75860735995</v>
          </cell>
          <cell r="AF1009">
            <v>33154.319922631083</v>
          </cell>
          <cell r="AG1009">
            <v>33154.319922631083</v>
          </cell>
          <cell r="AH1009">
            <v>0</v>
          </cell>
          <cell r="AI1009">
            <v>0</v>
          </cell>
          <cell r="AJ1009">
            <v>66308.639845262165</v>
          </cell>
          <cell r="AK1009">
            <v>0</v>
          </cell>
          <cell r="AL1009">
            <v>0</v>
          </cell>
        </row>
        <row r="1010">
          <cell r="B1010" t="str">
            <v>SNIES</v>
          </cell>
          <cell r="C1010" t="str">
            <v>A1B</v>
          </cell>
          <cell r="D1010" t="str">
            <v>A1BG</v>
          </cell>
          <cell r="E1010" t="str">
            <v>ES/FARA</v>
          </cell>
          <cell r="F1010" t="str">
            <v>SNIES</v>
          </cell>
          <cell r="G1010">
            <v>22</v>
          </cell>
          <cell r="H1010" t="str">
            <v>Travaux de construction collège</v>
          </cell>
          <cell r="I1010" t="str">
            <v>SNIES</v>
          </cell>
          <cell r="J1010">
            <v>11</v>
          </cell>
          <cell r="K1010" t="str">
            <v>FKDEA</v>
          </cell>
          <cell r="L1010" t="str">
            <v>AON</v>
          </cell>
          <cell r="M1010">
            <v>0.5</v>
          </cell>
          <cell r="N1010">
            <v>0.5</v>
          </cell>
          <cell r="O1010">
            <v>6</v>
          </cell>
          <cell r="P1010">
            <v>6</v>
          </cell>
          <cell r="Q1010">
            <v>1</v>
          </cell>
          <cell r="R1010" t="str">
            <v>collège</v>
          </cell>
          <cell r="T1010">
            <v>663086.39845262212</v>
          </cell>
          <cell r="U1010">
            <v>0.9</v>
          </cell>
          <cell r="V1010">
            <v>331543.19922631106</v>
          </cell>
          <cell r="W1010">
            <v>331543.19922631106</v>
          </cell>
          <cell r="X1010">
            <v>0</v>
          </cell>
          <cell r="Y1010">
            <v>0</v>
          </cell>
          <cell r="Z1010">
            <v>663086.39845262212</v>
          </cell>
          <cell r="AA1010">
            <v>298388.87930367998</v>
          </cell>
          <cell r="AB1010">
            <v>298388.87930367998</v>
          </cell>
          <cell r="AC1010">
            <v>0</v>
          </cell>
          <cell r="AD1010">
            <v>0</v>
          </cell>
          <cell r="AE1010">
            <v>596777.75860735995</v>
          </cell>
          <cell r="AF1010">
            <v>33154.319922631083</v>
          </cell>
          <cell r="AG1010">
            <v>33154.319922631083</v>
          </cell>
          <cell r="AH1010">
            <v>0</v>
          </cell>
          <cell r="AI1010">
            <v>0</v>
          </cell>
          <cell r="AJ1010">
            <v>66308.639845262165</v>
          </cell>
          <cell r="AK1010">
            <v>0</v>
          </cell>
          <cell r="AL1010">
            <v>0</v>
          </cell>
        </row>
        <row r="1011">
          <cell r="B1011" t="str">
            <v>SNIES</v>
          </cell>
          <cell r="C1011" t="str">
            <v>A1B</v>
          </cell>
          <cell r="D1011" t="str">
            <v>A1BG</v>
          </cell>
          <cell r="E1011" t="str">
            <v>ES/FORE</v>
          </cell>
          <cell r="F1011" t="str">
            <v>SNIES</v>
          </cell>
          <cell r="G1011">
            <v>22</v>
          </cell>
          <cell r="H1011" t="str">
            <v>Travaux de construction collège</v>
          </cell>
          <cell r="I1011" t="str">
            <v>SNIES</v>
          </cell>
          <cell r="J1011">
            <v>11</v>
          </cell>
          <cell r="K1011" t="str">
            <v>FKDEA</v>
          </cell>
          <cell r="L1011" t="str">
            <v>AON</v>
          </cell>
          <cell r="M1011">
            <v>0.5</v>
          </cell>
          <cell r="N1011">
            <v>0.5</v>
          </cell>
          <cell r="O1011">
            <v>6</v>
          </cell>
          <cell r="P1011">
            <v>6</v>
          </cell>
          <cell r="Q1011">
            <v>1</v>
          </cell>
          <cell r="R1011" t="str">
            <v>collège</v>
          </cell>
          <cell r="T1011">
            <v>663086.39845262212</v>
          </cell>
          <cell r="U1011">
            <v>0.9</v>
          </cell>
          <cell r="V1011">
            <v>331543.19922631106</v>
          </cell>
          <cell r="W1011">
            <v>331543.19922631106</v>
          </cell>
          <cell r="X1011">
            <v>0</v>
          </cell>
          <cell r="Y1011">
            <v>0</v>
          </cell>
          <cell r="Z1011">
            <v>663086.39845262212</v>
          </cell>
          <cell r="AA1011">
            <v>298388.87930367998</v>
          </cell>
          <cell r="AB1011">
            <v>298388.87930367998</v>
          </cell>
          <cell r="AC1011">
            <v>0</v>
          </cell>
          <cell r="AD1011">
            <v>0</v>
          </cell>
          <cell r="AE1011">
            <v>596777.75860735995</v>
          </cell>
          <cell r="AF1011">
            <v>33154.319922631083</v>
          </cell>
          <cell r="AG1011">
            <v>33154.319922631083</v>
          </cell>
          <cell r="AH1011">
            <v>0</v>
          </cell>
          <cell r="AI1011">
            <v>0</v>
          </cell>
          <cell r="AJ1011">
            <v>66308.639845262165</v>
          </cell>
          <cell r="AK1011">
            <v>0</v>
          </cell>
          <cell r="AL1011">
            <v>0</v>
          </cell>
        </row>
        <row r="1012">
          <cell r="B1012" t="str">
            <v>SNIES</v>
          </cell>
          <cell r="C1012" t="str">
            <v>A1B</v>
          </cell>
          <cell r="D1012" t="str">
            <v>A1BG</v>
          </cell>
          <cell r="E1012" t="str">
            <v>ES/FRIA</v>
          </cell>
          <cell r="F1012" t="str">
            <v>SNIES</v>
          </cell>
          <cell r="G1012">
            <v>22</v>
          </cell>
          <cell r="H1012" t="str">
            <v>Travaux de construction collège</v>
          </cell>
          <cell r="I1012" t="str">
            <v>SNIES</v>
          </cell>
          <cell r="J1012">
            <v>11</v>
          </cell>
          <cell r="K1012" t="str">
            <v>FKDEA</v>
          </cell>
          <cell r="L1012" t="str">
            <v>AON</v>
          </cell>
          <cell r="O1012">
            <v>6</v>
          </cell>
          <cell r="P1012">
            <v>6</v>
          </cell>
          <cell r="Q1012">
            <v>0</v>
          </cell>
          <cell r="R1012" t="str">
            <v>collège</v>
          </cell>
          <cell r="T1012">
            <v>663086.39845262212</v>
          </cell>
          <cell r="U1012">
            <v>0.9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</row>
        <row r="1013">
          <cell r="B1013" t="str">
            <v>SNIES</v>
          </cell>
          <cell r="C1013" t="str">
            <v>A1B</v>
          </cell>
          <cell r="D1013" t="str">
            <v>A1BG</v>
          </cell>
          <cell r="E1013" t="str">
            <v>ES/GAOU</v>
          </cell>
          <cell r="F1013" t="str">
            <v>SNIES</v>
          </cell>
          <cell r="G1013">
            <v>22</v>
          </cell>
          <cell r="H1013" t="str">
            <v>Travaux de construction collège</v>
          </cell>
          <cell r="I1013" t="str">
            <v>SNIES</v>
          </cell>
          <cell r="J1013">
            <v>11</v>
          </cell>
          <cell r="K1013" t="str">
            <v>FKDEA</v>
          </cell>
          <cell r="L1013" t="str">
            <v>AON</v>
          </cell>
          <cell r="M1013">
            <v>1</v>
          </cell>
          <cell r="N1013">
            <v>1</v>
          </cell>
          <cell r="O1013">
            <v>6</v>
          </cell>
          <cell r="P1013">
            <v>6</v>
          </cell>
          <cell r="Q1013">
            <v>2</v>
          </cell>
          <cell r="R1013" t="str">
            <v>collège</v>
          </cell>
          <cell r="T1013">
            <v>663086.39845262212</v>
          </cell>
          <cell r="U1013">
            <v>0.9</v>
          </cell>
          <cell r="V1013">
            <v>663086.39845262212</v>
          </cell>
          <cell r="W1013">
            <v>663086.39845262212</v>
          </cell>
          <cell r="X1013">
            <v>0</v>
          </cell>
          <cell r="Y1013">
            <v>0</v>
          </cell>
          <cell r="Z1013">
            <v>1326172.7969052442</v>
          </cell>
          <cell r="AA1013">
            <v>596777.75860735995</v>
          </cell>
          <cell r="AB1013">
            <v>596777.75860735995</v>
          </cell>
          <cell r="AC1013">
            <v>0</v>
          </cell>
          <cell r="AD1013">
            <v>0</v>
          </cell>
          <cell r="AE1013">
            <v>1193555.5172147199</v>
          </cell>
          <cell r="AF1013">
            <v>66308.639845262165</v>
          </cell>
          <cell r="AG1013">
            <v>66308.639845262165</v>
          </cell>
          <cell r="AH1013">
            <v>0</v>
          </cell>
          <cell r="AI1013">
            <v>0</v>
          </cell>
          <cell r="AJ1013">
            <v>132617.27969052433</v>
          </cell>
          <cell r="AK1013">
            <v>0</v>
          </cell>
          <cell r="AL1013">
            <v>0</v>
          </cell>
        </row>
        <row r="1014">
          <cell r="B1014" t="str">
            <v>SNIES</v>
          </cell>
          <cell r="C1014" t="str">
            <v>A1B</v>
          </cell>
          <cell r="D1014" t="str">
            <v>A1BG</v>
          </cell>
          <cell r="E1014" t="str">
            <v>ES/GUEC</v>
          </cell>
          <cell r="F1014" t="str">
            <v>SNIES</v>
          </cell>
          <cell r="G1014">
            <v>22</v>
          </cell>
          <cell r="H1014" t="str">
            <v>Travaux de construction collège</v>
          </cell>
          <cell r="I1014" t="str">
            <v>SNIES</v>
          </cell>
          <cell r="J1014">
            <v>11</v>
          </cell>
          <cell r="K1014" t="str">
            <v>FKDEA</v>
          </cell>
          <cell r="L1014" t="str">
            <v>AON</v>
          </cell>
          <cell r="M1014">
            <v>1</v>
          </cell>
          <cell r="N1014">
            <v>1</v>
          </cell>
          <cell r="O1014">
            <v>6</v>
          </cell>
          <cell r="P1014">
            <v>6</v>
          </cell>
          <cell r="Q1014">
            <v>2</v>
          </cell>
          <cell r="R1014" t="str">
            <v>collège</v>
          </cell>
          <cell r="T1014">
            <v>663086.39845262212</v>
          </cell>
          <cell r="U1014">
            <v>0.9</v>
          </cell>
          <cell r="V1014">
            <v>663086.39845262212</v>
          </cell>
          <cell r="W1014">
            <v>663086.39845262212</v>
          </cell>
          <cell r="X1014">
            <v>0</v>
          </cell>
          <cell r="Y1014">
            <v>0</v>
          </cell>
          <cell r="Z1014">
            <v>1326172.7969052442</v>
          </cell>
          <cell r="AA1014">
            <v>596777.75860735995</v>
          </cell>
          <cell r="AB1014">
            <v>596777.75860735995</v>
          </cell>
          <cell r="AC1014">
            <v>0</v>
          </cell>
          <cell r="AD1014">
            <v>0</v>
          </cell>
          <cell r="AE1014">
            <v>1193555.5172147199</v>
          </cell>
          <cell r="AF1014">
            <v>66308.639845262165</v>
          </cell>
          <cell r="AG1014">
            <v>66308.639845262165</v>
          </cell>
          <cell r="AH1014">
            <v>0</v>
          </cell>
          <cell r="AI1014">
            <v>0</v>
          </cell>
          <cell r="AJ1014">
            <v>132617.27969052433</v>
          </cell>
          <cell r="AK1014">
            <v>0</v>
          </cell>
          <cell r="AL1014">
            <v>0</v>
          </cell>
        </row>
        <row r="1015">
          <cell r="B1015" t="str">
            <v>SNIES</v>
          </cell>
          <cell r="C1015" t="str">
            <v>A1B</v>
          </cell>
          <cell r="D1015" t="str">
            <v>A1BG</v>
          </cell>
          <cell r="E1015" t="str">
            <v>ES/KANK</v>
          </cell>
          <cell r="F1015" t="str">
            <v>SNIES</v>
          </cell>
          <cell r="G1015">
            <v>22</v>
          </cell>
          <cell r="H1015" t="str">
            <v>Travaux de construction collège</v>
          </cell>
          <cell r="I1015" t="str">
            <v>SNIES</v>
          </cell>
          <cell r="J1015">
            <v>11</v>
          </cell>
          <cell r="K1015" t="str">
            <v>FKDEA</v>
          </cell>
          <cell r="L1015" t="str">
            <v>AON</v>
          </cell>
          <cell r="M1015">
            <v>1</v>
          </cell>
          <cell r="N1015">
            <v>1</v>
          </cell>
          <cell r="O1015">
            <v>6</v>
          </cell>
          <cell r="P1015">
            <v>6</v>
          </cell>
          <cell r="Q1015">
            <v>2</v>
          </cell>
          <cell r="R1015" t="str">
            <v>collège</v>
          </cell>
          <cell r="T1015">
            <v>663086.39845262212</v>
          </cell>
          <cell r="U1015">
            <v>0.9</v>
          </cell>
          <cell r="V1015">
            <v>663086.39845262212</v>
          </cell>
          <cell r="W1015">
            <v>663086.39845262212</v>
          </cell>
          <cell r="X1015">
            <v>0</v>
          </cell>
          <cell r="Y1015">
            <v>0</v>
          </cell>
          <cell r="Z1015">
            <v>1326172.7969052442</v>
          </cell>
          <cell r="AA1015">
            <v>596777.75860735995</v>
          </cell>
          <cell r="AB1015">
            <v>596777.75860735995</v>
          </cell>
          <cell r="AC1015">
            <v>0</v>
          </cell>
          <cell r="AD1015">
            <v>0</v>
          </cell>
          <cell r="AE1015">
            <v>1193555.5172147199</v>
          </cell>
          <cell r="AF1015">
            <v>66308.639845262165</v>
          </cell>
          <cell r="AG1015">
            <v>66308.639845262165</v>
          </cell>
          <cell r="AH1015">
            <v>0</v>
          </cell>
          <cell r="AI1015">
            <v>0</v>
          </cell>
          <cell r="AJ1015">
            <v>132617.27969052433</v>
          </cell>
          <cell r="AK1015">
            <v>0</v>
          </cell>
          <cell r="AL1015">
            <v>0</v>
          </cell>
        </row>
        <row r="1016">
          <cell r="B1016" t="str">
            <v>SNIES</v>
          </cell>
          <cell r="C1016" t="str">
            <v>A1B</v>
          </cell>
          <cell r="D1016" t="str">
            <v>A1BG</v>
          </cell>
          <cell r="E1016" t="str">
            <v>ES/KERO</v>
          </cell>
          <cell r="F1016" t="str">
            <v>SNIES</v>
          </cell>
          <cell r="G1016">
            <v>22</v>
          </cell>
          <cell r="H1016" t="str">
            <v>Travaux de construction collège</v>
          </cell>
          <cell r="I1016" t="str">
            <v>SNIES</v>
          </cell>
          <cell r="J1016">
            <v>11</v>
          </cell>
          <cell r="K1016" t="str">
            <v>FKDEA</v>
          </cell>
          <cell r="L1016" t="str">
            <v>AON</v>
          </cell>
          <cell r="M1016">
            <v>0.5</v>
          </cell>
          <cell r="N1016">
            <v>0.5</v>
          </cell>
          <cell r="O1016">
            <v>6</v>
          </cell>
          <cell r="P1016">
            <v>6</v>
          </cell>
          <cell r="Q1016">
            <v>1</v>
          </cell>
          <cell r="R1016" t="str">
            <v>collège</v>
          </cell>
          <cell r="T1016">
            <v>663086.39845262212</v>
          </cell>
          <cell r="U1016">
            <v>0.9</v>
          </cell>
          <cell r="V1016">
            <v>331543.19922631106</v>
          </cell>
          <cell r="W1016">
            <v>331543.19922631106</v>
          </cell>
          <cell r="X1016">
            <v>0</v>
          </cell>
          <cell r="Y1016">
            <v>0</v>
          </cell>
          <cell r="Z1016">
            <v>663086.39845262212</v>
          </cell>
          <cell r="AA1016">
            <v>298388.87930367998</v>
          </cell>
          <cell r="AB1016">
            <v>298388.87930367998</v>
          </cell>
          <cell r="AC1016">
            <v>0</v>
          </cell>
          <cell r="AD1016">
            <v>0</v>
          </cell>
          <cell r="AE1016">
            <v>596777.75860735995</v>
          </cell>
          <cell r="AF1016">
            <v>33154.319922631083</v>
          </cell>
          <cell r="AG1016">
            <v>33154.319922631083</v>
          </cell>
          <cell r="AH1016">
            <v>0</v>
          </cell>
          <cell r="AI1016">
            <v>0</v>
          </cell>
          <cell r="AJ1016">
            <v>66308.639845262165</v>
          </cell>
          <cell r="AK1016">
            <v>0</v>
          </cell>
          <cell r="AL1016">
            <v>0</v>
          </cell>
        </row>
        <row r="1017">
          <cell r="B1017" t="str">
            <v>SNIES</v>
          </cell>
          <cell r="C1017" t="str">
            <v>A1B</v>
          </cell>
          <cell r="D1017" t="str">
            <v>A1BG</v>
          </cell>
          <cell r="E1017" t="str">
            <v>ES/KIND</v>
          </cell>
          <cell r="F1017" t="str">
            <v>SNIES</v>
          </cell>
          <cell r="G1017">
            <v>22</v>
          </cell>
          <cell r="H1017" t="str">
            <v>Travaux de construction collège</v>
          </cell>
          <cell r="I1017" t="str">
            <v>SNIES</v>
          </cell>
          <cell r="J1017">
            <v>11</v>
          </cell>
          <cell r="K1017" t="str">
            <v>FKDEA</v>
          </cell>
          <cell r="L1017" t="str">
            <v>AON</v>
          </cell>
          <cell r="M1017">
            <v>1</v>
          </cell>
          <cell r="N1017">
            <v>1</v>
          </cell>
          <cell r="O1017">
            <v>6</v>
          </cell>
          <cell r="P1017">
            <v>6</v>
          </cell>
          <cell r="Q1017">
            <v>2</v>
          </cell>
          <cell r="R1017" t="str">
            <v>collège</v>
          </cell>
          <cell r="T1017">
            <v>663086.39845262212</v>
          </cell>
          <cell r="U1017">
            <v>0.9</v>
          </cell>
          <cell r="V1017">
            <v>663086.39845262212</v>
          </cell>
          <cell r="W1017">
            <v>663086.39845262212</v>
          </cell>
          <cell r="X1017">
            <v>0</v>
          </cell>
          <cell r="Y1017">
            <v>0</v>
          </cell>
          <cell r="Z1017">
            <v>1326172.7969052442</v>
          </cell>
          <cell r="AA1017">
            <v>596777.75860735995</v>
          </cell>
          <cell r="AB1017">
            <v>596777.75860735995</v>
          </cell>
          <cell r="AC1017">
            <v>0</v>
          </cell>
          <cell r="AD1017">
            <v>0</v>
          </cell>
          <cell r="AE1017">
            <v>1193555.5172147199</v>
          </cell>
          <cell r="AF1017">
            <v>66308.639845262165</v>
          </cell>
          <cell r="AG1017">
            <v>66308.639845262165</v>
          </cell>
          <cell r="AH1017">
            <v>0</v>
          </cell>
          <cell r="AI1017">
            <v>0</v>
          </cell>
          <cell r="AJ1017">
            <v>132617.27969052433</v>
          </cell>
          <cell r="AK1017">
            <v>0</v>
          </cell>
          <cell r="AL1017">
            <v>0</v>
          </cell>
        </row>
        <row r="1018">
          <cell r="B1018" t="str">
            <v>SNIES</v>
          </cell>
          <cell r="C1018" t="str">
            <v>A1B</v>
          </cell>
          <cell r="D1018" t="str">
            <v>A1BG</v>
          </cell>
          <cell r="E1018" t="str">
            <v>ES/KISS</v>
          </cell>
          <cell r="F1018" t="str">
            <v>SNIES</v>
          </cell>
          <cell r="G1018">
            <v>22</v>
          </cell>
          <cell r="H1018" t="str">
            <v>Travaux de construction collège</v>
          </cell>
          <cell r="I1018" t="str">
            <v>SNIES</v>
          </cell>
          <cell r="J1018">
            <v>11</v>
          </cell>
          <cell r="K1018" t="str">
            <v>FKDEA</v>
          </cell>
          <cell r="L1018" t="str">
            <v>AON</v>
          </cell>
          <cell r="M1018">
            <v>1</v>
          </cell>
          <cell r="N1018">
            <v>1</v>
          </cell>
          <cell r="O1018">
            <v>6</v>
          </cell>
          <cell r="P1018">
            <v>6</v>
          </cell>
          <cell r="Q1018">
            <v>2</v>
          </cell>
          <cell r="R1018" t="str">
            <v>collège</v>
          </cell>
          <cell r="T1018">
            <v>663086.39845262212</v>
          </cell>
          <cell r="U1018">
            <v>0.9</v>
          </cell>
          <cell r="V1018">
            <v>663086.39845262212</v>
          </cell>
          <cell r="W1018">
            <v>663086.39845262212</v>
          </cell>
          <cell r="X1018">
            <v>0</v>
          </cell>
          <cell r="Y1018">
            <v>0</v>
          </cell>
          <cell r="Z1018">
            <v>1326172.7969052442</v>
          </cell>
          <cell r="AA1018">
            <v>596777.75860735995</v>
          </cell>
          <cell r="AB1018">
            <v>596777.75860735995</v>
          </cell>
          <cell r="AC1018">
            <v>0</v>
          </cell>
          <cell r="AD1018">
            <v>0</v>
          </cell>
          <cell r="AE1018">
            <v>1193555.5172147199</v>
          </cell>
          <cell r="AF1018">
            <v>66308.639845262165</v>
          </cell>
          <cell r="AG1018">
            <v>66308.639845262165</v>
          </cell>
          <cell r="AH1018">
            <v>0</v>
          </cell>
          <cell r="AI1018">
            <v>0</v>
          </cell>
          <cell r="AJ1018">
            <v>132617.27969052433</v>
          </cell>
          <cell r="AK1018">
            <v>0</v>
          </cell>
          <cell r="AL1018">
            <v>0</v>
          </cell>
        </row>
        <row r="1019">
          <cell r="B1019" t="str">
            <v>SNIES</v>
          </cell>
          <cell r="C1019" t="str">
            <v>A1B</v>
          </cell>
          <cell r="D1019" t="str">
            <v>A1BG</v>
          </cell>
          <cell r="E1019" t="str">
            <v>ES/KOUB</v>
          </cell>
          <cell r="F1019" t="str">
            <v>SNIES</v>
          </cell>
          <cell r="G1019">
            <v>22</v>
          </cell>
          <cell r="H1019" t="str">
            <v>Travaux de construction collège</v>
          </cell>
          <cell r="I1019" t="str">
            <v>SNIES</v>
          </cell>
          <cell r="J1019">
            <v>11</v>
          </cell>
          <cell r="K1019" t="str">
            <v>FKDEA</v>
          </cell>
          <cell r="L1019" t="str">
            <v>AON</v>
          </cell>
          <cell r="M1019">
            <v>1</v>
          </cell>
          <cell r="N1019">
            <v>1</v>
          </cell>
          <cell r="O1019">
            <v>6</v>
          </cell>
          <cell r="P1019">
            <v>6</v>
          </cell>
          <cell r="Q1019">
            <v>2</v>
          </cell>
          <cell r="R1019" t="str">
            <v>collège</v>
          </cell>
          <cell r="T1019">
            <v>663086.39845262212</v>
          </cell>
          <cell r="U1019">
            <v>0.9</v>
          </cell>
          <cell r="V1019">
            <v>663086.39845262212</v>
          </cell>
          <cell r="W1019">
            <v>663086.39845262212</v>
          </cell>
          <cell r="X1019">
            <v>0</v>
          </cell>
          <cell r="Y1019">
            <v>0</v>
          </cell>
          <cell r="Z1019">
            <v>1326172.7969052442</v>
          </cell>
          <cell r="AA1019">
            <v>596777.75860735995</v>
          </cell>
          <cell r="AB1019">
            <v>596777.75860735995</v>
          </cell>
          <cell r="AC1019">
            <v>0</v>
          </cell>
          <cell r="AD1019">
            <v>0</v>
          </cell>
          <cell r="AE1019">
            <v>1193555.5172147199</v>
          </cell>
          <cell r="AF1019">
            <v>66308.639845262165</v>
          </cell>
          <cell r="AG1019">
            <v>66308.639845262165</v>
          </cell>
          <cell r="AH1019">
            <v>0</v>
          </cell>
          <cell r="AI1019">
            <v>0</v>
          </cell>
          <cell r="AJ1019">
            <v>132617.27969052433</v>
          </cell>
          <cell r="AK1019">
            <v>0</v>
          </cell>
          <cell r="AL1019">
            <v>0</v>
          </cell>
        </row>
        <row r="1020">
          <cell r="B1020" t="str">
            <v>SNIES</v>
          </cell>
          <cell r="C1020" t="str">
            <v>A1B</v>
          </cell>
          <cell r="D1020" t="str">
            <v>A1BG</v>
          </cell>
          <cell r="E1020" t="str">
            <v>ES/KOUN</v>
          </cell>
          <cell r="F1020" t="str">
            <v>SNIES</v>
          </cell>
          <cell r="G1020">
            <v>22</v>
          </cell>
          <cell r="H1020" t="str">
            <v>Travaux de construction collège</v>
          </cell>
          <cell r="I1020" t="str">
            <v>SNIES</v>
          </cell>
          <cell r="J1020">
            <v>11</v>
          </cell>
          <cell r="K1020" t="str">
            <v>FKDEA</v>
          </cell>
          <cell r="L1020" t="str">
            <v>AON</v>
          </cell>
          <cell r="M1020">
            <v>1</v>
          </cell>
          <cell r="N1020">
            <v>1</v>
          </cell>
          <cell r="O1020">
            <v>6</v>
          </cell>
          <cell r="P1020">
            <v>6</v>
          </cell>
          <cell r="Q1020">
            <v>2</v>
          </cell>
          <cell r="R1020" t="str">
            <v>collège</v>
          </cell>
          <cell r="T1020">
            <v>663086.39845262212</v>
          </cell>
          <cell r="U1020">
            <v>0.9</v>
          </cell>
          <cell r="V1020">
            <v>663086.39845262212</v>
          </cell>
          <cell r="W1020">
            <v>663086.39845262212</v>
          </cell>
          <cell r="X1020">
            <v>0</v>
          </cell>
          <cell r="Y1020">
            <v>0</v>
          </cell>
          <cell r="Z1020">
            <v>1326172.7969052442</v>
          </cell>
          <cell r="AA1020">
            <v>596777.75860735995</v>
          </cell>
          <cell r="AB1020">
            <v>596777.75860735995</v>
          </cell>
          <cell r="AC1020">
            <v>0</v>
          </cell>
          <cell r="AD1020">
            <v>0</v>
          </cell>
          <cell r="AE1020">
            <v>1193555.5172147199</v>
          </cell>
          <cell r="AF1020">
            <v>66308.639845262165</v>
          </cell>
          <cell r="AG1020">
            <v>66308.639845262165</v>
          </cell>
          <cell r="AH1020">
            <v>0</v>
          </cell>
          <cell r="AI1020">
            <v>0</v>
          </cell>
          <cell r="AJ1020">
            <v>132617.27969052433</v>
          </cell>
          <cell r="AK1020">
            <v>0</v>
          </cell>
          <cell r="AL1020">
            <v>0</v>
          </cell>
        </row>
        <row r="1021">
          <cell r="B1021" t="str">
            <v>SNIES</v>
          </cell>
          <cell r="C1021" t="str">
            <v>A1B</v>
          </cell>
          <cell r="D1021" t="str">
            <v>A1BG</v>
          </cell>
          <cell r="E1021" t="str">
            <v>ES/KOUR</v>
          </cell>
          <cell r="F1021" t="str">
            <v>SNIES</v>
          </cell>
          <cell r="G1021">
            <v>22</v>
          </cell>
          <cell r="H1021" t="str">
            <v>Travaux de construction collège</v>
          </cell>
          <cell r="I1021" t="str">
            <v>SNIES</v>
          </cell>
          <cell r="J1021">
            <v>11</v>
          </cell>
          <cell r="K1021" t="str">
            <v>FKDEA</v>
          </cell>
          <cell r="L1021" t="str">
            <v>AON</v>
          </cell>
          <cell r="M1021">
            <v>1</v>
          </cell>
          <cell r="N1021">
            <v>1</v>
          </cell>
          <cell r="O1021">
            <v>6</v>
          </cell>
          <cell r="P1021">
            <v>6</v>
          </cell>
          <cell r="Q1021">
            <v>2</v>
          </cell>
          <cell r="R1021" t="str">
            <v>collège</v>
          </cell>
          <cell r="T1021">
            <v>663086.39845262212</v>
          </cell>
          <cell r="U1021">
            <v>0.9</v>
          </cell>
          <cell r="V1021">
            <v>663086.39845262212</v>
          </cell>
          <cell r="W1021">
            <v>663086.39845262212</v>
          </cell>
          <cell r="X1021">
            <v>0</v>
          </cell>
          <cell r="Y1021">
            <v>0</v>
          </cell>
          <cell r="Z1021">
            <v>1326172.7969052442</v>
          </cell>
          <cell r="AA1021">
            <v>596777.75860735995</v>
          </cell>
          <cell r="AB1021">
            <v>596777.75860735995</v>
          </cell>
          <cell r="AC1021">
            <v>0</v>
          </cell>
          <cell r="AD1021">
            <v>0</v>
          </cell>
          <cell r="AE1021">
            <v>1193555.5172147199</v>
          </cell>
          <cell r="AF1021">
            <v>66308.639845262165</v>
          </cell>
          <cell r="AG1021">
            <v>66308.639845262165</v>
          </cell>
          <cell r="AH1021">
            <v>0</v>
          </cell>
          <cell r="AI1021">
            <v>0</v>
          </cell>
          <cell r="AJ1021">
            <v>132617.27969052433</v>
          </cell>
          <cell r="AK1021">
            <v>0</v>
          </cell>
          <cell r="AL1021">
            <v>0</v>
          </cell>
        </row>
        <row r="1022">
          <cell r="B1022" t="str">
            <v>SNIES</v>
          </cell>
          <cell r="C1022" t="str">
            <v>A1B</v>
          </cell>
          <cell r="D1022" t="str">
            <v>A1BG</v>
          </cell>
          <cell r="E1022" t="str">
            <v>ES/LABE</v>
          </cell>
          <cell r="F1022" t="str">
            <v>SNIES</v>
          </cell>
          <cell r="G1022">
            <v>22</v>
          </cell>
          <cell r="H1022" t="str">
            <v>Travaux de construction collège</v>
          </cell>
          <cell r="I1022" t="str">
            <v>SNIES</v>
          </cell>
          <cell r="J1022">
            <v>11</v>
          </cell>
          <cell r="K1022" t="str">
            <v>FKDEA</v>
          </cell>
          <cell r="L1022" t="str">
            <v>AON</v>
          </cell>
          <cell r="M1022">
            <v>0.5</v>
          </cell>
          <cell r="N1022">
            <v>0.5</v>
          </cell>
          <cell r="O1022">
            <v>6</v>
          </cell>
          <cell r="P1022">
            <v>6</v>
          </cell>
          <cell r="Q1022">
            <v>1</v>
          </cell>
          <cell r="R1022" t="str">
            <v>collège</v>
          </cell>
          <cell r="T1022">
            <v>663086.39845262212</v>
          </cell>
          <cell r="U1022">
            <v>0.9</v>
          </cell>
          <cell r="V1022">
            <v>331543.19922631106</v>
          </cell>
          <cell r="W1022">
            <v>331543.19922631106</v>
          </cell>
          <cell r="X1022">
            <v>0</v>
          </cell>
          <cell r="Y1022">
            <v>0</v>
          </cell>
          <cell r="Z1022">
            <v>663086.39845262212</v>
          </cell>
          <cell r="AA1022">
            <v>298388.87930367998</v>
          </cell>
          <cell r="AB1022">
            <v>298388.87930367998</v>
          </cell>
          <cell r="AC1022">
            <v>0</v>
          </cell>
          <cell r="AD1022">
            <v>0</v>
          </cell>
          <cell r="AE1022">
            <v>596777.75860735995</v>
          </cell>
          <cell r="AF1022">
            <v>33154.319922631083</v>
          </cell>
          <cell r="AG1022">
            <v>33154.319922631083</v>
          </cell>
          <cell r="AH1022">
            <v>0</v>
          </cell>
          <cell r="AI1022">
            <v>0</v>
          </cell>
          <cell r="AJ1022">
            <v>66308.639845262165</v>
          </cell>
          <cell r="AK1022">
            <v>0</v>
          </cell>
          <cell r="AL1022">
            <v>0</v>
          </cell>
        </row>
        <row r="1023">
          <cell r="B1023" t="str">
            <v>SNIES</v>
          </cell>
          <cell r="C1023" t="str">
            <v>A1B</v>
          </cell>
          <cell r="D1023" t="str">
            <v>A1BG</v>
          </cell>
          <cell r="E1023" t="str">
            <v>ES/LELO</v>
          </cell>
          <cell r="F1023" t="str">
            <v>SNIES</v>
          </cell>
          <cell r="G1023">
            <v>22</v>
          </cell>
          <cell r="H1023" t="str">
            <v>Travaux de construction collège</v>
          </cell>
          <cell r="I1023" t="str">
            <v>SNIES</v>
          </cell>
          <cell r="J1023">
            <v>11</v>
          </cell>
          <cell r="K1023" t="str">
            <v>FKDEA</v>
          </cell>
          <cell r="L1023" t="str">
            <v>AON</v>
          </cell>
          <cell r="M1023">
            <v>0.5</v>
          </cell>
          <cell r="N1023">
            <v>0.5</v>
          </cell>
          <cell r="O1023">
            <v>6</v>
          </cell>
          <cell r="P1023">
            <v>6</v>
          </cell>
          <cell r="Q1023">
            <v>1</v>
          </cell>
          <cell r="R1023" t="str">
            <v>collège</v>
          </cell>
          <cell r="T1023">
            <v>663086.39845262212</v>
          </cell>
          <cell r="U1023">
            <v>0.9</v>
          </cell>
          <cell r="V1023">
            <v>331543.19922631106</v>
          </cell>
          <cell r="W1023">
            <v>331543.19922631106</v>
          </cell>
          <cell r="X1023">
            <v>0</v>
          </cell>
          <cell r="Y1023">
            <v>0</v>
          </cell>
          <cell r="Z1023">
            <v>663086.39845262212</v>
          </cell>
          <cell r="AA1023">
            <v>298388.87930367998</v>
          </cell>
          <cell r="AB1023">
            <v>298388.87930367998</v>
          </cell>
          <cell r="AC1023">
            <v>0</v>
          </cell>
          <cell r="AD1023">
            <v>0</v>
          </cell>
          <cell r="AE1023">
            <v>596777.75860735995</v>
          </cell>
          <cell r="AF1023">
            <v>33154.319922631083</v>
          </cell>
          <cell r="AG1023">
            <v>33154.319922631083</v>
          </cell>
          <cell r="AH1023">
            <v>0</v>
          </cell>
          <cell r="AI1023">
            <v>0</v>
          </cell>
          <cell r="AJ1023">
            <v>66308.639845262165</v>
          </cell>
          <cell r="AK1023">
            <v>0</v>
          </cell>
          <cell r="AL1023">
            <v>0</v>
          </cell>
        </row>
        <row r="1024">
          <cell r="B1024" t="str">
            <v>SNIES</v>
          </cell>
          <cell r="C1024" t="str">
            <v>A1B</v>
          </cell>
          <cell r="D1024" t="str">
            <v>A1BG</v>
          </cell>
          <cell r="E1024" t="str">
            <v>ES/LOLA</v>
          </cell>
          <cell r="F1024" t="str">
            <v>SNIES</v>
          </cell>
          <cell r="G1024">
            <v>22</v>
          </cell>
          <cell r="H1024" t="str">
            <v>Travaux de construction collège</v>
          </cell>
          <cell r="I1024" t="str">
            <v>SNIES</v>
          </cell>
          <cell r="K1024" t="str">
            <v>FKDEA</v>
          </cell>
          <cell r="L1024" t="str">
            <v>AON</v>
          </cell>
          <cell r="M1024">
            <v>0.5</v>
          </cell>
          <cell r="N1024">
            <v>0.5</v>
          </cell>
          <cell r="O1024">
            <v>5</v>
          </cell>
          <cell r="Q1024">
            <v>1</v>
          </cell>
          <cell r="R1024" t="str">
            <v>collège</v>
          </cell>
          <cell r="T1024">
            <v>663086.39845262212</v>
          </cell>
          <cell r="U1024">
            <v>0.9</v>
          </cell>
          <cell r="V1024">
            <v>331543.19922631106</v>
          </cell>
          <cell r="W1024">
            <v>331543.19922631106</v>
          </cell>
          <cell r="X1024">
            <v>0</v>
          </cell>
          <cell r="Y1024">
            <v>0</v>
          </cell>
          <cell r="Z1024">
            <v>663086.39845262212</v>
          </cell>
          <cell r="AA1024">
            <v>298388.87930367998</v>
          </cell>
          <cell r="AB1024">
            <v>298388.87930367998</v>
          </cell>
          <cell r="AC1024">
            <v>0</v>
          </cell>
          <cell r="AD1024">
            <v>0</v>
          </cell>
          <cell r="AE1024">
            <v>596777.75860735995</v>
          </cell>
          <cell r="AF1024">
            <v>33154.319922631083</v>
          </cell>
          <cell r="AG1024">
            <v>33154.319922631083</v>
          </cell>
          <cell r="AH1024">
            <v>0</v>
          </cell>
          <cell r="AI1024">
            <v>0</v>
          </cell>
          <cell r="AJ1024">
            <v>66308.639845262165</v>
          </cell>
          <cell r="AK1024">
            <v>0</v>
          </cell>
          <cell r="AL1024">
            <v>0</v>
          </cell>
        </row>
        <row r="1025">
          <cell r="B1025" t="str">
            <v>SNIES</v>
          </cell>
          <cell r="C1025" t="str">
            <v>A1B</v>
          </cell>
          <cell r="D1025" t="str">
            <v>A1BG</v>
          </cell>
          <cell r="E1025" t="str">
            <v>ES/MACE</v>
          </cell>
          <cell r="F1025" t="str">
            <v>SNIES</v>
          </cell>
          <cell r="G1025">
            <v>22</v>
          </cell>
          <cell r="H1025" t="str">
            <v>Travaux de construction collège</v>
          </cell>
          <cell r="I1025" t="str">
            <v>SNIES</v>
          </cell>
          <cell r="K1025" t="str">
            <v>FKDEA</v>
          </cell>
          <cell r="L1025" t="str">
            <v>AON</v>
          </cell>
          <cell r="M1025">
            <v>1</v>
          </cell>
          <cell r="N1025">
            <v>1</v>
          </cell>
          <cell r="O1025">
            <v>5</v>
          </cell>
          <cell r="Q1025">
            <v>2</v>
          </cell>
          <cell r="R1025" t="str">
            <v>collège</v>
          </cell>
          <cell r="T1025">
            <v>663086.39845262212</v>
          </cell>
          <cell r="U1025">
            <v>0.9</v>
          </cell>
          <cell r="V1025">
            <v>663086.39845262212</v>
          </cell>
          <cell r="W1025">
            <v>663086.39845262212</v>
          </cell>
          <cell r="X1025">
            <v>0</v>
          </cell>
          <cell r="Y1025">
            <v>0</v>
          </cell>
          <cell r="Z1025">
            <v>1326172.7969052442</v>
          </cell>
          <cell r="AA1025">
            <v>596777.75860735995</v>
          </cell>
          <cell r="AB1025">
            <v>596777.75860735995</v>
          </cell>
          <cell r="AC1025">
            <v>0</v>
          </cell>
          <cell r="AD1025">
            <v>0</v>
          </cell>
          <cell r="AE1025">
            <v>1193555.5172147199</v>
          </cell>
          <cell r="AF1025">
            <v>66308.639845262165</v>
          </cell>
          <cell r="AG1025">
            <v>66308.639845262165</v>
          </cell>
          <cell r="AH1025">
            <v>0</v>
          </cell>
          <cell r="AI1025">
            <v>0</v>
          </cell>
          <cell r="AJ1025">
            <v>132617.27969052433</v>
          </cell>
          <cell r="AK1025">
            <v>0</v>
          </cell>
          <cell r="AL1025">
            <v>0</v>
          </cell>
        </row>
        <row r="1026">
          <cell r="B1026" t="str">
            <v>SNIES</v>
          </cell>
          <cell r="C1026" t="str">
            <v>A1B</v>
          </cell>
          <cell r="D1026" t="str">
            <v>A1BG</v>
          </cell>
          <cell r="E1026" t="str">
            <v>ES/MALI</v>
          </cell>
          <cell r="F1026" t="str">
            <v>SNIES</v>
          </cell>
          <cell r="G1026">
            <v>22</v>
          </cell>
          <cell r="H1026" t="str">
            <v>Travaux de construction collège</v>
          </cell>
          <cell r="I1026" t="str">
            <v>SNIES</v>
          </cell>
          <cell r="K1026" t="str">
            <v>FKDEA</v>
          </cell>
          <cell r="L1026" t="str">
            <v>AON</v>
          </cell>
          <cell r="M1026">
            <v>1</v>
          </cell>
          <cell r="N1026">
            <v>1</v>
          </cell>
          <cell r="O1026">
            <v>5</v>
          </cell>
          <cell r="Q1026">
            <v>2</v>
          </cell>
          <cell r="R1026" t="str">
            <v>collège</v>
          </cell>
          <cell r="T1026">
            <v>663086.39845262212</v>
          </cell>
          <cell r="U1026">
            <v>0.9</v>
          </cell>
          <cell r="V1026">
            <v>663086.39845262212</v>
          </cell>
          <cell r="W1026">
            <v>663086.39845262212</v>
          </cell>
          <cell r="X1026">
            <v>0</v>
          </cell>
          <cell r="Y1026">
            <v>0</v>
          </cell>
          <cell r="Z1026">
            <v>1326172.7969052442</v>
          </cell>
          <cell r="AA1026">
            <v>596777.75860735995</v>
          </cell>
          <cell r="AB1026">
            <v>596777.75860735995</v>
          </cell>
          <cell r="AC1026">
            <v>0</v>
          </cell>
          <cell r="AD1026">
            <v>0</v>
          </cell>
          <cell r="AE1026">
            <v>1193555.5172147199</v>
          </cell>
          <cell r="AF1026">
            <v>66308.639845262165</v>
          </cell>
          <cell r="AG1026">
            <v>66308.639845262165</v>
          </cell>
          <cell r="AH1026">
            <v>0</v>
          </cell>
          <cell r="AI1026">
            <v>0</v>
          </cell>
          <cell r="AJ1026">
            <v>132617.27969052433</v>
          </cell>
          <cell r="AK1026">
            <v>0</v>
          </cell>
          <cell r="AL1026">
            <v>0</v>
          </cell>
        </row>
        <row r="1027">
          <cell r="B1027" t="str">
            <v>SNIES</v>
          </cell>
          <cell r="C1027" t="str">
            <v>A1B</v>
          </cell>
          <cell r="D1027" t="str">
            <v>A1BG</v>
          </cell>
          <cell r="E1027" t="str">
            <v>ES/MAMO</v>
          </cell>
          <cell r="F1027" t="str">
            <v>SNIES</v>
          </cell>
          <cell r="G1027">
            <v>22</v>
          </cell>
          <cell r="H1027" t="str">
            <v>Travaux de construction collège</v>
          </cell>
          <cell r="I1027" t="str">
            <v>SNIES</v>
          </cell>
          <cell r="K1027" t="str">
            <v>FKDEA</v>
          </cell>
          <cell r="L1027" t="str">
            <v>AON</v>
          </cell>
          <cell r="M1027">
            <v>1</v>
          </cell>
          <cell r="N1027">
            <v>1</v>
          </cell>
          <cell r="O1027">
            <v>5</v>
          </cell>
          <cell r="P1027">
            <v>2</v>
          </cell>
          <cell r="Q1027">
            <v>2</v>
          </cell>
          <cell r="R1027" t="str">
            <v>collège</v>
          </cell>
          <cell r="T1027">
            <v>663086.39845262212</v>
          </cell>
          <cell r="U1027">
            <v>0.9</v>
          </cell>
          <cell r="V1027">
            <v>663086.39845262212</v>
          </cell>
          <cell r="W1027">
            <v>663086.39845262212</v>
          </cell>
          <cell r="X1027">
            <v>0</v>
          </cell>
          <cell r="Y1027">
            <v>0</v>
          </cell>
          <cell r="Z1027">
            <v>1326172.7969052442</v>
          </cell>
          <cell r="AA1027">
            <v>596777.75860735995</v>
          </cell>
          <cell r="AB1027">
            <v>596777.75860735995</v>
          </cell>
          <cell r="AC1027">
            <v>0</v>
          </cell>
          <cell r="AD1027">
            <v>0</v>
          </cell>
          <cell r="AE1027">
            <v>1193555.5172147199</v>
          </cell>
          <cell r="AF1027">
            <v>66308.639845262165</v>
          </cell>
          <cell r="AG1027">
            <v>66308.639845262165</v>
          </cell>
          <cell r="AH1027">
            <v>0</v>
          </cell>
          <cell r="AI1027">
            <v>0</v>
          </cell>
          <cell r="AJ1027">
            <v>132617.27969052433</v>
          </cell>
          <cell r="AK1027">
            <v>0</v>
          </cell>
          <cell r="AL1027">
            <v>0</v>
          </cell>
        </row>
        <row r="1028">
          <cell r="B1028" t="str">
            <v>SNIES</v>
          </cell>
          <cell r="C1028" t="str">
            <v>A1B</v>
          </cell>
          <cell r="D1028" t="str">
            <v>A1BG</v>
          </cell>
          <cell r="E1028" t="str">
            <v>ES/MAND</v>
          </cell>
          <cell r="F1028" t="str">
            <v>SNIES</v>
          </cell>
          <cell r="G1028">
            <v>22</v>
          </cell>
          <cell r="H1028" t="str">
            <v>Travaux de construction collège</v>
          </cell>
          <cell r="I1028" t="str">
            <v>SNIES</v>
          </cell>
          <cell r="K1028" t="str">
            <v>FKDEA</v>
          </cell>
          <cell r="L1028" t="str">
            <v>AON</v>
          </cell>
          <cell r="O1028">
            <v>5</v>
          </cell>
          <cell r="P1028">
            <v>3</v>
          </cell>
          <cell r="Q1028">
            <v>0</v>
          </cell>
          <cell r="R1028" t="str">
            <v>collège</v>
          </cell>
          <cell r="T1028">
            <v>663086.39845262212</v>
          </cell>
          <cell r="U1028">
            <v>0.9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  <cell r="AH1028">
            <v>0</v>
          </cell>
          <cell r="AI1028">
            <v>0</v>
          </cell>
          <cell r="AJ1028">
            <v>0</v>
          </cell>
          <cell r="AK1028">
            <v>0</v>
          </cell>
          <cell r="AL1028">
            <v>0</v>
          </cell>
        </row>
        <row r="1029">
          <cell r="B1029" t="str">
            <v>SNIES</v>
          </cell>
          <cell r="C1029" t="str">
            <v>A1B</v>
          </cell>
          <cell r="D1029" t="str">
            <v>A1BG</v>
          </cell>
          <cell r="E1029" t="str">
            <v>ES/NZER</v>
          </cell>
          <cell r="F1029" t="str">
            <v>SNIES</v>
          </cell>
          <cell r="G1029">
            <v>22</v>
          </cell>
          <cell r="H1029" t="str">
            <v>Travaux de construction collège</v>
          </cell>
          <cell r="I1029" t="str">
            <v>SNIES</v>
          </cell>
          <cell r="K1029" t="str">
            <v>FKDEA</v>
          </cell>
          <cell r="L1029" t="str">
            <v>AON</v>
          </cell>
          <cell r="M1029">
            <v>1</v>
          </cell>
          <cell r="N1029">
            <v>1</v>
          </cell>
          <cell r="O1029">
            <v>5</v>
          </cell>
          <cell r="P1029">
            <v>5</v>
          </cell>
          <cell r="Q1029">
            <v>2</v>
          </cell>
          <cell r="R1029" t="str">
            <v>collège</v>
          </cell>
          <cell r="T1029">
            <v>663086.39845262212</v>
          </cell>
          <cell r="U1029">
            <v>0.9</v>
          </cell>
          <cell r="V1029">
            <v>663086.39845262212</v>
          </cell>
          <cell r="W1029">
            <v>663086.39845262212</v>
          </cell>
          <cell r="X1029">
            <v>0</v>
          </cell>
          <cell r="Y1029">
            <v>0</v>
          </cell>
          <cell r="Z1029">
            <v>1326172.7969052442</v>
          </cell>
          <cell r="AA1029">
            <v>596777.75860735995</v>
          </cell>
          <cell r="AB1029">
            <v>596777.75860735995</v>
          </cell>
          <cell r="AC1029">
            <v>0</v>
          </cell>
          <cell r="AD1029">
            <v>0</v>
          </cell>
          <cell r="AE1029">
            <v>1193555.5172147199</v>
          </cell>
          <cell r="AF1029">
            <v>66308.639845262165</v>
          </cell>
          <cell r="AG1029">
            <v>66308.639845262165</v>
          </cell>
          <cell r="AH1029">
            <v>0</v>
          </cell>
          <cell r="AI1029">
            <v>0</v>
          </cell>
          <cell r="AJ1029">
            <v>132617.27969052433</v>
          </cell>
          <cell r="AK1029">
            <v>0</v>
          </cell>
          <cell r="AL1029">
            <v>0</v>
          </cell>
        </row>
        <row r="1030">
          <cell r="B1030" t="str">
            <v>SNIES</v>
          </cell>
          <cell r="C1030" t="str">
            <v>A1B</v>
          </cell>
          <cell r="D1030" t="str">
            <v>A1BG</v>
          </cell>
          <cell r="E1030" t="str">
            <v>ES/PITA</v>
          </cell>
          <cell r="F1030" t="str">
            <v>SNIES</v>
          </cell>
          <cell r="G1030">
            <v>22</v>
          </cell>
          <cell r="H1030" t="str">
            <v>Travaux de construction collège</v>
          </cell>
          <cell r="I1030" t="str">
            <v>SNIES</v>
          </cell>
          <cell r="K1030" t="str">
            <v>FKDEA</v>
          </cell>
          <cell r="L1030" t="str">
            <v>AON</v>
          </cell>
          <cell r="M1030">
            <v>0.5</v>
          </cell>
          <cell r="N1030">
            <v>0.5</v>
          </cell>
          <cell r="Q1030">
            <v>1</v>
          </cell>
          <cell r="R1030" t="str">
            <v>collège</v>
          </cell>
          <cell r="T1030">
            <v>663086.39845262212</v>
          </cell>
          <cell r="U1030">
            <v>0.9</v>
          </cell>
          <cell r="V1030">
            <v>331543.19922631106</v>
          </cell>
          <cell r="W1030">
            <v>331543.19922631106</v>
          </cell>
          <cell r="X1030">
            <v>0</v>
          </cell>
          <cell r="Y1030">
            <v>0</v>
          </cell>
          <cell r="Z1030">
            <v>663086.39845262212</v>
          </cell>
          <cell r="AA1030">
            <v>298388.87930367998</v>
          </cell>
          <cell r="AB1030">
            <v>298388.87930367998</v>
          </cell>
          <cell r="AC1030">
            <v>0</v>
          </cell>
          <cell r="AD1030">
            <v>0</v>
          </cell>
          <cell r="AE1030">
            <v>596777.75860735995</v>
          </cell>
          <cell r="AF1030">
            <v>33154.319922631083</v>
          </cell>
          <cell r="AG1030">
            <v>33154.319922631083</v>
          </cell>
          <cell r="AH1030">
            <v>0</v>
          </cell>
          <cell r="AI1030">
            <v>0</v>
          </cell>
          <cell r="AJ1030">
            <v>66308.639845262165</v>
          </cell>
          <cell r="AK1030">
            <v>0</v>
          </cell>
          <cell r="AL1030">
            <v>0</v>
          </cell>
        </row>
        <row r="1031">
          <cell r="B1031" t="str">
            <v>SNIES</v>
          </cell>
          <cell r="C1031" t="str">
            <v>A1B</v>
          </cell>
          <cell r="D1031" t="str">
            <v>A1BG</v>
          </cell>
          <cell r="E1031" t="str">
            <v>ES/SIGU</v>
          </cell>
          <cell r="F1031" t="str">
            <v>SNIES</v>
          </cell>
          <cell r="G1031">
            <v>22</v>
          </cell>
          <cell r="H1031" t="str">
            <v>Travaux de construction collège</v>
          </cell>
          <cell r="I1031" t="str">
            <v>SNIES</v>
          </cell>
          <cell r="K1031" t="str">
            <v>FKDEA</v>
          </cell>
          <cell r="L1031" t="str">
            <v>AON</v>
          </cell>
          <cell r="M1031">
            <v>0.5</v>
          </cell>
          <cell r="N1031">
            <v>0.5</v>
          </cell>
          <cell r="Q1031">
            <v>1</v>
          </cell>
          <cell r="R1031" t="str">
            <v>collège</v>
          </cell>
          <cell r="T1031">
            <v>663086.39845262212</v>
          </cell>
          <cell r="U1031">
            <v>0.9</v>
          </cell>
          <cell r="V1031">
            <v>331543.19922631106</v>
          </cell>
          <cell r="W1031">
            <v>331543.19922631106</v>
          </cell>
          <cell r="X1031">
            <v>0</v>
          </cell>
          <cell r="Y1031">
            <v>0</v>
          </cell>
          <cell r="Z1031">
            <v>663086.39845262212</v>
          </cell>
          <cell r="AA1031">
            <v>298388.87930367998</v>
          </cell>
          <cell r="AB1031">
            <v>298388.87930367998</v>
          </cell>
          <cell r="AC1031">
            <v>0</v>
          </cell>
          <cell r="AD1031">
            <v>0</v>
          </cell>
          <cell r="AE1031">
            <v>596777.75860735995</v>
          </cell>
          <cell r="AF1031">
            <v>33154.319922631083</v>
          </cell>
          <cell r="AG1031">
            <v>33154.319922631083</v>
          </cell>
          <cell r="AH1031">
            <v>0</v>
          </cell>
          <cell r="AI1031">
            <v>0</v>
          </cell>
          <cell r="AJ1031">
            <v>66308.639845262165</v>
          </cell>
          <cell r="AK1031">
            <v>0</v>
          </cell>
          <cell r="AL1031">
            <v>0</v>
          </cell>
        </row>
        <row r="1032">
          <cell r="B1032" t="str">
            <v>SNIES</v>
          </cell>
          <cell r="C1032" t="str">
            <v>A1B</v>
          </cell>
          <cell r="D1032" t="str">
            <v>A1BG</v>
          </cell>
          <cell r="E1032" t="str">
            <v>ES/TELI</v>
          </cell>
          <cell r="F1032" t="str">
            <v>SNIES</v>
          </cell>
          <cell r="G1032">
            <v>22</v>
          </cell>
          <cell r="H1032" t="str">
            <v>Travaux de construction collège</v>
          </cell>
          <cell r="I1032" t="str">
            <v>SNIES</v>
          </cell>
          <cell r="K1032" t="str">
            <v>FKDEA</v>
          </cell>
          <cell r="L1032" t="str">
            <v>AON</v>
          </cell>
          <cell r="M1032">
            <v>1</v>
          </cell>
          <cell r="N1032">
            <v>1</v>
          </cell>
          <cell r="Q1032">
            <v>2</v>
          </cell>
          <cell r="R1032" t="str">
            <v>collège</v>
          </cell>
          <cell r="T1032">
            <v>663086.39845262212</v>
          </cell>
          <cell r="U1032">
            <v>0.9</v>
          </cell>
          <cell r="V1032">
            <v>663086.39845262212</v>
          </cell>
          <cell r="W1032">
            <v>663086.39845262212</v>
          </cell>
          <cell r="X1032">
            <v>0</v>
          </cell>
          <cell r="Y1032">
            <v>0</v>
          </cell>
          <cell r="Z1032">
            <v>1326172.7969052442</v>
          </cell>
          <cell r="AA1032">
            <v>596777.75860735995</v>
          </cell>
          <cell r="AB1032">
            <v>596777.75860735995</v>
          </cell>
          <cell r="AC1032">
            <v>0</v>
          </cell>
          <cell r="AD1032">
            <v>0</v>
          </cell>
          <cell r="AE1032">
            <v>1193555.5172147199</v>
          </cell>
          <cell r="AF1032">
            <v>66308.639845262165</v>
          </cell>
          <cell r="AG1032">
            <v>66308.639845262165</v>
          </cell>
          <cell r="AH1032">
            <v>0</v>
          </cell>
          <cell r="AI1032">
            <v>0</v>
          </cell>
          <cell r="AJ1032">
            <v>132617.27969052433</v>
          </cell>
          <cell r="AK1032">
            <v>0</v>
          </cell>
          <cell r="AL1032">
            <v>0</v>
          </cell>
        </row>
        <row r="1033">
          <cell r="B1033" t="str">
            <v>SNIES</v>
          </cell>
          <cell r="C1033" t="str">
            <v>A1B</v>
          </cell>
          <cell r="D1033" t="str">
            <v>A1BG</v>
          </cell>
          <cell r="E1033" t="str">
            <v>ES/TOUG</v>
          </cell>
          <cell r="F1033" t="str">
            <v>SNIES</v>
          </cell>
          <cell r="G1033">
            <v>22</v>
          </cell>
          <cell r="H1033" t="str">
            <v>Travaux de construction collège</v>
          </cell>
          <cell r="I1033" t="str">
            <v>SNIES</v>
          </cell>
          <cell r="K1033" t="str">
            <v>FKDEA</v>
          </cell>
          <cell r="L1033" t="str">
            <v>AON</v>
          </cell>
          <cell r="M1033">
            <v>1</v>
          </cell>
          <cell r="N1033">
            <v>1</v>
          </cell>
          <cell r="Q1033">
            <v>2</v>
          </cell>
          <cell r="R1033" t="str">
            <v>collège</v>
          </cell>
          <cell r="T1033">
            <v>663086.39845262212</v>
          </cell>
          <cell r="U1033">
            <v>0.9</v>
          </cell>
          <cell r="V1033">
            <v>663086.39845262212</v>
          </cell>
          <cell r="W1033">
            <v>663086.39845262212</v>
          </cell>
          <cell r="X1033">
            <v>0</v>
          </cell>
          <cell r="Y1033">
            <v>0</v>
          </cell>
          <cell r="Z1033">
            <v>1326172.7969052442</v>
          </cell>
          <cell r="AA1033">
            <v>596777.75860735995</v>
          </cell>
          <cell r="AB1033">
            <v>596777.75860735995</v>
          </cell>
          <cell r="AC1033">
            <v>0</v>
          </cell>
          <cell r="AD1033">
            <v>0</v>
          </cell>
          <cell r="AE1033">
            <v>1193555.5172147199</v>
          </cell>
          <cell r="AF1033">
            <v>66308.639845262165</v>
          </cell>
          <cell r="AG1033">
            <v>66308.639845262165</v>
          </cell>
          <cell r="AH1033">
            <v>0</v>
          </cell>
          <cell r="AI1033">
            <v>0</v>
          </cell>
          <cell r="AJ1033">
            <v>132617.27969052433</v>
          </cell>
          <cell r="AK1033">
            <v>0</v>
          </cell>
          <cell r="AL1033">
            <v>0</v>
          </cell>
        </row>
        <row r="1034">
          <cell r="B1034" t="str">
            <v>SNIES</v>
          </cell>
          <cell r="C1034" t="str">
            <v>A1B</v>
          </cell>
          <cell r="D1034" t="str">
            <v>A1BG</v>
          </cell>
          <cell r="E1034" t="str">
            <v>ES/YOMO</v>
          </cell>
          <cell r="F1034" t="str">
            <v>SNIES</v>
          </cell>
          <cell r="G1034">
            <v>22</v>
          </cell>
          <cell r="H1034" t="str">
            <v>Travaux de construction collège</v>
          </cell>
          <cell r="I1034" t="str">
            <v>SNIES</v>
          </cell>
          <cell r="K1034" t="str">
            <v>FKDEA</v>
          </cell>
          <cell r="L1034" t="str">
            <v>AON</v>
          </cell>
          <cell r="M1034">
            <v>0.5</v>
          </cell>
          <cell r="N1034">
            <v>0.5</v>
          </cell>
          <cell r="Q1034">
            <v>1</v>
          </cell>
          <cell r="R1034" t="str">
            <v>collège</v>
          </cell>
          <cell r="T1034">
            <v>663086.39845262212</v>
          </cell>
          <cell r="U1034">
            <v>0.9</v>
          </cell>
          <cell r="V1034">
            <v>331543.19922631106</v>
          </cell>
          <cell r="W1034">
            <v>331543.19922631106</v>
          </cell>
          <cell r="X1034">
            <v>0</v>
          </cell>
          <cell r="Y1034">
            <v>0</v>
          </cell>
          <cell r="Z1034">
            <v>663086.39845262212</v>
          </cell>
          <cell r="AA1034">
            <v>298388.87930367998</v>
          </cell>
          <cell r="AB1034">
            <v>298388.87930367998</v>
          </cell>
          <cell r="AC1034">
            <v>0</v>
          </cell>
          <cell r="AD1034">
            <v>0</v>
          </cell>
          <cell r="AE1034">
            <v>596777.75860735995</v>
          </cell>
          <cell r="AF1034">
            <v>33154.319922631083</v>
          </cell>
          <cell r="AG1034">
            <v>33154.319922631083</v>
          </cell>
          <cell r="AH1034">
            <v>0</v>
          </cell>
          <cell r="AI1034">
            <v>0</v>
          </cell>
          <cell r="AJ1034">
            <v>66308.639845262165</v>
          </cell>
          <cell r="AK1034">
            <v>0</v>
          </cell>
          <cell r="AL1034">
            <v>0</v>
          </cell>
        </row>
        <row r="1035">
          <cell r="B1035" t="str">
            <v>SNIES</v>
          </cell>
          <cell r="C1035" t="str">
            <v>A1B</v>
          </cell>
          <cell r="D1035" t="str">
            <v>A1BG</v>
          </cell>
          <cell r="E1035" t="str">
            <v>ES/BEYL</v>
          </cell>
          <cell r="F1035" t="str">
            <v>SNIES</v>
          </cell>
          <cell r="G1035">
            <v>23</v>
          </cell>
          <cell r="H1035" t="str">
            <v>Fournitures installation, mobilier et équipements scolaires</v>
          </cell>
          <cell r="I1035" t="str">
            <v>SNIES</v>
          </cell>
          <cell r="K1035" t="str">
            <v>FKDEA</v>
          </cell>
          <cell r="L1035" t="str">
            <v>AON</v>
          </cell>
          <cell r="N1035">
            <v>2</v>
          </cell>
          <cell r="Q1035">
            <v>2</v>
          </cell>
          <cell r="R1035" t="str">
            <v>lot</v>
          </cell>
          <cell r="T1035">
            <v>285185.83154687996</v>
          </cell>
          <cell r="U1035">
            <v>1</v>
          </cell>
          <cell r="V1035">
            <v>0</v>
          </cell>
          <cell r="W1035">
            <v>570371.66309375991</v>
          </cell>
          <cell r="X1035">
            <v>0</v>
          </cell>
          <cell r="Y1035">
            <v>0</v>
          </cell>
          <cell r="Z1035">
            <v>570371.66309375991</v>
          </cell>
          <cell r="AA1035">
            <v>0</v>
          </cell>
          <cell r="AB1035">
            <v>570371.66309375991</v>
          </cell>
          <cell r="AC1035">
            <v>0</v>
          </cell>
          <cell r="AD1035">
            <v>0</v>
          </cell>
          <cell r="AE1035">
            <v>570371.66309375991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</row>
        <row r="1036">
          <cell r="B1036" t="str">
            <v>SNIES</v>
          </cell>
          <cell r="C1036" t="str">
            <v>A1B</v>
          </cell>
          <cell r="D1036" t="str">
            <v>A1BG</v>
          </cell>
          <cell r="E1036" t="str">
            <v>ES/BOFF</v>
          </cell>
          <cell r="F1036" t="str">
            <v>SNIES</v>
          </cell>
          <cell r="G1036">
            <v>23</v>
          </cell>
          <cell r="H1036" t="str">
            <v>Fournitures installation, mobilier et équipements scolaires</v>
          </cell>
          <cell r="I1036" t="str">
            <v>SNIES</v>
          </cell>
          <cell r="K1036" t="str">
            <v>FKDEA</v>
          </cell>
          <cell r="L1036" t="str">
            <v>AON</v>
          </cell>
          <cell r="N1036">
            <v>2</v>
          </cell>
          <cell r="Q1036">
            <v>2</v>
          </cell>
          <cell r="R1036" t="str">
            <v>lot</v>
          </cell>
          <cell r="T1036">
            <v>285185.83154687996</v>
          </cell>
          <cell r="U1036">
            <v>1</v>
          </cell>
          <cell r="V1036">
            <v>0</v>
          </cell>
          <cell r="W1036">
            <v>570371.66309375991</v>
          </cell>
          <cell r="X1036">
            <v>0</v>
          </cell>
          <cell r="Y1036">
            <v>0</v>
          </cell>
          <cell r="Z1036">
            <v>570371.66309375991</v>
          </cell>
          <cell r="AA1036">
            <v>0</v>
          </cell>
          <cell r="AB1036">
            <v>570371.66309375991</v>
          </cell>
          <cell r="AC1036">
            <v>0</v>
          </cell>
          <cell r="AD1036">
            <v>0</v>
          </cell>
          <cell r="AE1036">
            <v>570371.66309375991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0</v>
          </cell>
          <cell r="AK1036">
            <v>0</v>
          </cell>
          <cell r="AL1036">
            <v>0</v>
          </cell>
        </row>
        <row r="1037">
          <cell r="B1037" t="str">
            <v>SNIES</v>
          </cell>
          <cell r="C1037" t="str">
            <v>A1B</v>
          </cell>
          <cell r="D1037" t="str">
            <v>A1BG</v>
          </cell>
          <cell r="E1037" t="str">
            <v>ES/BOKE</v>
          </cell>
          <cell r="F1037" t="str">
            <v>SNIES</v>
          </cell>
          <cell r="G1037">
            <v>23</v>
          </cell>
          <cell r="H1037" t="str">
            <v>Fournitures installation, mobilier et équipements scolaires</v>
          </cell>
          <cell r="I1037" t="str">
            <v>SNIES</v>
          </cell>
          <cell r="K1037" t="str">
            <v>FKDEA</v>
          </cell>
          <cell r="L1037" t="str">
            <v>AON</v>
          </cell>
          <cell r="N1037">
            <v>2</v>
          </cell>
          <cell r="Q1037">
            <v>2</v>
          </cell>
          <cell r="R1037" t="str">
            <v>lot</v>
          </cell>
          <cell r="T1037">
            <v>285185.83154687996</v>
          </cell>
          <cell r="U1037">
            <v>1</v>
          </cell>
          <cell r="V1037">
            <v>0</v>
          </cell>
          <cell r="W1037">
            <v>570371.66309375991</v>
          </cell>
          <cell r="X1037">
            <v>0</v>
          </cell>
          <cell r="Y1037">
            <v>0</v>
          </cell>
          <cell r="Z1037">
            <v>570371.66309375991</v>
          </cell>
          <cell r="AA1037">
            <v>0</v>
          </cell>
          <cell r="AB1037">
            <v>570371.66309375991</v>
          </cell>
          <cell r="AC1037">
            <v>0</v>
          </cell>
          <cell r="AD1037">
            <v>0</v>
          </cell>
          <cell r="AE1037">
            <v>570371.66309375991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</row>
        <row r="1038">
          <cell r="B1038" t="str">
            <v>SNIES</v>
          </cell>
          <cell r="C1038" t="str">
            <v>A1B</v>
          </cell>
          <cell r="D1038" t="str">
            <v>A1BG</v>
          </cell>
          <cell r="E1038" t="str">
            <v>ES/COYA</v>
          </cell>
          <cell r="F1038" t="str">
            <v>SNIES</v>
          </cell>
          <cell r="G1038">
            <v>23</v>
          </cell>
          <cell r="H1038" t="str">
            <v>Fournitures installation, mobilier et équipements scolaires</v>
          </cell>
          <cell r="I1038" t="str">
            <v>SNIES</v>
          </cell>
          <cell r="K1038" t="str">
            <v>FKDEA</v>
          </cell>
          <cell r="L1038" t="str">
            <v>AON</v>
          </cell>
          <cell r="N1038">
            <v>1</v>
          </cell>
          <cell r="Q1038">
            <v>1</v>
          </cell>
          <cell r="R1038" t="str">
            <v>lot</v>
          </cell>
          <cell r="T1038">
            <v>285185.83154687996</v>
          </cell>
          <cell r="U1038">
            <v>1</v>
          </cell>
          <cell r="V1038">
            <v>0</v>
          </cell>
          <cell r="W1038">
            <v>285185.83154687996</v>
          </cell>
          <cell r="X1038">
            <v>0</v>
          </cell>
          <cell r="Y1038">
            <v>0</v>
          </cell>
          <cell r="Z1038">
            <v>285185.83154687996</v>
          </cell>
          <cell r="AA1038">
            <v>0</v>
          </cell>
          <cell r="AB1038">
            <v>285185.83154687996</v>
          </cell>
          <cell r="AC1038">
            <v>0</v>
          </cell>
          <cell r="AD1038">
            <v>0</v>
          </cell>
          <cell r="AE1038">
            <v>285185.83154687996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</row>
        <row r="1039">
          <cell r="B1039" t="str">
            <v>SNIES</v>
          </cell>
          <cell r="C1039" t="str">
            <v>A1B</v>
          </cell>
          <cell r="D1039" t="str">
            <v>A1BG</v>
          </cell>
          <cell r="E1039" t="str">
            <v>ES/DABO</v>
          </cell>
          <cell r="F1039" t="str">
            <v>SNIES</v>
          </cell>
          <cell r="G1039">
            <v>23</v>
          </cell>
          <cell r="H1039" t="str">
            <v>Fournitures installation, mobilier et équipements scolaires</v>
          </cell>
          <cell r="I1039" t="str">
            <v>SNIES</v>
          </cell>
          <cell r="K1039" t="str">
            <v>FKDEA</v>
          </cell>
          <cell r="L1039" t="str">
            <v>AON</v>
          </cell>
          <cell r="N1039">
            <v>2</v>
          </cell>
          <cell r="Q1039">
            <v>2</v>
          </cell>
          <cell r="R1039" t="str">
            <v>lot</v>
          </cell>
          <cell r="T1039">
            <v>285185.83154687996</v>
          </cell>
          <cell r="U1039">
            <v>1</v>
          </cell>
          <cell r="V1039">
            <v>0</v>
          </cell>
          <cell r="W1039">
            <v>570371.66309375991</v>
          </cell>
          <cell r="X1039">
            <v>0</v>
          </cell>
          <cell r="Y1039">
            <v>0</v>
          </cell>
          <cell r="Z1039">
            <v>570371.66309375991</v>
          </cell>
          <cell r="AA1039">
            <v>0</v>
          </cell>
          <cell r="AB1039">
            <v>570371.66309375991</v>
          </cell>
          <cell r="AC1039">
            <v>0</v>
          </cell>
          <cell r="AD1039">
            <v>0</v>
          </cell>
          <cell r="AE1039">
            <v>570371.66309375991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</row>
        <row r="1040">
          <cell r="B1040" t="str">
            <v>SNIES</v>
          </cell>
          <cell r="C1040" t="str">
            <v>A1B</v>
          </cell>
          <cell r="D1040" t="str">
            <v>A1BG</v>
          </cell>
          <cell r="E1040" t="str">
            <v>ES/DALA</v>
          </cell>
          <cell r="F1040" t="str">
            <v>SNIES</v>
          </cell>
          <cell r="G1040">
            <v>23</v>
          </cell>
          <cell r="H1040" t="str">
            <v>Fournitures installation, mobilier et équipements scolaires</v>
          </cell>
          <cell r="I1040" t="str">
            <v>SNIES</v>
          </cell>
          <cell r="K1040" t="str">
            <v>FKDEA</v>
          </cell>
          <cell r="L1040" t="str">
            <v>AON</v>
          </cell>
          <cell r="N1040">
            <v>1</v>
          </cell>
          <cell r="Q1040">
            <v>1</v>
          </cell>
          <cell r="R1040" t="str">
            <v>lot</v>
          </cell>
          <cell r="T1040">
            <v>285185.83154687996</v>
          </cell>
          <cell r="U1040">
            <v>1</v>
          </cell>
          <cell r="V1040">
            <v>0</v>
          </cell>
          <cell r="W1040">
            <v>285185.83154687996</v>
          </cell>
          <cell r="X1040">
            <v>0</v>
          </cell>
          <cell r="Y1040">
            <v>0</v>
          </cell>
          <cell r="Z1040">
            <v>285185.83154687996</v>
          </cell>
          <cell r="AA1040">
            <v>0</v>
          </cell>
          <cell r="AB1040">
            <v>285185.83154687996</v>
          </cell>
          <cell r="AC1040">
            <v>0</v>
          </cell>
          <cell r="AD1040">
            <v>0</v>
          </cell>
          <cell r="AE1040">
            <v>285185.83154687996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</row>
        <row r="1041">
          <cell r="B1041" t="str">
            <v>SNIES</v>
          </cell>
          <cell r="C1041" t="str">
            <v>A1B</v>
          </cell>
          <cell r="D1041" t="str">
            <v>A1BG</v>
          </cell>
          <cell r="E1041" t="str">
            <v>ES/DING</v>
          </cell>
          <cell r="F1041" t="str">
            <v>SNIES</v>
          </cell>
          <cell r="G1041">
            <v>23</v>
          </cell>
          <cell r="H1041" t="str">
            <v>Fournitures installation, mobilier et équipements scolaires</v>
          </cell>
          <cell r="I1041" t="str">
            <v>SNIES</v>
          </cell>
          <cell r="K1041" t="str">
            <v>FKDEA</v>
          </cell>
          <cell r="L1041" t="str">
            <v>AON</v>
          </cell>
          <cell r="N1041">
            <v>2</v>
          </cell>
          <cell r="Q1041">
            <v>2</v>
          </cell>
          <cell r="R1041" t="str">
            <v>lot</v>
          </cell>
          <cell r="T1041">
            <v>285185.83154687996</v>
          </cell>
          <cell r="U1041">
            <v>1</v>
          </cell>
          <cell r="V1041">
            <v>0</v>
          </cell>
          <cell r="W1041">
            <v>570371.66309375991</v>
          </cell>
          <cell r="X1041">
            <v>0</v>
          </cell>
          <cell r="Y1041">
            <v>0</v>
          </cell>
          <cell r="Z1041">
            <v>570371.66309375991</v>
          </cell>
          <cell r="AA1041">
            <v>0</v>
          </cell>
          <cell r="AB1041">
            <v>570371.66309375991</v>
          </cell>
          <cell r="AC1041">
            <v>0</v>
          </cell>
          <cell r="AD1041">
            <v>0</v>
          </cell>
          <cell r="AE1041">
            <v>570371.66309375991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</row>
        <row r="1042">
          <cell r="B1042" t="str">
            <v>SNIES</v>
          </cell>
          <cell r="C1042" t="str">
            <v>A1B</v>
          </cell>
          <cell r="D1042" t="str">
            <v>A1BG</v>
          </cell>
          <cell r="E1042" t="str">
            <v>ES/DUBR</v>
          </cell>
          <cell r="F1042" t="str">
            <v>SNIES</v>
          </cell>
          <cell r="G1042">
            <v>23</v>
          </cell>
          <cell r="H1042" t="str">
            <v>Fournitures installation, mobilier et équipements scolaires</v>
          </cell>
          <cell r="I1042" t="str">
            <v>SNIES</v>
          </cell>
          <cell r="K1042" t="str">
            <v>FKDEA</v>
          </cell>
          <cell r="L1042" t="str">
            <v>AON</v>
          </cell>
          <cell r="N1042">
            <v>1</v>
          </cell>
          <cell r="Q1042">
            <v>1</v>
          </cell>
          <cell r="R1042" t="str">
            <v>lot</v>
          </cell>
          <cell r="T1042">
            <v>285185.83154687996</v>
          </cell>
          <cell r="U1042">
            <v>1</v>
          </cell>
          <cell r="V1042">
            <v>0</v>
          </cell>
          <cell r="W1042">
            <v>285185.83154687996</v>
          </cell>
          <cell r="X1042">
            <v>0</v>
          </cell>
          <cell r="Y1042">
            <v>0</v>
          </cell>
          <cell r="Z1042">
            <v>285185.83154687996</v>
          </cell>
          <cell r="AA1042">
            <v>0</v>
          </cell>
          <cell r="AB1042">
            <v>285185.83154687996</v>
          </cell>
          <cell r="AC1042">
            <v>0</v>
          </cell>
          <cell r="AD1042">
            <v>0</v>
          </cell>
          <cell r="AE1042">
            <v>285185.83154687996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0</v>
          </cell>
        </row>
        <row r="1043">
          <cell r="B1043" t="str">
            <v>SNIES</v>
          </cell>
          <cell r="C1043" t="str">
            <v>A1B</v>
          </cell>
          <cell r="D1043" t="str">
            <v>A1BG</v>
          </cell>
          <cell r="E1043" t="str">
            <v>ES/FARA</v>
          </cell>
          <cell r="F1043" t="str">
            <v>SNIES</v>
          </cell>
          <cell r="G1043">
            <v>23</v>
          </cell>
          <cell r="H1043" t="str">
            <v>Fournitures installation, mobilier et équipements scolaires</v>
          </cell>
          <cell r="I1043" t="str">
            <v>SNIES</v>
          </cell>
          <cell r="K1043" t="str">
            <v>FKDEA</v>
          </cell>
          <cell r="L1043" t="str">
            <v>AON</v>
          </cell>
          <cell r="N1043">
            <v>1</v>
          </cell>
          <cell r="Q1043">
            <v>1</v>
          </cell>
          <cell r="R1043" t="str">
            <v>lot</v>
          </cell>
          <cell r="T1043">
            <v>285185.83154687996</v>
          </cell>
          <cell r="U1043">
            <v>1</v>
          </cell>
          <cell r="V1043">
            <v>0</v>
          </cell>
          <cell r="W1043">
            <v>285185.83154687996</v>
          </cell>
          <cell r="X1043">
            <v>0</v>
          </cell>
          <cell r="Y1043">
            <v>0</v>
          </cell>
          <cell r="Z1043">
            <v>285185.83154687996</v>
          </cell>
          <cell r="AA1043">
            <v>0</v>
          </cell>
          <cell r="AB1043">
            <v>285185.83154687996</v>
          </cell>
          <cell r="AC1043">
            <v>0</v>
          </cell>
          <cell r="AD1043">
            <v>0</v>
          </cell>
          <cell r="AE1043">
            <v>285185.83154687996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K1043">
            <v>0</v>
          </cell>
          <cell r="AL1043">
            <v>0</v>
          </cell>
        </row>
        <row r="1044">
          <cell r="B1044" t="str">
            <v>SNIES</v>
          </cell>
          <cell r="C1044" t="str">
            <v>A1B</v>
          </cell>
          <cell r="D1044" t="str">
            <v>A1BG</v>
          </cell>
          <cell r="E1044" t="str">
            <v>ES/FORE</v>
          </cell>
          <cell r="F1044" t="str">
            <v>SNIES</v>
          </cell>
          <cell r="G1044">
            <v>23</v>
          </cell>
          <cell r="H1044" t="str">
            <v>Fournitures installation, mobilier et équipements scolaires</v>
          </cell>
          <cell r="I1044" t="str">
            <v>SNIES</v>
          </cell>
          <cell r="K1044" t="str">
            <v>FKDEA</v>
          </cell>
          <cell r="L1044" t="str">
            <v>AON</v>
          </cell>
          <cell r="N1044">
            <v>1</v>
          </cell>
          <cell r="Q1044">
            <v>1</v>
          </cell>
          <cell r="R1044" t="str">
            <v>lot</v>
          </cell>
          <cell r="T1044">
            <v>285185.83154687996</v>
          </cell>
          <cell r="U1044">
            <v>1</v>
          </cell>
          <cell r="V1044">
            <v>0</v>
          </cell>
          <cell r="W1044">
            <v>285185.83154687996</v>
          </cell>
          <cell r="X1044">
            <v>0</v>
          </cell>
          <cell r="Y1044">
            <v>0</v>
          </cell>
          <cell r="Z1044">
            <v>285185.83154687996</v>
          </cell>
          <cell r="AA1044">
            <v>0</v>
          </cell>
          <cell r="AB1044">
            <v>285185.83154687996</v>
          </cell>
          <cell r="AC1044">
            <v>0</v>
          </cell>
          <cell r="AD1044">
            <v>0</v>
          </cell>
          <cell r="AE1044">
            <v>285185.83154687996</v>
          </cell>
          <cell r="AF1044">
            <v>0</v>
          </cell>
          <cell r="AG1044">
            <v>0</v>
          </cell>
          <cell r="AH1044">
            <v>0</v>
          </cell>
          <cell r="AI1044">
            <v>0</v>
          </cell>
          <cell r="AJ1044">
            <v>0</v>
          </cell>
          <cell r="AK1044">
            <v>0</v>
          </cell>
          <cell r="AL1044">
            <v>0</v>
          </cell>
        </row>
        <row r="1045">
          <cell r="B1045" t="str">
            <v>SNIES</v>
          </cell>
          <cell r="C1045" t="str">
            <v>A1B</v>
          </cell>
          <cell r="D1045" t="str">
            <v>A1BG</v>
          </cell>
          <cell r="E1045" t="str">
            <v>ES/FRIA</v>
          </cell>
          <cell r="F1045" t="str">
            <v>SNIES</v>
          </cell>
          <cell r="G1045">
            <v>23</v>
          </cell>
          <cell r="H1045" t="str">
            <v>Fournitures installation, mobilier et équipements scolaires</v>
          </cell>
          <cell r="I1045" t="str">
            <v>SNIES</v>
          </cell>
          <cell r="K1045" t="str">
            <v>FKDEA</v>
          </cell>
          <cell r="L1045" t="str">
            <v>AON</v>
          </cell>
          <cell r="N1045">
            <v>0</v>
          </cell>
          <cell r="Q1045">
            <v>0</v>
          </cell>
          <cell r="R1045" t="str">
            <v>lot</v>
          </cell>
          <cell r="T1045">
            <v>285185.83154687996</v>
          </cell>
          <cell r="U1045">
            <v>1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  <cell r="AH1045">
            <v>0</v>
          </cell>
          <cell r="AI1045">
            <v>0</v>
          </cell>
          <cell r="AJ1045">
            <v>0</v>
          </cell>
          <cell r="AK1045">
            <v>0</v>
          </cell>
          <cell r="AL1045">
            <v>0</v>
          </cell>
        </row>
        <row r="1046">
          <cell r="B1046" t="str">
            <v>SNIES</v>
          </cell>
          <cell r="C1046" t="str">
            <v>A1B</v>
          </cell>
          <cell r="D1046" t="str">
            <v>A1BG</v>
          </cell>
          <cell r="E1046" t="str">
            <v>ES/GAOU</v>
          </cell>
          <cell r="F1046" t="str">
            <v>SNIES</v>
          </cell>
          <cell r="G1046">
            <v>23</v>
          </cell>
          <cell r="H1046" t="str">
            <v>Fournitures installation, mobilier et équipements scolaires</v>
          </cell>
          <cell r="I1046" t="str">
            <v>SNIES</v>
          </cell>
          <cell r="K1046" t="str">
            <v>FKDEA</v>
          </cell>
          <cell r="L1046" t="str">
            <v>AON</v>
          </cell>
          <cell r="N1046">
            <v>2</v>
          </cell>
          <cell r="Q1046">
            <v>2</v>
          </cell>
          <cell r="R1046" t="str">
            <v>lot</v>
          </cell>
          <cell r="T1046">
            <v>285185.83154687996</v>
          </cell>
          <cell r="U1046">
            <v>1</v>
          </cell>
          <cell r="V1046">
            <v>0</v>
          </cell>
          <cell r="W1046">
            <v>570371.66309375991</v>
          </cell>
          <cell r="X1046">
            <v>0</v>
          </cell>
          <cell r="Y1046">
            <v>0</v>
          </cell>
          <cell r="Z1046">
            <v>570371.66309375991</v>
          </cell>
          <cell r="AA1046">
            <v>0</v>
          </cell>
          <cell r="AB1046">
            <v>570371.66309375991</v>
          </cell>
          <cell r="AC1046">
            <v>0</v>
          </cell>
          <cell r="AD1046">
            <v>0</v>
          </cell>
          <cell r="AE1046">
            <v>570371.66309375991</v>
          </cell>
          <cell r="AF1046">
            <v>0</v>
          </cell>
          <cell r="AG1046">
            <v>0</v>
          </cell>
          <cell r="AH1046">
            <v>0</v>
          </cell>
          <cell r="AI1046">
            <v>0</v>
          </cell>
          <cell r="AJ1046">
            <v>0</v>
          </cell>
          <cell r="AK1046">
            <v>0</v>
          </cell>
          <cell r="AL1046">
            <v>0</v>
          </cell>
        </row>
        <row r="1047">
          <cell r="B1047" t="str">
            <v>SNIES</v>
          </cell>
          <cell r="C1047" t="str">
            <v>A1B</v>
          </cell>
          <cell r="D1047" t="str">
            <v>A1BG</v>
          </cell>
          <cell r="E1047" t="str">
            <v>ES/GUEC</v>
          </cell>
          <cell r="F1047" t="str">
            <v>SNIES</v>
          </cell>
          <cell r="G1047">
            <v>23</v>
          </cell>
          <cell r="H1047" t="str">
            <v>Fournitures installation, mobilier et équipements scolaires</v>
          </cell>
          <cell r="I1047" t="str">
            <v>SNIES</v>
          </cell>
          <cell r="K1047" t="str">
            <v>FKDEA</v>
          </cell>
          <cell r="L1047" t="str">
            <v>AON</v>
          </cell>
          <cell r="N1047">
            <v>2</v>
          </cell>
          <cell r="Q1047">
            <v>2</v>
          </cell>
          <cell r="R1047" t="str">
            <v>lot</v>
          </cell>
          <cell r="T1047">
            <v>285185.83154687996</v>
          </cell>
          <cell r="U1047">
            <v>1</v>
          </cell>
          <cell r="V1047">
            <v>0</v>
          </cell>
          <cell r="W1047">
            <v>570371.66309375991</v>
          </cell>
          <cell r="X1047">
            <v>0</v>
          </cell>
          <cell r="Y1047">
            <v>0</v>
          </cell>
          <cell r="Z1047">
            <v>570371.66309375991</v>
          </cell>
          <cell r="AA1047">
            <v>0</v>
          </cell>
          <cell r="AB1047">
            <v>570371.66309375991</v>
          </cell>
          <cell r="AC1047">
            <v>0</v>
          </cell>
          <cell r="AD1047">
            <v>0</v>
          </cell>
          <cell r="AE1047">
            <v>570371.66309375991</v>
          </cell>
          <cell r="AF1047">
            <v>0</v>
          </cell>
          <cell r="AG1047">
            <v>0</v>
          </cell>
          <cell r="AH1047">
            <v>0</v>
          </cell>
          <cell r="AI1047">
            <v>0</v>
          </cell>
          <cell r="AJ1047">
            <v>0</v>
          </cell>
          <cell r="AK1047">
            <v>0</v>
          </cell>
          <cell r="AL1047">
            <v>0</v>
          </cell>
        </row>
        <row r="1048">
          <cell r="B1048" t="str">
            <v>SNIES</v>
          </cell>
          <cell r="C1048" t="str">
            <v>A1B</v>
          </cell>
          <cell r="D1048" t="str">
            <v>A1BG</v>
          </cell>
          <cell r="E1048" t="str">
            <v>ES/KANK</v>
          </cell>
          <cell r="F1048" t="str">
            <v>SNIES</v>
          </cell>
          <cell r="G1048">
            <v>23</v>
          </cell>
          <cell r="H1048" t="str">
            <v>Fournitures installation, mobilier et équipements scolaires</v>
          </cell>
          <cell r="I1048" t="str">
            <v>SNIES</v>
          </cell>
          <cell r="K1048" t="str">
            <v>FKDEA</v>
          </cell>
          <cell r="L1048" t="str">
            <v>AON</v>
          </cell>
          <cell r="N1048">
            <v>2</v>
          </cell>
          <cell r="Q1048">
            <v>2</v>
          </cell>
          <cell r="R1048" t="str">
            <v>lot</v>
          </cell>
          <cell r="T1048">
            <v>285185.83154687996</v>
          </cell>
          <cell r="U1048">
            <v>1</v>
          </cell>
          <cell r="V1048">
            <v>0</v>
          </cell>
          <cell r="W1048">
            <v>570371.66309375991</v>
          </cell>
          <cell r="X1048">
            <v>0</v>
          </cell>
          <cell r="Y1048">
            <v>0</v>
          </cell>
          <cell r="Z1048">
            <v>570371.66309375991</v>
          </cell>
          <cell r="AA1048">
            <v>0</v>
          </cell>
          <cell r="AB1048">
            <v>570371.66309375991</v>
          </cell>
          <cell r="AC1048">
            <v>0</v>
          </cell>
          <cell r="AD1048">
            <v>0</v>
          </cell>
          <cell r="AE1048">
            <v>570371.66309375991</v>
          </cell>
          <cell r="AF1048">
            <v>0</v>
          </cell>
          <cell r="AG1048">
            <v>0</v>
          </cell>
          <cell r="AH1048">
            <v>0</v>
          </cell>
          <cell r="AI1048">
            <v>0</v>
          </cell>
          <cell r="AJ1048">
            <v>0</v>
          </cell>
          <cell r="AK1048">
            <v>0</v>
          </cell>
          <cell r="AL1048">
            <v>0</v>
          </cell>
        </row>
        <row r="1049">
          <cell r="B1049" t="str">
            <v>SNIES</v>
          </cell>
          <cell r="C1049" t="str">
            <v>A1B</v>
          </cell>
          <cell r="D1049" t="str">
            <v>A1BG</v>
          </cell>
          <cell r="E1049" t="str">
            <v>ES/KERO</v>
          </cell>
          <cell r="F1049" t="str">
            <v>SNIES</v>
          </cell>
          <cell r="G1049">
            <v>23</v>
          </cell>
          <cell r="H1049" t="str">
            <v>Fournitures installation, mobilier et équipements scolaires</v>
          </cell>
          <cell r="I1049" t="str">
            <v>SNIES</v>
          </cell>
          <cell r="K1049" t="str">
            <v>FKDEA</v>
          </cell>
          <cell r="L1049" t="str">
            <v>AON</v>
          </cell>
          <cell r="N1049">
            <v>1</v>
          </cell>
          <cell r="Q1049">
            <v>1</v>
          </cell>
          <cell r="R1049" t="str">
            <v>lot</v>
          </cell>
          <cell r="T1049">
            <v>285185.83154687996</v>
          </cell>
          <cell r="U1049">
            <v>1</v>
          </cell>
          <cell r="V1049">
            <v>0</v>
          </cell>
          <cell r="W1049">
            <v>285185.83154687996</v>
          </cell>
          <cell r="X1049">
            <v>0</v>
          </cell>
          <cell r="Y1049">
            <v>0</v>
          </cell>
          <cell r="Z1049">
            <v>285185.83154687996</v>
          </cell>
          <cell r="AA1049">
            <v>0</v>
          </cell>
          <cell r="AB1049">
            <v>285185.83154687996</v>
          </cell>
          <cell r="AC1049">
            <v>0</v>
          </cell>
          <cell r="AD1049">
            <v>0</v>
          </cell>
          <cell r="AE1049">
            <v>285185.83154687996</v>
          </cell>
          <cell r="AF1049">
            <v>0</v>
          </cell>
          <cell r="AG1049">
            <v>0</v>
          </cell>
          <cell r="AH1049">
            <v>0</v>
          </cell>
          <cell r="AI1049">
            <v>0</v>
          </cell>
          <cell r="AJ1049">
            <v>0</v>
          </cell>
          <cell r="AK1049">
            <v>0</v>
          </cell>
          <cell r="AL1049">
            <v>0</v>
          </cell>
        </row>
        <row r="1050">
          <cell r="B1050" t="str">
            <v>SNIES</v>
          </cell>
          <cell r="C1050" t="str">
            <v>A1B</v>
          </cell>
          <cell r="D1050" t="str">
            <v>A1BG</v>
          </cell>
          <cell r="E1050" t="str">
            <v>ES/KIND</v>
          </cell>
          <cell r="F1050" t="str">
            <v>SNIES</v>
          </cell>
          <cell r="G1050">
            <v>23</v>
          </cell>
          <cell r="H1050" t="str">
            <v>Fournitures installation, mobilier et équipements scolaires</v>
          </cell>
          <cell r="I1050" t="str">
            <v>SNIES</v>
          </cell>
          <cell r="K1050" t="str">
            <v>FKDEA</v>
          </cell>
          <cell r="L1050" t="str">
            <v>AON</v>
          </cell>
          <cell r="N1050">
            <v>2</v>
          </cell>
          <cell r="Q1050">
            <v>2</v>
          </cell>
          <cell r="R1050" t="str">
            <v>lot</v>
          </cell>
          <cell r="T1050">
            <v>285185.83154687996</v>
          </cell>
          <cell r="U1050">
            <v>1</v>
          </cell>
          <cell r="V1050">
            <v>0</v>
          </cell>
          <cell r="W1050">
            <v>570371.66309375991</v>
          </cell>
          <cell r="X1050">
            <v>0</v>
          </cell>
          <cell r="Y1050">
            <v>0</v>
          </cell>
          <cell r="Z1050">
            <v>570371.66309375991</v>
          </cell>
          <cell r="AA1050">
            <v>0</v>
          </cell>
          <cell r="AB1050">
            <v>570371.66309375991</v>
          </cell>
          <cell r="AC1050">
            <v>0</v>
          </cell>
          <cell r="AD1050">
            <v>0</v>
          </cell>
          <cell r="AE1050">
            <v>570371.66309375991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</row>
        <row r="1051">
          <cell r="B1051" t="str">
            <v>SNIES</v>
          </cell>
          <cell r="C1051" t="str">
            <v>A1B</v>
          </cell>
          <cell r="D1051" t="str">
            <v>A1BG</v>
          </cell>
          <cell r="E1051" t="str">
            <v>ES/KISS</v>
          </cell>
          <cell r="F1051" t="str">
            <v>SNIES</v>
          </cell>
          <cell r="G1051">
            <v>23</v>
          </cell>
          <cell r="H1051" t="str">
            <v>Fournitures installation, mobilier et équipements scolaires</v>
          </cell>
          <cell r="I1051" t="str">
            <v>SNIES</v>
          </cell>
          <cell r="K1051" t="str">
            <v>FKDEA</v>
          </cell>
          <cell r="L1051" t="str">
            <v>AON</v>
          </cell>
          <cell r="N1051">
            <v>2</v>
          </cell>
          <cell r="Q1051">
            <v>2</v>
          </cell>
          <cell r="R1051" t="str">
            <v>lot</v>
          </cell>
          <cell r="T1051">
            <v>285185.83154687996</v>
          </cell>
          <cell r="U1051">
            <v>1</v>
          </cell>
          <cell r="V1051">
            <v>0</v>
          </cell>
          <cell r="W1051">
            <v>570371.66309375991</v>
          </cell>
          <cell r="X1051">
            <v>0</v>
          </cell>
          <cell r="Y1051">
            <v>0</v>
          </cell>
          <cell r="Z1051">
            <v>570371.66309375991</v>
          </cell>
          <cell r="AA1051">
            <v>0</v>
          </cell>
          <cell r="AB1051">
            <v>570371.66309375991</v>
          </cell>
          <cell r="AC1051">
            <v>0</v>
          </cell>
          <cell r="AD1051">
            <v>0</v>
          </cell>
          <cell r="AE1051">
            <v>570371.66309375991</v>
          </cell>
          <cell r="AF1051">
            <v>0</v>
          </cell>
          <cell r="AG1051">
            <v>0</v>
          </cell>
          <cell r="AH1051">
            <v>0</v>
          </cell>
          <cell r="AI1051">
            <v>0</v>
          </cell>
          <cell r="AJ1051">
            <v>0</v>
          </cell>
          <cell r="AK1051">
            <v>0</v>
          </cell>
          <cell r="AL1051">
            <v>0</v>
          </cell>
        </row>
        <row r="1052">
          <cell r="B1052" t="str">
            <v>SNIES</v>
          </cell>
          <cell r="C1052" t="str">
            <v>A1B</v>
          </cell>
          <cell r="D1052" t="str">
            <v>A1BG</v>
          </cell>
          <cell r="E1052" t="str">
            <v>ES/KOUB</v>
          </cell>
          <cell r="F1052" t="str">
            <v>SNIES</v>
          </cell>
          <cell r="G1052">
            <v>23</v>
          </cell>
          <cell r="H1052" t="str">
            <v>Fournitures installation, mobilier et équipements scolaires</v>
          </cell>
          <cell r="I1052" t="str">
            <v>SNIES</v>
          </cell>
          <cell r="K1052" t="str">
            <v>FKDEA</v>
          </cell>
          <cell r="L1052" t="str">
            <v>AON</v>
          </cell>
          <cell r="N1052">
            <v>2</v>
          </cell>
          <cell r="Q1052">
            <v>2</v>
          </cell>
          <cell r="R1052" t="str">
            <v>lot</v>
          </cell>
          <cell r="T1052">
            <v>285185.83154687996</v>
          </cell>
          <cell r="U1052">
            <v>1</v>
          </cell>
          <cell r="V1052">
            <v>0</v>
          </cell>
          <cell r="W1052">
            <v>570371.66309375991</v>
          </cell>
          <cell r="X1052">
            <v>0</v>
          </cell>
          <cell r="Y1052">
            <v>0</v>
          </cell>
          <cell r="Z1052">
            <v>570371.66309375991</v>
          </cell>
          <cell r="AA1052">
            <v>0</v>
          </cell>
          <cell r="AB1052">
            <v>570371.66309375991</v>
          </cell>
          <cell r="AC1052">
            <v>0</v>
          </cell>
          <cell r="AD1052">
            <v>0</v>
          </cell>
          <cell r="AE1052">
            <v>570371.66309375991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0</v>
          </cell>
          <cell r="AK1052">
            <v>0</v>
          </cell>
          <cell r="AL1052">
            <v>0</v>
          </cell>
        </row>
        <row r="1053">
          <cell r="B1053" t="str">
            <v>SNIES</v>
          </cell>
          <cell r="C1053" t="str">
            <v>A1B</v>
          </cell>
          <cell r="D1053" t="str">
            <v>A1BG</v>
          </cell>
          <cell r="E1053" t="str">
            <v>ES/KOUN</v>
          </cell>
          <cell r="F1053" t="str">
            <v>SNIES</v>
          </cell>
          <cell r="G1053">
            <v>23</v>
          </cell>
          <cell r="H1053" t="str">
            <v>Fournitures installation, mobilier et équipements scolaires</v>
          </cell>
          <cell r="I1053" t="str">
            <v>SNIES</v>
          </cell>
          <cell r="K1053" t="str">
            <v>FKDEA</v>
          </cell>
          <cell r="L1053" t="str">
            <v>AON</v>
          </cell>
          <cell r="N1053">
            <v>2</v>
          </cell>
          <cell r="Q1053">
            <v>2</v>
          </cell>
          <cell r="R1053" t="str">
            <v>lot</v>
          </cell>
          <cell r="T1053">
            <v>285185.83154687996</v>
          </cell>
          <cell r="U1053">
            <v>1</v>
          </cell>
          <cell r="V1053">
            <v>0</v>
          </cell>
          <cell r="W1053">
            <v>570371.66309375991</v>
          </cell>
          <cell r="X1053">
            <v>0</v>
          </cell>
          <cell r="Y1053">
            <v>0</v>
          </cell>
          <cell r="Z1053">
            <v>570371.66309375991</v>
          </cell>
          <cell r="AA1053">
            <v>0</v>
          </cell>
          <cell r="AB1053">
            <v>570371.66309375991</v>
          </cell>
          <cell r="AC1053">
            <v>0</v>
          </cell>
          <cell r="AD1053">
            <v>0</v>
          </cell>
          <cell r="AE1053">
            <v>570371.66309375991</v>
          </cell>
          <cell r="AF1053">
            <v>0</v>
          </cell>
          <cell r="AG1053">
            <v>0</v>
          </cell>
          <cell r="AH1053">
            <v>0</v>
          </cell>
          <cell r="AI1053">
            <v>0</v>
          </cell>
          <cell r="AJ1053">
            <v>0</v>
          </cell>
          <cell r="AK1053">
            <v>0</v>
          </cell>
          <cell r="AL1053">
            <v>0</v>
          </cell>
        </row>
        <row r="1054">
          <cell r="B1054" t="str">
            <v>SNIES</v>
          </cell>
          <cell r="C1054" t="str">
            <v>A1B</v>
          </cell>
          <cell r="D1054" t="str">
            <v>A1BG</v>
          </cell>
          <cell r="E1054" t="str">
            <v>ES/KOUR</v>
          </cell>
          <cell r="F1054" t="str">
            <v>SNIES</v>
          </cell>
          <cell r="G1054">
            <v>23</v>
          </cell>
          <cell r="H1054" t="str">
            <v>Fournitures installation, mobilier et équipements scolaires</v>
          </cell>
          <cell r="I1054" t="str">
            <v>SNIES</v>
          </cell>
          <cell r="K1054" t="str">
            <v>FKDEA</v>
          </cell>
          <cell r="L1054" t="str">
            <v>AON</v>
          </cell>
          <cell r="N1054">
            <v>2</v>
          </cell>
          <cell r="Q1054">
            <v>2</v>
          </cell>
          <cell r="R1054" t="str">
            <v>lot</v>
          </cell>
          <cell r="T1054">
            <v>285185.83154687996</v>
          </cell>
          <cell r="U1054">
            <v>1</v>
          </cell>
          <cell r="V1054">
            <v>0</v>
          </cell>
          <cell r="W1054">
            <v>570371.66309375991</v>
          </cell>
          <cell r="X1054">
            <v>0</v>
          </cell>
          <cell r="Y1054">
            <v>0</v>
          </cell>
          <cell r="Z1054">
            <v>570371.66309375991</v>
          </cell>
          <cell r="AA1054">
            <v>0</v>
          </cell>
          <cell r="AB1054">
            <v>570371.66309375991</v>
          </cell>
          <cell r="AC1054">
            <v>0</v>
          </cell>
          <cell r="AD1054">
            <v>0</v>
          </cell>
          <cell r="AE1054">
            <v>570371.66309375991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</row>
        <row r="1055">
          <cell r="B1055" t="str">
            <v>SNIES</v>
          </cell>
          <cell r="C1055" t="str">
            <v>A1B</v>
          </cell>
          <cell r="D1055" t="str">
            <v>A1BG</v>
          </cell>
          <cell r="E1055" t="str">
            <v>ES/LABE</v>
          </cell>
          <cell r="F1055" t="str">
            <v>SNIES</v>
          </cell>
          <cell r="G1055">
            <v>23</v>
          </cell>
          <cell r="H1055" t="str">
            <v>Fournitures installation, mobilier et équipements scolaires</v>
          </cell>
          <cell r="I1055" t="str">
            <v>SNIES</v>
          </cell>
          <cell r="K1055" t="str">
            <v>FKDEA</v>
          </cell>
          <cell r="L1055" t="str">
            <v>AON</v>
          </cell>
          <cell r="N1055">
            <v>1</v>
          </cell>
          <cell r="Q1055">
            <v>1</v>
          </cell>
          <cell r="R1055" t="str">
            <v>lot</v>
          </cell>
          <cell r="T1055">
            <v>285185.83154687996</v>
          </cell>
          <cell r="U1055">
            <v>1</v>
          </cell>
          <cell r="V1055">
            <v>0</v>
          </cell>
          <cell r="W1055">
            <v>285185.83154687996</v>
          </cell>
          <cell r="X1055">
            <v>0</v>
          </cell>
          <cell r="Y1055">
            <v>0</v>
          </cell>
          <cell r="Z1055">
            <v>285185.83154687996</v>
          </cell>
          <cell r="AA1055">
            <v>0</v>
          </cell>
          <cell r="AB1055">
            <v>285185.83154687996</v>
          </cell>
          <cell r="AC1055">
            <v>0</v>
          </cell>
          <cell r="AD1055">
            <v>0</v>
          </cell>
          <cell r="AE1055">
            <v>285185.83154687996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</row>
        <row r="1056">
          <cell r="B1056" t="str">
            <v>SNIES</v>
          </cell>
          <cell r="C1056" t="str">
            <v>A1B</v>
          </cell>
          <cell r="D1056" t="str">
            <v>A1BG</v>
          </cell>
          <cell r="E1056" t="str">
            <v>ES/LELO</v>
          </cell>
          <cell r="F1056" t="str">
            <v>SNIES</v>
          </cell>
          <cell r="G1056">
            <v>23</v>
          </cell>
          <cell r="H1056" t="str">
            <v>Fournitures installation, mobilier et équipements scolaires</v>
          </cell>
          <cell r="I1056" t="str">
            <v>SNIES</v>
          </cell>
          <cell r="K1056" t="str">
            <v>FKDEA</v>
          </cell>
          <cell r="L1056" t="str">
            <v>AON</v>
          </cell>
          <cell r="N1056">
            <v>1</v>
          </cell>
          <cell r="Q1056">
            <v>1</v>
          </cell>
          <cell r="R1056" t="str">
            <v>lot</v>
          </cell>
          <cell r="T1056">
            <v>285185.83154687996</v>
          </cell>
          <cell r="U1056">
            <v>1</v>
          </cell>
          <cell r="V1056">
            <v>0</v>
          </cell>
          <cell r="W1056">
            <v>285185.83154687996</v>
          </cell>
          <cell r="X1056">
            <v>0</v>
          </cell>
          <cell r="Y1056">
            <v>0</v>
          </cell>
          <cell r="Z1056">
            <v>285185.83154687996</v>
          </cell>
          <cell r="AA1056">
            <v>0</v>
          </cell>
          <cell r="AB1056">
            <v>285185.83154687996</v>
          </cell>
          <cell r="AC1056">
            <v>0</v>
          </cell>
          <cell r="AD1056">
            <v>0</v>
          </cell>
          <cell r="AE1056">
            <v>285185.83154687996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</row>
        <row r="1057">
          <cell r="B1057" t="str">
            <v>SNIES</v>
          </cell>
          <cell r="C1057" t="str">
            <v>A1B</v>
          </cell>
          <cell r="D1057" t="str">
            <v>A1BG</v>
          </cell>
          <cell r="E1057" t="str">
            <v>ES/LOLA</v>
          </cell>
          <cell r="F1057" t="str">
            <v>SNIES</v>
          </cell>
          <cell r="G1057">
            <v>23</v>
          </cell>
          <cell r="H1057" t="str">
            <v>Fournitures installation, mobilier et équipements scolaires</v>
          </cell>
          <cell r="I1057" t="str">
            <v>SNIES</v>
          </cell>
          <cell r="K1057" t="str">
            <v>FKDEA</v>
          </cell>
          <cell r="L1057" t="str">
            <v>AON</v>
          </cell>
          <cell r="N1057">
            <v>1</v>
          </cell>
          <cell r="Q1057">
            <v>1</v>
          </cell>
          <cell r="R1057" t="str">
            <v>lot</v>
          </cell>
          <cell r="T1057">
            <v>285185.83154687996</v>
          </cell>
          <cell r="U1057">
            <v>1</v>
          </cell>
          <cell r="V1057">
            <v>0</v>
          </cell>
          <cell r="W1057">
            <v>285185.83154687996</v>
          </cell>
          <cell r="X1057">
            <v>0</v>
          </cell>
          <cell r="Y1057">
            <v>0</v>
          </cell>
          <cell r="Z1057">
            <v>285185.83154687996</v>
          </cell>
          <cell r="AA1057">
            <v>0</v>
          </cell>
          <cell r="AB1057">
            <v>285185.83154687996</v>
          </cell>
          <cell r="AC1057">
            <v>0</v>
          </cell>
          <cell r="AD1057">
            <v>0</v>
          </cell>
          <cell r="AE1057">
            <v>285185.83154687996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</row>
        <row r="1058">
          <cell r="B1058" t="str">
            <v>SNIES</v>
          </cell>
          <cell r="C1058" t="str">
            <v>A1B</v>
          </cell>
          <cell r="D1058" t="str">
            <v>A1BG</v>
          </cell>
          <cell r="E1058" t="str">
            <v>ES/MACE</v>
          </cell>
          <cell r="F1058" t="str">
            <v>SNIES</v>
          </cell>
          <cell r="G1058">
            <v>23</v>
          </cell>
          <cell r="H1058" t="str">
            <v>Fournitures installation, mobilier et équipements scolaires</v>
          </cell>
          <cell r="I1058" t="str">
            <v>SNIES</v>
          </cell>
          <cell r="K1058" t="str">
            <v>FKDEA</v>
          </cell>
          <cell r="L1058" t="str">
            <v>AON</v>
          </cell>
          <cell r="N1058">
            <v>2</v>
          </cell>
          <cell r="Q1058">
            <v>2</v>
          </cell>
          <cell r="R1058" t="str">
            <v>lot</v>
          </cell>
          <cell r="T1058">
            <v>285185.83154687996</v>
          </cell>
          <cell r="U1058">
            <v>1</v>
          </cell>
          <cell r="V1058">
            <v>0</v>
          </cell>
          <cell r="W1058">
            <v>570371.66309375991</v>
          </cell>
          <cell r="X1058">
            <v>0</v>
          </cell>
          <cell r="Y1058">
            <v>0</v>
          </cell>
          <cell r="Z1058">
            <v>570371.66309375991</v>
          </cell>
          <cell r="AA1058">
            <v>0</v>
          </cell>
          <cell r="AB1058">
            <v>570371.66309375991</v>
          </cell>
          <cell r="AC1058">
            <v>0</v>
          </cell>
          <cell r="AD1058">
            <v>0</v>
          </cell>
          <cell r="AE1058">
            <v>570371.66309375991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</row>
        <row r="1059">
          <cell r="B1059" t="str">
            <v>SNIES</v>
          </cell>
          <cell r="C1059" t="str">
            <v>A1B</v>
          </cell>
          <cell r="D1059" t="str">
            <v>A1BG</v>
          </cell>
          <cell r="E1059" t="str">
            <v>ES/MALI</v>
          </cell>
          <cell r="F1059" t="str">
            <v>SNIES</v>
          </cell>
          <cell r="G1059">
            <v>23</v>
          </cell>
          <cell r="H1059" t="str">
            <v>Fournitures installation, mobilier et équipements scolaires</v>
          </cell>
          <cell r="I1059" t="str">
            <v>SNIES</v>
          </cell>
          <cell r="K1059" t="str">
            <v>FKDEA</v>
          </cell>
          <cell r="L1059" t="str">
            <v>AON</v>
          </cell>
          <cell r="N1059">
            <v>2</v>
          </cell>
          <cell r="Q1059">
            <v>2</v>
          </cell>
          <cell r="R1059" t="str">
            <v>lot</v>
          </cell>
          <cell r="T1059">
            <v>285185.83154687996</v>
          </cell>
          <cell r="U1059">
            <v>1</v>
          </cell>
          <cell r="V1059">
            <v>0</v>
          </cell>
          <cell r="W1059">
            <v>570371.66309375991</v>
          </cell>
          <cell r="X1059">
            <v>0</v>
          </cell>
          <cell r="Y1059">
            <v>0</v>
          </cell>
          <cell r="Z1059">
            <v>570371.66309375991</v>
          </cell>
          <cell r="AA1059">
            <v>0</v>
          </cell>
          <cell r="AB1059">
            <v>570371.66309375991</v>
          </cell>
          <cell r="AC1059">
            <v>0</v>
          </cell>
          <cell r="AD1059">
            <v>0</v>
          </cell>
          <cell r="AE1059">
            <v>570371.66309375991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</row>
        <row r="1060">
          <cell r="B1060" t="str">
            <v>SNIES</v>
          </cell>
          <cell r="C1060" t="str">
            <v>A1B</v>
          </cell>
          <cell r="D1060" t="str">
            <v>A1BG</v>
          </cell>
          <cell r="E1060" t="str">
            <v>ES/MAMO</v>
          </cell>
          <cell r="F1060" t="str">
            <v>SNIES</v>
          </cell>
          <cell r="G1060">
            <v>23</v>
          </cell>
          <cell r="H1060" t="str">
            <v>Fournitures installation, mobilier et équipements scolaires</v>
          </cell>
          <cell r="I1060" t="str">
            <v>SNIES</v>
          </cell>
          <cell r="K1060" t="str">
            <v>FKDEA</v>
          </cell>
          <cell r="L1060" t="str">
            <v>AON</v>
          </cell>
          <cell r="N1060">
            <v>2</v>
          </cell>
          <cell r="Q1060">
            <v>2</v>
          </cell>
          <cell r="R1060" t="str">
            <v>lot</v>
          </cell>
          <cell r="T1060">
            <v>285185.83154687996</v>
          </cell>
          <cell r="U1060">
            <v>1</v>
          </cell>
          <cell r="V1060">
            <v>0</v>
          </cell>
          <cell r="W1060">
            <v>570371.66309375991</v>
          </cell>
          <cell r="X1060">
            <v>0</v>
          </cell>
          <cell r="Y1060">
            <v>0</v>
          </cell>
          <cell r="Z1060">
            <v>570371.66309375991</v>
          </cell>
          <cell r="AA1060">
            <v>0</v>
          </cell>
          <cell r="AB1060">
            <v>570371.66309375991</v>
          </cell>
          <cell r="AC1060">
            <v>0</v>
          </cell>
          <cell r="AD1060">
            <v>0</v>
          </cell>
          <cell r="AE1060">
            <v>570371.66309375991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</row>
        <row r="1061">
          <cell r="B1061" t="str">
            <v>SNIES</v>
          </cell>
          <cell r="C1061" t="str">
            <v>A1B</v>
          </cell>
          <cell r="D1061" t="str">
            <v>A1BG</v>
          </cell>
          <cell r="E1061" t="str">
            <v>ES/MAND</v>
          </cell>
          <cell r="F1061" t="str">
            <v>SNIES</v>
          </cell>
          <cell r="G1061">
            <v>23</v>
          </cell>
          <cell r="H1061" t="str">
            <v>Fournitures installation, mobilier et équipements scolaires</v>
          </cell>
          <cell r="I1061" t="str">
            <v>SNIES</v>
          </cell>
          <cell r="K1061" t="str">
            <v>FKDEA</v>
          </cell>
          <cell r="L1061" t="str">
            <v>AON</v>
          </cell>
          <cell r="N1061">
            <v>0</v>
          </cell>
          <cell r="Q1061">
            <v>0</v>
          </cell>
          <cell r="R1061" t="str">
            <v>lot</v>
          </cell>
          <cell r="T1061">
            <v>285185.83154687996</v>
          </cell>
          <cell r="U1061">
            <v>1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</row>
        <row r="1062">
          <cell r="B1062" t="str">
            <v>SNIES</v>
          </cell>
          <cell r="C1062" t="str">
            <v>A1B</v>
          </cell>
          <cell r="D1062" t="str">
            <v>A1BG</v>
          </cell>
          <cell r="E1062" t="str">
            <v>ES/NZER</v>
          </cell>
          <cell r="F1062" t="str">
            <v>SNIES</v>
          </cell>
          <cell r="G1062">
            <v>23</v>
          </cell>
          <cell r="H1062" t="str">
            <v>Fournitures installation, mobilier et équipements scolaires</v>
          </cell>
          <cell r="I1062" t="str">
            <v>SNIES</v>
          </cell>
          <cell r="K1062" t="str">
            <v>FKDEA</v>
          </cell>
          <cell r="L1062" t="str">
            <v>AON</v>
          </cell>
          <cell r="N1062">
            <v>2</v>
          </cell>
          <cell r="Q1062">
            <v>2</v>
          </cell>
          <cell r="R1062" t="str">
            <v>lot</v>
          </cell>
          <cell r="T1062">
            <v>285185.83154687996</v>
          </cell>
          <cell r="U1062">
            <v>1</v>
          </cell>
          <cell r="V1062">
            <v>0</v>
          </cell>
          <cell r="W1062">
            <v>570371.66309375991</v>
          </cell>
          <cell r="X1062">
            <v>0</v>
          </cell>
          <cell r="Y1062">
            <v>0</v>
          </cell>
          <cell r="Z1062">
            <v>570371.66309375991</v>
          </cell>
          <cell r="AA1062">
            <v>0</v>
          </cell>
          <cell r="AB1062">
            <v>570371.66309375991</v>
          </cell>
          <cell r="AC1062">
            <v>0</v>
          </cell>
          <cell r="AD1062">
            <v>0</v>
          </cell>
          <cell r="AE1062">
            <v>570371.66309375991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</row>
        <row r="1063">
          <cell r="B1063" t="str">
            <v>SNIES</v>
          </cell>
          <cell r="C1063" t="str">
            <v>A1B</v>
          </cell>
          <cell r="D1063" t="str">
            <v>A1BG</v>
          </cell>
          <cell r="E1063" t="str">
            <v>ES/PITA</v>
          </cell>
          <cell r="F1063" t="str">
            <v>SNIES</v>
          </cell>
          <cell r="G1063">
            <v>23</v>
          </cell>
          <cell r="H1063" t="str">
            <v>Fournitures installation, mobilier et équipements scolaires</v>
          </cell>
          <cell r="I1063" t="str">
            <v>SNIES</v>
          </cell>
          <cell r="K1063" t="str">
            <v>FKDEA</v>
          </cell>
          <cell r="L1063" t="str">
            <v>AON</v>
          </cell>
          <cell r="N1063">
            <v>1</v>
          </cell>
          <cell r="Q1063">
            <v>1</v>
          </cell>
          <cell r="R1063" t="str">
            <v>lot</v>
          </cell>
          <cell r="T1063">
            <v>285185.83154687996</v>
          </cell>
          <cell r="U1063">
            <v>1</v>
          </cell>
          <cell r="V1063">
            <v>0</v>
          </cell>
          <cell r="W1063">
            <v>285185.83154687996</v>
          </cell>
          <cell r="X1063">
            <v>0</v>
          </cell>
          <cell r="Y1063">
            <v>0</v>
          </cell>
          <cell r="Z1063">
            <v>285185.83154687996</v>
          </cell>
          <cell r="AA1063">
            <v>0</v>
          </cell>
          <cell r="AB1063">
            <v>285185.83154687996</v>
          </cell>
          <cell r="AC1063">
            <v>0</v>
          </cell>
          <cell r="AD1063">
            <v>0</v>
          </cell>
          <cell r="AE1063">
            <v>285185.83154687996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</row>
        <row r="1064">
          <cell r="B1064" t="str">
            <v>SNIES</v>
          </cell>
          <cell r="C1064" t="str">
            <v>A1B</v>
          </cell>
          <cell r="D1064" t="str">
            <v>A1BG</v>
          </cell>
          <cell r="E1064" t="str">
            <v>ES/SIGU</v>
          </cell>
          <cell r="F1064" t="str">
            <v>SNIES</v>
          </cell>
          <cell r="G1064">
            <v>23</v>
          </cell>
          <cell r="H1064" t="str">
            <v>Fournitures installation, mobilier et équipements scolaires</v>
          </cell>
          <cell r="I1064" t="str">
            <v>SNIES</v>
          </cell>
          <cell r="K1064" t="str">
            <v>FKDEA</v>
          </cell>
          <cell r="L1064" t="str">
            <v>AON</v>
          </cell>
          <cell r="N1064">
            <v>1</v>
          </cell>
          <cell r="Q1064">
            <v>1</v>
          </cell>
          <cell r="R1064" t="str">
            <v>lot</v>
          </cell>
          <cell r="T1064">
            <v>285185.83154687996</v>
          </cell>
          <cell r="U1064">
            <v>1</v>
          </cell>
          <cell r="V1064">
            <v>0</v>
          </cell>
          <cell r="W1064">
            <v>285185.83154687996</v>
          </cell>
          <cell r="X1064">
            <v>0</v>
          </cell>
          <cell r="Y1064">
            <v>0</v>
          </cell>
          <cell r="Z1064">
            <v>285185.83154687996</v>
          </cell>
          <cell r="AA1064">
            <v>0</v>
          </cell>
          <cell r="AB1064">
            <v>285185.83154687996</v>
          </cell>
          <cell r="AC1064">
            <v>0</v>
          </cell>
          <cell r="AD1064">
            <v>0</v>
          </cell>
          <cell r="AE1064">
            <v>285185.83154687996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</row>
        <row r="1065">
          <cell r="B1065" t="str">
            <v>SNIES</v>
          </cell>
          <cell r="C1065" t="str">
            <v>A1B</v>
          </cell>
          <cell r="D1065" t="str">
            <v>A1BG</v>
          </cell>
          <cell r="E1065" t="str">
            <v>ES/TELI</v>
          </cell>
          <cell r="F1065" t="str">
            <v>SNIES</v>
          </cell>
          <cell r="G1065">
            <v>23</v>
          </cell>
          <cell r="H1065" t="str">
            <v>Fournitures installation, mobilier et équipements scolaires</v>
          </cell>
          <cell r="I1065" t="str">
            <v>SNIES</v>
          </cell>
          <cell r="K1065" t="str">
            <v>FKDEA</v>
          </cell>
          <cell r="L1065" t="str">
            <v>AON</v>
          </cell>
          <cell r="N1065">
            <v>2</v>
          </cell>
          <cell r="Q1065">
            <v>2</v>
          </cell>
          <cell r="R1065" t="str">
            <v>lot</v>
          </cell>
          <cell r="T1065">
            <v>285185.83154687996</v>
          </cell>
          <cell r="U1065">
            <v>1</v>
          </cell>
          <cell r="V1065">
            <v>0</v>
          </cell>
          <cell r="W1065">
            <v>570371.66309375991</v>
          </cell>
          <cell r="X1065">
            <v>0</v>
          </cell>
          <cell r="Y1065">
            <v>0</v>
          </cell>
          <cell r="Z1065">
            <v>570371.66309375991</v>
          </cell>
          <cell r="AA1065">
            <v>0</v>
          </cell>
          <cell r="AB1065">
            <v>570371.66309375991</v>
          </cell>
          <cell r="AC1065">
            <v>0</v>
          </cell>
          <cell r="AD1065">
            <v>0</v>
          </cell>
          <cell r="AE1065">
            <v>570371.66309375991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</row>
        <row r="1066">
          <cell r="B1066" t="str">
            <v>SNIES</v>
          </cell>
          <cell r="C1066" t="str">
            <v>A1B</v>
          </cell>
          <cell r="D1066" t="str">
            <v>A1BG</v>
          </cell>
          <cell r="E1066" t="str">
            <v>ES/TOUG</v>
          </cell>
          <cell r="F1066" t="str">
            <v>SNIES</v>
          </cell>
          <cell r="G1066">
            <v>23</v>
          </cell>
          <cell r="H1066" t="str">
            <v>Fournitures installation, mobilier et équipements scolaires</v>
          </cell>
          <cell r="I1066" t="str">
            <v>SNIES</v>
          </cell>
          <cell r="K1066" t="str">
            <v>FKDEA</v>
          </cell>
          <cell r="L1066" t="str">
            <v>AON</v>
          </cell>
          <cell r="N1066">
            <v>2</v>
          </cell>
          <cell r="Q1066">
            <v>2</v>
          </cell>
          <cell r="R1066" t="str">
            <v>lot</v>
          </cell>
          <cell r="T1066">
            <v>285185.83154687996</v>
          </cell>
          <cell r="U1066">
            <v>1</v>
          </cell>
          <cell r="V1066">
            <v>0</v>
          </cell>
          <cell r="W1066">
            <v>570371.66309375991</v>
          </cell>
          <cell r="X1066">
            <v>0</v>
          </cell>
          <cell r="Y1066">
            <v>0</v>
          </cell>
          <cell r="Z1066">
            <v>570371.66309375991</v>
          </cell>
          <cell r="AA1066">
            <v>0</v>
          </cell>
          <cell r="AB1066">
            <v>570371.66309375991</v>
          </cell>
          <cell r="AC1066">
            <v>0</v>
          </cell>
          <cell r="AD1066">
            <v>0</v>
          </cell>
          <cell r="AE1066">
            <v>570371.66309375991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</row>
        <row r="1067">
          <cell r="B1067" t="str">
            <v>SNIES</v>
          </cell>
          <cell r="C1067" t="str">
            <v>A1B</v>
          </cell>
          <cell r="D1067" t="str">
            <v>A1BG</v>
          </cell>
          <cell r="E1067" t="str">
            <v>ES/YOMO</v>
          </cell>
          <cell r="F1067" t="str">
            <v>SNIES</v>
          </cell>
          <cell r="G1067">
            <v>23</v>
          </cell>
          <cell r="H1067" t="str">
            <v>Fournitures installation, mobilier et équipements scolaires</v>
          </cell>
          <cell r="I1067" t="str">
            <v>SNIES</v>
          </cell>
          <cell r="K1067" t="str">
            <v>FKDEA</v>
          </cell>
          <cell r="L1067" t="str">
            <v>AON</v>
          </cell>
          <cell r="N1067">
            <v>1</v>
          </cell>
          <cell r="Q1067">
            <v>1</v>
          </cell>
          <cell r="R1067" t="str">
            <v>lot</v>
          </cell>
          <cell r="T1067">
            <v>285185.83154687996</v>
          </cell>
          <cell r="U1067">
            <v>1</v>
          </cell>
          <cell r="V1067">
            <v>0</v>
          </cell>
          <cell r="W1067">
            <v>285185.83154687996</v>
          </cell>
          <cell r="X1067">
            <v>0</v>
          </cell>
          <cell r="Y1067">
            <v>0</v>
          </cell>
          <cell r="Z1067">
            <v>285185.83154687996</v>
          </cell>
          <cell r="AA1067">
            <v>0</v>
          </cell>
          <cell r="AB1067">
            <v>285185.83154687996</v>
          </cell>
          <cell r="AC1067">
            <v>0</v>
          </cell>
          <cell r="AD1067">
            <v>0</v>
          </cell>
          <cell r="AE1067">
            <v>285185.83154687996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</row>
        <row r="1068">
          <cell r="B1068" t="str">
            <v>SNIES</v>
          </cell>
          <cell r="C1068" t="str">
            <v>A1D</v>
          </cell>
          <cell r="D1068" t="str">
            <v>A1DA</v>
          </cell>
          <cell r="E1068" t="str">
            <v>SNIES</v>
          </cell>
          <cell r="F1068" t="str">
            <v>SNIES</v>
          </cell>
          <cell r="G1068">
            <v>25</v>
          </cell>
          <cell r="H1068" t="str">
            <v>Consultants  études supervision et assistance à la gestion du projet</v>
          </cell>
          <cell r="I1068" t="str">
            <v>SNIES</v>
          </cell>
          <cell r="K1068" t="str">
            <v>FKDEA</v>
          </cell>
          <cell r="L1068" t="str">
            <v>LR</v>
          </cell>
          <cell r="M1068">
            <v>0.125</v>
          </cell>
          <cell r="N1068">
            <v>0.375</v>
          </cell>
          <cell r="O1068">
            <v>0.375</v>
          </cell>
          <cell r="P1068">
            <v>0.125</v>
          </cell>
          <cell r="Q1068">
            <v>1</v>
          </cell>
          <cell r="R1068" t="str">
            <v>forfait</v>
          </cell>
          <cell r="T1068">
            <v>3960914.3270399994</v>
          </cell>
          <cell r="U1068">
            <v>1</v>
          </cell>
          <cell r="V1068">
            <v>495114.29087999993</v>
          </cell>
          <cell r="W1068">
            <v>1485342.8726399997</v>
          </cell>
          <cell r="X1068">
            <v>1485342.8726399997</v>
          </cell>
          <cell r="Y1068">
            <v>495114.29087999993</v>
          </cell>
          <cell r="Z1068">
            <v>3960914.3270399994</v>
          </cell>
          <cell r="AA1068">
            <v>495114.29087999993</v>
          </cell>
          <cell r="AB1068">
            <v>1485342.8726399997</v>
          </cell>
          <cell r="AC1068">
            <v>1485342.8726399997</v>
          </cell>
          <cell r="AD1068">
            <v>495114.29087999993</v>
          </cell>
          <cell r="AE1068">
            <v>3960914.3270399994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</row>
        <row r="1069">
          <cell r="B1069" t="str">
            <v>SNIES</v>
          </cell>
          <cell r="C1069" t="str">
            <v>B1B</v>
          </cell>
          <cell r="D1069" t="str">
            <v>B1BH</v>
          </cell>
          <cell r="E1069" t="str">
            <v>DNES</v>
          </cell>
          <cell r="F1069" t="str">
            <v>SNIES</v>
          </cell>
          <cell r="G1069">
            <v>12</v>
          </cell>
          <cell r="H1069" t="str">
            <v>Formation initiale des enseignants des collèges</v>
          </cell>
          <cell r="I1069" t="str">
            <v>ISSEG</v>
          </cell>
          <cell r="K1069" t="str">
            <v>FKDEA</v>
          </cell>
          <cell r="L1069" t="str">
            <v>AUT</v>
          </cell>
          <cell r="N1069">
            <v>0.33333333333333331</v>
          </cell>
          <cell r="O1069">
            <v>0.33333333333333331</v>
          </cell>
          <cell r="P1069">
            <v>0.33333333333333331</v>
          </cell>
          <cell r="Q1069">
            <v>1</v>
          </cell>
          <cell r="R1069" t="str">
            <v>forfait</v>
          </cell>
          <cell r="T1069">
            <v>2376548.5962239997</v>
          </cell>
          <cell r="U1069">
            <v>1</v>
          </cell>
          <cell r="V1069">
            <v>0</v>
          </cell>
          <cell r="W1069">
            <v>792182.86540799984</v>
          </cell>
          <cell r="X1069">
            <v>792182.86540799984</v>
          </cell>
          <cell r="Y1069">
            <v>792182.86540799984</v>
          </cell>
          <cell r="Z1069">
            <v>2376548.5962239997</v>
          </cell>
          <cell r="AA1069">
            <v>0</v>
          </cell>
          <cell r="AB1069">
            <v>792182.86540799984</v>
          </cell>
          <cell r="AC1069">
            <v>792182.86540799984</v>
          </cell>
          <cell r="AD1069">
            <v>792182.86540799984</v>
          </cell>
          <cell r="AE1069">
            <v>2376548.5962239997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</row>
        <row r="1070">
          <cell r="B1070" t="str">
            <v>SNIES</v>
          </cell>
          <cell r="C1070" t="str">
            <v>D1B</v>
          </cell>
          <cell r="D1070" t="str">
            <v>D1BD</v>
          </cell>
          <cell r="E1070" t="str">
            <v>SO</v>
          </cell>
          <cell r="F1070" t="str">
            <v>SNIES</v>
          </cell>
          <cell r="G1070" t="str">
            <v>SO</v>
          </cell>
          <cell r="H1070" t="str">
            <v>Non affectés sur projet BID  (15%)</v>
          </cell>
          <cell r="K1070" t="str">
            <v>BID 3</v>
          </cell>
          <cell r="M1070">
            <v>0.25</v>
          </cell>
          <cell r="N1070">
            <v>0.25</v>
          </cell>
          <cell r="O1070">
            <v>0.25</v>
          </cell>
          <cell r="P1070">
            <v>0.25</v>
          </cell>
          <cell r="R1070" t="str">
            <v>forfait</v>
          </cell>
          <cell r="T1070">
            <v>3565670.7239999999</v>
          </cell>
          <cell r="U1070">
            <v>1</v>
          </cell>
          <cell r="V1070">
            <v>891417.68099999998</v>
          </cell>
          <cell r="W1070">
            <v>891417.68099999998</v>
          </cell>
          <cell r="X1070">
            <v>891417.68099999998</v>
          </cell>
          <cell r="Y1070">
            <v>891417.68099999998</v>
          </cell>
          <cell r="Z1070">
            <v>3565670.7239999999</v>
          </cell>
          <cell r="AA1070">
            <v>891417.68099999998</v>
          </cell>
          <cell r="AB1070">
            <v>891417.68099999998</v>
          </cell>
          <cell r="AC1070">
            <v>891417.68099999998</v>
          </cell>
          <cell r="AD1070">
            <v>891417.68099999998</v>
          </cell>
          <cell r="AE1070">
            <v>3565670.7239999999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</row>
        <row r="1071">
          <cell r="B1071" t="str">
            <v>SNIES</v>
          </cell>
          <cell r="C1071" t="str">
            <v>A1A</v>
          </cell>
          <cell r="D1071" t="str">
            <v>A1AJ</v>
          </cell>
          <cell r="E1071" t="str">
            <v>EP/DUBR</v>
          </cell>
          <cell r="F1071" t="str">
            <v>SNIES</v>
          </cell>
          <cell r="G1071">
            <v>21</v>
          </cell>
          <cell r="H1071" t="str">
            <v>EP Dubréka études architect et techniques</v>
          </cell>
          <cell r="I1071" t="str">
            <v>SNIES</v>
          </cell>
          <cell r="K1071" t="str">
            <v>BID 3</v>
          </cell>
          <cell r="L1071" t="str">
            <v>AON</v>
          </cell>
          <cell r="M1071">
            <v>32.5</v>
          </cell>
          <cell r="N1071">
            <v>32.5</v>
          </cell>
          <cell r="Q1071">
            <v>65</v>
          </cell>
          <cell r="R1071" t="str">
            <v>classes</v>
          </cell>
          <cell r="T1071">
            <v>4520.2388000000001</v>
          </cell>
          <cell r="U1071">
            <v>1</v>
          </cell>
          <cell r="V1071">
            <v>146907.761</v>
          </cell>
          <cell r="W1071">
            <v>146907.761</v>
          </cell>
          <cell r="X1071">
            <v>0</v>
          </cell>
          <cell r="Y1071">
            <v>0</v>
          </cell>
          <cell r="Z1071">
            <v>293815.522</v>
          </cell>
          <cell r="AA1071">
            <v>146907.761</v>
          </cell>
          <cell r="AB1071">
            <v>146907.761</v>
          </cell>
          <cell r="AC1071">
            <v>0</v>
          </cell>
          <cell r="AD1071">
            <v>0</v>
          </cell>
          <cell r="AE1071">
            <v>293815.522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</row>
        <row r="1072">
          <cell r="B1072" t="str">
            <v>SNIES</v>
          </cell>
          <cell r="C1072" t="str">
            <v>A1A</v>
          </cell>
          <cell r="D1072" t="str">
            <v>A1AJ</v>
          </cell>
          <cell r="E1072" t="str">
            <v>EP/BOFF</v>
          </cell>
          <cell r="F1072" t="str">
            <v>SNIES</v>
          </cell>
          <cell r="G1072">
            <v>21</v>
          </cell>
          <cell r="H1072" t="str">
            <v>EP Boffa études architect et techniques</v>
          </cell>
          <cell r="I1072" t="str">
            <v>SNIES</v>
          </cell>
          <cell r="K1072" t="str">
            <v>BID 3</v>
          </cell>
          <cell r="L1072" t="str">
            <v>AON</v>
          </cell>
          <cell r="M1072">
            <v>34.5</v>
          </cell>
          <cell r="N1072">
            <v>34.5</v>
          </cell>
          <cell r="Q1072">
            <v>69</v>
          </cell>
          <cell r="R1072" t="str">
            <v>classes</v>
          </cell>
          <cell r="T1072">
            <v>4520.2388000000001</v>
          </cell>
          <cell r="U1072">
            <v>1</v>
          </cell>
          <cell r="V1072">
            <v>155948.23860000001</v>
          </cell>
          <cell r="W1072">
            <v>155948.23860000001</v>
          </cell>
          <cell r="X1072">
            <v>0</v>
          </cell>
          <cell r="Y1072">
            <v>0</v>
          </cell>
          <cell r="Z1072">
            <v>311896.47720000002</v>
          </cell>
          <cell r="AA1072">
            <v>155948.23860000001</v>
          </cell>
          <cell r="AB1072">
            <v>155948.23860000001</v>
          </cell>
          <cell r="AC1072">
            <v>0</v>
          </cell>
          <cell r="AD1072">
            <v>0</v>
          </cell>
          <cell r="AE1072">
            <v>311896.47720000002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</row>
        <row r="1073">
          <cell r="B1073" t="str">
            <v>SNIES</v>
          </cell>
          <cell r="C1073" t="str">
            <v>A1A</v>
          </cell>
          <cell r="D1073" t="str">
            <v>A1AJ</v>
          </cell>
          <cell r="E1073" t="str">
            <v>EP/BOKE</v>
          </cell>
          <cell r="F1073" t="str">
            <v>SNIES</v>
          </cell>
          <cell r="G1073">
            <v>21</v>
          </cell>
          <cell r="H1073" t="str">
            <v>EP Boké études architect et techniques</v>
          </cell>
          <cell r="I1073" t="str">
            <v>SNIES</v>
          </cell>
          <cell r="K1073" t="str">
            <v>BID 3</v>
          </cell>
          <cell r="L1073" t="str">
            <v>AON</v>
          </cell>
          <cell r="M1073">
            <v>41.5</v>
          </cell>
          <cell r="N1073">
            <v>41.5</v>
          </cell>
          <cell r="Q1073">
            <v>83</v>
          </cell>
          <cell r="R1073" t="str">
            <v>classes</v>
          </cell>
          <cell r="T1073">
            <v>4520.2388000000001</v>
          </cell>
          <cell r="U1073">
            <v>1</v>
          </cell>
          <cell r="V1073">
            <v>187589.91020000001</v>
          </cell>
          <cell r="W1073">
            <v>187589.91020000001</v>
          </cell>
          <cell r="X1073">
            <v>0</v>
          </cell>
          <cell r="Y1073">
            <v>0</v>
          </cell>
          <cell r="Z1073">
            <v>375179.82040000003</v>
          </cell>
          <cell r="AA1073">
            <v>187589.91020000001</v>
          </cell>
          <cell r="AB1073">
            <v>187589.91020000001</v>
          </cell>
          <cell r="AC1073">
            <v>0</v>
          </cell>
          <cell r="AD1073">
            <v>0</v>
          </cell>
          <cell r="AE1073">
            <v>375179.82040000003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</row>
        <row r="1074">
          <cell r="B1074" t="str">
            <v>SNIES</v>
          </cell>
          <cell r="C1074" t="str">
            <v>A1A</v>
          </cell>
          <cell r="D1074" t="str">
            <v>A1AJ</v>
          </cell>
          <cell r="E1074" t="str">
            <v>EP/GAOU</v>
          </cell>
          <cell r="F1074" t="str">
            <v>SNIES</v>
          </cell>
          <cell r="G1074">
            <v>21</v>
          </cell>
          <cell r="H1074" t="str">
            <v>EP Gaoual études architect et techniques</v>
          </cell>
          <cell r="I1074" t="str">
            <v>SNIES</v>
          </cell>
          <cell r="K1074" t="str">
            <v>BID 3</v>
          </cell>
          <cell r="L1074" t="str">
            <v>AON</v>
          </cell>
          <cell r="M1074">
            <v>41.5</v>
          </cell>
          <cell r="N1074">
            <v>41.5</v>
          </cell>
          <cell r="Q1074">
            <v>83</v>
          </cell>
          <cell r="R1074" t="str">
            <v>classes</v>
          </cell>
          <cell r="T1074">
            <v>4520.2388000000001</v>
          </cell>
          <cell r="U1074">
            <v>1</v>
          </cell>
          <cell r="V1074">
            <v>187589.91020000001</v>
          </cell>
          <cell r="W1074">
            <v>187589.91020000001</v>
          </cell>
          <cell r="X1074">
            <v>0</v>
          </cell>
          <cell r="Y1074">
            <v>0</v>
          </cell>
          <cell r="Z1074">
            <v>375179.82040000003</v>
          </cell>
          <cell r="AA1074">
            <v>187589.91020000001</v>
          </cell>
          <cell r="AB1074">
            <v>187589.91020000001</v>
          </cell>
          <cell r="AC1074">
            <v>0</v>
          </cell>
          <cell r="AD1074">
            <v>0</v>
          </cell>
          <cell r="AE1074">
            <v>375179.82040000003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</row>
        <row r="1075">
          <cell r="B1075" t="str">
            <v>SNIES</v>
          </cell>
          <cell r="C1075" t="str">
            <v>A1A</v>
          </cell>
          <cell r="D1075" t="str">
            <v>A1AJ</v>
          </cell>
          <cell r="E1075" t="str">
            <v>EP/DUBR</v>
          </cell>
          <cell r="F1075" t="str">
            <v>SNIES</v>
          </cell>
          <cell r="G1075">
            <v>22</v>
          </cell>
          <cell r="H1075" t="str">
            <v>EP Dubréka construction classes +bur+mag</v>
          </cell>
          <cell r="I1075" t="str">
            <v>SNIES</v>
          </cell>
          <cell r="K1075" t="str">
            <v>BID 3</v>
          </cell>
          <cell r="L1075" t="str">
            <v>AON</v>
          </cell>
          <cell r="M1075">
            <v>16.5</v>
          </cell>
          <cell r="N1075">
            <v>16.5</v>
          </cell>
          <cell r="Q1075">
            <v>33</v>
          </cell>
          <cell r="R1075" t="str">
            <v>classes</v>
          </cell>
          <cell r="T1075">
            <v>62248.246500000001</v>
          </cell>
          <cell r="U1075">
            <v>0.83399999999999996</v>
          </cell>
          <cell r="V1075">
            <v>1027096.06725</v>
          </cell>
          <cell r="W1075">
            <v>1027096.06725</v>
          </cell>
          <cell r="X1075">
            <v>0</v>
          </cell>
          <cell r="Y1075">
            <v>0</v>
          </cell>
          <cell r="Z1075">
            <v>2054192.1344999999</v>
          </cell>
          <cell r="AA1075">
            <v>856598.12008649996</v>
          </cell>
          <cell r="AB1075">
            <v>856598.12008649996</v>
          </cell>
          <cell r="AC1075">
            <v>0</v>
          </cell>
          <cell r="AD1075">
            <v>0</v>
          </cell>
          <cell r="AE1075">
            <v>1713196.2401729999</v>
          </cell>
          <cell r="AF1075">
            <v>170497.94716350001</v>
          </cell>
          <cell r="AG1075">
            <v>170497.94716350001</v>
          </cell>
          <cell r="AH1075">
            <v>0</v>
          </cell>
          <cell r="AI1075">
            <v>0</v>
          </cell>
          <cell r="AJ1075">
            <v>340995.89432700002</v>
          </cell>
          <cell r="AK1075">
            <v>0</v>
          </cell>
          <cell r="AL1075">
            <v>0</v>
          </cell>
        </row>
        <row r="1076">
          <cell r="B1076" t="str">
            <v>SNIES</v>
          </cell>
          <cell r="C1076" t="str">
            <v>A1A</v>
          </cell>
          <cell r="D1076" t="str">
            <v>A1AJ</v>
          </cell>
          <cell r="E1076" t="str">
            <v>EP/BOFF</v>
          </cell>
          <cell r="F1076" t="str">
            <v>SNIES</v>
          </cell>
          <cell r="G1076">
            <v>22</v>
          </cell>
          <cell r="H1076" t="str">
            <v>EP Boffa construction classes +bur+mag</v>
          </cell>
          <cell r="I1076" t="str">
            <v>SNIES</v>
          </cell>
          <cell r="K1076" t="str">
            <v>BID 3</v>
          </cell>
          <cell r="L1076" t="str">
            <v>AON</v>
          </cell>
          <cell r="M1076">
            <v>15</v>
          </cell>
          <cell r="N1076">
            <v>15</v>
          </cell>
          <cell r="Q1076">
            <v>30</v>
          </cell>
          <cell r="R1076" t="str">
            <v>classes</v>
          </cell>
          <cell r="T1076">
            <v>62248.246500000001</v>
          </cell>
          <cell r="U1076">
            <v>0.83399999999999996</v>
          </cell>
          <cell r="V1076">
            <v>933723.69750000001</v>
          </cell>
          <cell r="W1076">
            <v>933723.69750000001</v>
          </cell>
          <cell r="X1076">
            <v>0</v>
          </cell>
          <cell r="Y1076">
            <v>0</v>
          </cell>
          <cell r="Z1076">
            <v>1867447.395</v>
          </cell>
          <cell r="AA1076">
            <v>778725.56371499994</v>
          </cell>
          <cell r="AB1076">
            <v>778725.56371499994</v>
          </cell>
          <cell r="AC1076">
            <v>0</v>
          </cell>
          <cell r="AD1076">
            <v>0</v>
          </cell>
          <cell r="AE1076">
            <v>1557451.1274299999</v>
          </cell>
          <cell r="AF1076">
            <v>154998.13378500007</v>
          </cell>
          <cell r="AG1076">
            <v>154998.13378500007</v>
          </cell>
          <cell r="AH1076">
            <v>0</v>
          </cell>
          <cell r="AI1076">
            <v>0</v>
          </cell>
          <cell r="AJ1076">
            <v>309996.26757000014</v>
          </cell>
          <cell r="AK1076">
            <v>0</v>
          </cell>
          <cell r="AL1076">
            <v>0</v>
          </cell>
        </row>
        <row r="1077">
          <cell r="B1077" t="str">
            <v>SNIES</v>
          </cell>
          <cell r="C1077" t="str">
            <v>A1A</v>
          </cell>
          <cell r="D1077" t="str">
            <v>A1AJ</v>
          </cell>
          <cell r="E1077" t="str">
            <v>EP/BOKE</v>
          </cell>
          <cell r="F1077" t="str">
            <v>SNIES</v>
          </cell>
          <cell r="G1077">
            <v>22</v>
          </cell>
          <cell r="H1077" t="str">
            <v>EP Boké construction classes +bur+mag</v>
          </cell>
          <cell r="I1077" t="str">
            <v>SNIES</v>
          </cell>
          <cell r="K1077" t="str">
            <v>BID 3</v>
          </cell>
          <cell r="L1077" t="str">
            <v>AON</v>
          </cell>
          <cell r="M1077">
            <v>25.5</v>
          </cell>
          <cell r="N1077">
            <v>25.5</v>
          </cell>
          <cell r="Q1077">
            <v>51</v>
          </cell>
          <cell r="R1077" t="str">
            <v>classes</v>
          </cell>
          <cell r="T1077">
            <v>62248.246500000001</v>
          </cell>
          <cell r="U1077">
            <v>0.83399999999999996</v>
          </cell>
          <cell r="V1077">
            <v>1587330.28575</v>
          </cell>
          <cell r="W1077">
            <v>1587330.28575</v>
          </cell>
          <cell r="X1077">
            <v>0</v>
          </cell>
          <cell r="Y1077">
            <v>0</v>
          </cell>
          <cell r="Z1077">
            <v>3174660.5715000001</v>
          </cell>
          <cell r="AA1077">
            <v>1323833.4583155001</v>
          </cell>
          <cell r="AB1077">
            <v>1323833.4583155001</v>
          </cell>
          <cell r="AC1077">
            <v>0</v>
          </cell>
          <cell r="AD1077">
            <v>0</v>
          </cell>
          <cell r="AE1077">
            <v>2647666.9166310001</v>
          </cell>
          <cell r="AF1077">
            <v>263496.82743449998</v>
          </cell>
          <cell r="AG1077">
            <v>263496.82743449998</v>
          </cell>
          <cell r="AH1077">
            <v>0</v>
          </cell>
          <cell r="AI1077">
            <v>0</v>
          </cell>
          <cell r="AJ1077">
            <v>526993.65486899996</v>
          </cell>
          <cell r="AK1077">
            <v>0</v>
          </cell>
          <cell r="AL1077">
            <v>0</v>
          </cell>
        </row>
        <row r="1078">
          <cell r="B1078" t="str">
            <v>SNIES</v>
          </cell>
          <cell r="C1078" t="str">
            <v>A1A</v>
          </cell>
          <cell r="D1078" t="str">
            <v>A1AJ</v>
          </cell>
          <cell r="E1078" t="str">
            <v>EP/GAOU</v>
          </cell>
          <cell r="F1078" t="str">
            <v>SNIES</v>
          </cell>
          <cell r="G1078">
            <v>22</v>
          </cell>
          <cell r="H1078" t="str">
            <v>EP Gaoual construction classes +bur+mag</v>
          </cell>
          <cell r="I1078" t="str">
            <v>SNIES</v>
          </cell>
          <cell r="K1078" t="str">
            <v>BID 3</v>
          </cell>
          <cell r="L1078" t="str">
            <v>AON</v>
          </cell>
          <cell r="M1078">
            <v>18</v>
          </cell>
          <cell r="N1078">
            <v>18</v>
          </cell>
          <cell r="Q1078">
            <v>36</v>
          </cell>
          <cell r="R1078" t="str">
            <v>classes</v>
          </cell>
          <cell r="T1078">
            <v>62248.246500000001</v>
          </cell>
          <cell r="U1078">
            <v>0.83399999999999996</v>
          </cell>
          <cell r="V1078">
            <v>1120468.4369999999</v>
          </cell>
          <cell r="W1078">
            <v>1120468.4369999999</v>
          </cell>
          <cell r="X1078">
            <v>0</v>
          </cell>
          <cell r="Y1078">
            <v>0</v>
          </cell>
          <cell r="Z1078">
            <v>2240936.8739999998</v>
          </cell>
          <cell r="AA1078">
            <v>934470.67645799986</v>
          </cell>
          <cell r="AB1078">
            <v>934470.67645799986</v>
          </cell>
          <cell r="AC1078">
            <v>0</v>
          </cell>
          <cell r="AD1078">
            <v>0</v>
          </cell>
          <cell r="AE1078">
            <v>1868941.3529159997</v>
          </cell>
          <cell r="AF1078">
            <v>185997.76054200006</v>
          </cell>
          <cell r="AG1078">
            <v>185997.76054200006</v>
          </cell>
          <cell r="AH1078">
            <v>0</v>
          </cell>
          <cell r="AI1078">
            <v>0</v>
          </cell>
          <cell r="AJ1078">
            <v>371995.52108400012</v>
          </cell>
          <cell r="AK1078">
            <v>0</v>
          </cell>
          <cell r="AL1078">
            <v>0</v>
          </cell>
        </row>
        <row r="1079">
          <cell r="B1079" t="str">
            <v>SNIES</v>
          </cell>
          <cell r="C1079" t="str">
            <v>A1A</v>
          </cell>
          <cell r="D1079" t="str">
            <v>A1AJ</v>
          </cell>
          <cell r="E1079" t="str">
            <v>EP/DUBR</v>
          </cell>
          <cell r="F1079" t="str">
            <v>SNIES</v>
          </cell>
          <cell r="G1079">
            <v>22</v>
          </cell>
          <cell r="H1079" t="str">
            <v>EP Dubréka réhabilitation classes +bur+mag</v>
          </cell>
          <cell r="I1079" t="str">
            <v>SNIES</v>
          </cell>
          <cell r="K1079" t="str">
            <v>BID 3</v>
          </cell>
          <cell r="L1079" t="str">
            <v>AON</v>
          </cell>
          <cell r="M1079">
            <v>16</v>
          </cell>
          <cell r="N1079">
            <v>16</v>
          </cell>
          <cell r="Q1079">
            <v>32</v>
          </cell>
          <cell r="R1079" t="str">
            <v>classes</v>
          </cell>
          <cell r="T1079">
            <v>37348.947899999999</v>
          </cell>
          <cell r="U1079">
            <v>0.83399999999999996</v>
          </cell>
          <cell r="V1079">
            <v>597583.16639999999</v>
          </cell>
          <cell r="W1079">
            <v>597583.16639999999</v>
          </cell>
          <cell r="X1079">
            <v>0</v>
          </cell>
          <cell r="Y1079">
            <v>0</v>
          </cell>
          <cell r="Z1079">
            <v>1195166.3328</v>
          </cell>
          <cell r="AA1079">
            <v>498384.36077759997</v>
          </cell>
          <cell r="AB1079">
            <v>498384.36077759997</v>
          </cell>
          <cell r="AC1079">
            <v>0</v>
          </cell>
          <cell r="AD1079">
            <v>0</v>
          </cell>
          <cell r="AE1079">
            <v>996768.72155519994</v>
          </cell>
          <cell r="AF1079">
            <v>99198.805622400017</v>
          </cell>
          <cell r="AG1079">
            <v>99198.805622400017</v>
          </cell>
          <cell r="AH1079">
            <v>0</v>
          </cell>
          <cell r="AI1079">
            <v>0</v>
          </cell>
          <cell r="AJ1079">
            <v>198397.61124480003</v>
          </cell>
          <cell r="AK1079">
            <v>0</v>
          </cell>
          <cell r="AL1079">
            <v>0</v>
          </cell>
        </row>
        <row r="1080">
          <cell r="B1080" t="str">
            <v>SNIES</v>
          </cell>
          <cell r="C1080" t="str">
            <v>A1A</v>
          </cell>
          <cell r="D1080" t="str">
            <v>A1AJ</v>
          </cell>
          <cell r="E1080" t="str">
            <v>EP/BOFF</v>
          </cell>
          <cell r="F1080" t="str">
            <v>SNIES</v>
          </cell>
          <cell r="G1080">
            <v>22</v>
          </cell>
          <cell r="H1080" t="str">
            <v>EP Boffa réhabilitation classes +bur+mag</v>
          </cell>
          <cell r="I1080" t="str">
            <v>SNIES</v>
          </cell>
          <cell r="K1080" t="str">
            <v>BID 3</v>
          </cell>
          <cell r="L1080" t="str">
            <v>AON</v>
          </cell>
          <cell r="M1080">
            <v>19.5</v>
          </cell>
          <cell r="N1080">
            <v>19.5</v>
          </cell>
          <cell r="Q1080">
            <v>39</v>
          </cell>
          <cell r="R1080" t="str">
            <v>classes</v>
          </cell>
          <cell r="T1080">
            <v>37348.947899999999</v>
          </cell>
          <cell r="U1080">
            <v>0.83399999999999996</v>
          </cell>
          <cell r="V1080">
            <v>728304.48404999997</v>
          </cell>
          <cell r="W1080">
            <v>728304.48404999997</v>
          </cell>
          <cell r="X1080">
            <v>0</v>
          </cell>
          <cell r="Y1080">
            <v>0</v>
          </cell>
          <cell r="Z1080">
            <v>1456608.9680999999</v>
          </cell>
          <cell r="AA1080">
            <v>607405.93969769997</v>
          </cell>
          <cell r="AB1080">
            <v>607405.93969769997</v>
          </cell>
          <cell r="AC1080">
            <v>0</v>
          </cell>
          <cell r="AD1080">
            <v>0</v>
          </cell>
          <cell r="AE1080">
            <v>1214811.8793953999</v>
          </cell>
          <cell r="AF1080">
            <v>120898.5443523</v>
          </cell>
          <cell r="AG1080">
            <v>120898.5443523</v>
          </cell>
          <cell r="AH1080">
            <v>0</v>
          </cell>
          <cell r="AI1080">
            <v>0</v>
          </cell>
          <cell r="AJ1080">
            <v>241797.0887046</v>
          </cell>
          <cell r="AK1080">
            <v>0</v>
          </cell>
          <cell r="AL1080">
            <v>0</v>
          </cell>
        </row>
        <row r="1081">
          <cell r="B1081" t="str">
            <v>SNIES</v>
          </cell>
          <cell r="C1081" t="str">
            <v>A1A</v>
          </cell>
          <cell r="D1081" t="str">
            <v>A1AJ</v>
          </cell>
          <cell r="E1081" t="str">
            <v>EP/BOKE</v>
          </cell>
          <cell r="F1081" t="str">
            <v>SNIES</v>
          </cell>
          <cell r="G1081">
            <v>22</v>
          </cell>
          <cell r="H1081" t="str">
            <v>EP Boké réhabilitation classes +bur+mag</v>
          </cell>
          <cell r="I1081" t="str">
            <v>SNIES</v>
          </cell>
          <cell r="K1081" t="str">
            <v>BID 3</v>
          </cell>
          <cell r="L1081" t="str">
            <v>AON</v>
          </cell>
          <cell r="M1081">
            <v>16</v>
          </cell>
          <cell r="N1081">
            <v>16</v>
          </cell>
          <cell r="Q1081">
            <v>32</v>
          </cell>
          <cell r="R1081" t="str">
            <v>classes</v>
          </cell>
          <cell r="T1081">
            <v>37348.947899999999</v>
          </cell>
          <cell r="U1081">
            <v>0.83399999999999996</v>
          </cell>
          <cell r="V1081">
            <v>597583.16639999999</v>
          </cell>
          <cell r="W1081">
            <v>597583.16639999999</v>
          </cell>
          <cell r="X1081">
            <v>0</v>
          </cell>
          <cell r="Y1081">
            <v>0</v>
          </cell>
          <cell r="Z1081">
            <v>1195166.3328</v>
          </cell>
          <cell r="AA1081">
            <v>498384.36077759997</v>
          </cell>
          <cell r="AB1081">
            <v>498384.36077759997</v>
          </cell>
          <cell r="AC1081">
            <v>0</v>
          </cell>
          <cell r="AD1081">
            <v>0</v>
          </cell>
          <cell r="AE1081">
            <v>996768.72155519994</v>
          </cell>
          <cell r="AF1081">
            <v>99198.805622400017</v>
          </cell>
          <cell r="AG1081">
            <v>99198.805622400017</v>
          </cell>
          <cell r="AH1081">
            <v>0</v>
          </cell>
          <cell r="AI1081">
            <v>0</v>
          </cell>
          <cell r="AJ1081">
            <v>198397.61124480003</v>
          </cell>
          <cell r="AK1081">
            <v>0</v>
          </cell>
          <cell r="AL1081">
            <v>0</v>
          </cell>
        </row>
        <row r="1082">
          <cell r="B1082" t="str">
            <v>SNIES</v>
          </cell>
          <cell r="C1082" t="str">
            <v>A1A</v>
          </cell>
          <cell r="D1082" t="str">
            <v>A1AJ</v>
          </cell>
          <cell r="E1082" t="str">
            <v>EP/GAOU</v>
          </cell>
          <cell r="F1082" t="str">
            <v>SNIES</v>
          </cell>
          <cell r="G1082">
            <v>22</v>
          </cell>
          <cell r="H1082" t="str">
            <v>EP Gaoual réhabilitation classes +bur+mag</v>
          </cell>
          <cell r="I1082" t="str">
            <v>SNIES</v>
          </cell>
          <cell r="K1082" t="str">
            <v>BID 3</v>
          </cell>
          <cell r="L1082" t="str">
            <v>AON</v>
          </cell>
          <cell r="M1082">
            <v>23.5</v>
          </cell>
          <cell r="N1082">
            <v>23.5</v>
          </cell>
          <cell r="Q1082">
            <v>47</v>
          </cell>
          <cell r="R1082" t="str">
            <v>classes</v>
          </cell>
          <cell r="T1082">
            <v>37348.947899999999</v>
          </cell>
          <cell r="U1082">
            <v>0.83399999999999996</v>
          </cell>
          <cell r="V1082">
            <v>877700.27564999997</v>
          </cell>
          <cell r="W1082">
            <v>877700.27564999997</v>
          </cell>
          <cell r="X1082">
            <v>0</v>
          </cell>
          <cell r="Y1082">
            <v>0</v>
          </cell>
          <cell r="Z1082">
            <v>1755400.5512999999</v>
          </cell>
          <cell r="AA1082">
            <v>732002.0298920999</v>
          </cell>
          <cell r="AB1082">
            <v>732002.0298920999</v>
          </cell>
          <cell r="AC1082">
            <v>0</v>
          </cell>
          <cell r="AD1082">
            <v>0</v>
          </cell>
          <cell r="AE1082">
            <v>1464004.0597841998</v>
          </cell>
          <cell r="AF1082">
            <v>145698.24575790006</v>
          </cell>
          <cell r="AG1082">
            <v>145698.24575790006</v>
          </cell>
          <cell r="AH1082">
            <v>0</v>
          </cell>
          <cell r="AI1082">
            <v>0</v>
          </cell>
          <cell r="AJ1082">
            <v>291396.49151580012</v>
          </cell>
          <cell r="AK1082">
            <v>0</v>
          </cell>
          <cell r="AL1082">
            <v>0</v>
          </cell>
        </row>
        <row r="1083">
          <cell r="B1083" t="str">
            <v>SNIES</v>
          </cell>
          <cell r="C1083" t="str">
            <v>A1A</v>
          </cell>
          <cell r="D1083" t="str">
            <v>A1AJ</v>
          </cell>
          <cell r="E1083" t="str">
            <v>EP/DUBR</v>
          </cell>
          <cell r="F1083" t="str">
            <v>SNIES</v>
          </cell>
          <cell r="G1083">
            <v>23</v>
          </cell>
          <cell r="H1083" t="str">
            <v>EP Dubréka equipement et mobilier</v>
          </cell>
          <cell r="I1083" t="str">
            <v>SNIES</v>
          </cell>
          <cell r="K1083" t="str">
            <v>BID 3</v>
          </cell>
          <cell r="L1083" t="str">
            <v>AON</v>
          </cell>
          <cell r="N1083">
            <v>65</v>
          </cell>
          <cell r="Q1083">
            <v>65</v>
          </cell>
          <cell r="R1083" t="str">
            <v>lot</v>
          </cell>
          <cell r="T1083">
            <v>6710.7186666666666</v>
          </cell>
          <cell r="U1083">
            <v>1</v>
          </cell>
          <cell r="V1083">
            <v>0</v>
          </cell>
          <cell r="W1083">
            <v>436196.71333333332</v>
          </cell>
          <cell r="X1083">
            <v>0</v>
          </cell>
          <cell r="Y1083">
            <v>0</v>
          </cell>
          <cell r="Z1083">
            <v>436196.71333333332</v>
          </cell>
          <cell r="AA1083">
            <v>0</v>
          </cell>
          <cell r="AB1083">
            <v>436196.71333333332</v>
          </cell>
          <cell r="AC1083">
            <v>0</v>
          </cell>
          <cell r="AD1083">
            <v>0</v>
          </cell>
          <cell r="AE1083">
            <v>436196.71333333332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</row>
        <row r="1084">
          <cell r="B1084" t="str">
            <v>SNIES</v>
          </cell>
          <cell r="C1084" t="str">
            <v>A1A</v>
          </cell>
          <cell r="D1084" t="str">
            <v>A1AJ</v>
          </cell>
          <cell r="E1084" t="str">
            <v>EP/BOFF</v>
          </cell>
          <cell r="F1084" t="str">
            <v>SNIES</v>
          </cell>
          <cell r="G1084">
            <v>23</v>
          </cell>
          <cell r="H1084" t="str">
            <v xml:space="preserve">EP Boffa equipement et mobilier </v>
          </cell>
          <cell r="I1084" t="str">
            <v>SNIES</v>
          </cell>
          <cell r="K1084" t="str">
            <v>BID 3</v>
          </cell>
          <cell r="L1084" t="str">
            <v>AON</v>
          </cell>
          <cell r="N1084">
            <v>69</v>
          </cell>
          <cell r="Q1084">
            <v>69</v>
          </cell>
          <cell r="R1084" t="str">
            <v>lot</v>
          </cell>
          <cell r="T1084">
            <v>6710.7186666666666</v>
          </cell>
          <cell r="U1084">
            <v>1</v>
          </cell>
          <cell r="V1084">
            <v>0</v>
          </cell>
          <cell r="W1084">
            <v>463039.58799999999</v>
          </cell>
          <cell r="X1084">
            <v>0</v>
          </cell>
          <cell r="Y1084">
            <v>0</v>
          </cell>
          <cell r="Z1084">
            <v>463039.58799999999</v>
          </cell>
          <cell r="AA1084">
            <v>0</v>
          </cell>
          <cell r="AB1084">
            <v>463039.58799999999</v>
          </cell>
          <cell r="AC1084">
            <v>0</v>
          </cell>
          <cell r="AD1084">
            <v>0</v>
          </cell>
          <cell r="AE1084">
            <v>463039.58799999999</v>
          </cell>
          <cell r="AF1084">
            <v>0</v>
          </cell>
          <cell r="AG1084">
            <v>0</v>
          </cell>
          <cell r="AH1084">
            <v>0</v>
          </cell>
          <cell r="AI1084">
            <v>0</v>
          </cell>
          <cell r="AJ1084">
            <v>0</v>
          </cell>
          <cell r="AK1084">
            <v>0</v>
          </cell>
          <cell r="AL1084">
            <v>0</v>
          </cell>
        </row>
        <row r="1085">
          <cell r="B1085" t="str">
            <v>SNIES</v>
          </cell>
          <cell r="C1085" t="str">
            <v>A1A</v>
          </cell>
          <cell r="D1085" t="str">
            <v>A1AJ</v>
          </cell>
          <cell r="E1085" t="str">
            <v>EP/BOKE</v>
          </cell>
          <cell r="F1085" t="str">
            <v>SNIES</v>
          </cell>
          <cell r="G1085">
            <v>23</v>
          </cell>
          <cell r="H1085" t="str">
            <v xml:space="preserve">EP Boké equipement et mobilier </v>
          </cell>
          <cell r="I1085" t="str">
            <v>SNIES</v>
          </cell>
          <cell r="K1085" t="str">
            <v>BID 3</v>
          </cell>
          <cell r="L1085" t="str">
            <v>AON</v>
          </cell>
          <cell r="N1085">
            <v>83</v>
          </cell>
          <cell r="Q1085">
            <v>83</v>
          </cell>
          <cell r="R1085" t="str">
            <v>lot</v>
          </cell>
          <cell r="T1085">
            <v>6710.7186666666666</v>
          </cell>
          <cell r="U1085">
            <v>1</v>
          </cell>
          <cell r="V1085">
            <v>0</v>
          </cell>
          <cell r="W1085">
            <v>556989.64933333336</v>
          </cell>
          <cell r="X1085">
            <v>0</v>
          </cell>
          <cell r="Y1085">
            <v>0</v>
          </cell>
          <cell r="Z1085">
            <v>556989.64933333336</v>
          </cell>
          <cell r="AA1085">
            <v>0</v>
          </cell>
          <cell r="AB1085">
            <v>556989.64933333336</v>
          </cell>
          <cell r="AC1085">
            <v>0</v>
          </cell>
          <cell r="AD1085">
            <v>0</v>
          </cell>
          <cell r="AE1085">
            <v>556989.64933333336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</row>
        <row r="1086">
          <cell r="B1086" t="str">
            <v>SNIES</v>
          </cell>
          <cell r="C1086" t="str">
            <v>A1A</v>
          </cell>
          <cell r="D1086" t="str">
            <v>A1AJ</v>
          </cell>
          <cell r="E1086" t="str">
            <v>EP/GAOU</v>
          </cell>
          <cell r="F1086" t="str">
            <v>SNIES</v>
          </cell>
          <cell r="G1086">
            <v>23</v>
          </cell>
          <cell r="H1086" t="str">
            <v xml:space="preserve">EP Gaoual equipement et mobilier </v>
          </cell>
          <cell r="I1086" t="str">
            <v>SNIES</v>
          </cell>
          <cell r="K1086" t="str">
            <v>BID 3</v>
          </cell>
          <cell r="L1086" t="str">
            <v>AON</v>
          </cell>
          <cell r="N1086">
            <v>83</v>
          </cell>
          <cell r="Q1086">
            <v>83</v>
          </cell>
          <cell r="R1086" t="str">
            <v>lot</v>
          </cell>
          <cell r="T1086">
            <v>6710.7186666666666</v>
          </cell>
          <cell r="U1086">
            <v>1</v>
          </cell>
          <cell r="V1086">
            <v>0</v>
          </cell>
          <cell r="W1086">
            <v>556989.64933333336</v>
          </cell>
          <cell r="X1086">
            <v>0</v>
          </cell>
          <cell r="Y1086">
            <v>0</v>
          </cell>
          <cell r="Z1086">
            <v>556989.64933333336</v>
          </cell>
          <cell r="AA1086">
            <v>0</v>
          </cell>
          <cell r="AB1086">
            <v>556989.64933333336</v>
          </cell>
          <cell r="AC1086">
            <v>0</v>
          </cell>
          <cell r="AD1086">
            <v>0</v>
          </cell>
          <cell r="AE1086">
            <v>556989.64933333336</v>
          </cell>
          <cell r="AF1086">
            <v>0</v>
          </cell>
          <cell r="AG1086">
            <v>0</v>
          </cell>
          <cell r="AH1086">
            <v>0</v>
          </cell>
          <cell r="AI1086">
            <v>0</v>
          </cell>
          <cell r="AJ1086">
            <v>0</v>
          </cell>
          <cell r="AK1086">
            <v>0</v>
          </cell>
          <cell r="AL1086">
            <v>0</v>
          </cell>
        </row>
        <row r="1087">
          <cell r="B1087" t="str">
            <v>SNIES</v>
          </cell>
          <cell r="C1087" t="str">
            <v>A1A</v>
          </cell>
          <cell r="D1087" t="str">
            <v>A1AJ</v>
          </cell>
          <cell r="E1087" t="str">
            <v>EP/DUBR</v>
          </cell>
          <cell r="F1087" t="str">
            <v>SNIES</v>
          </cell>
          <cell r="G1087">
            <v>23</v>
          </cell>
          <cell r="H1087" t="str">
            <v>EP Dubréka motocyclettes</v>
          </cell>
          <cell r="I1087" t="str">
            <v>SNIES</v>
          </cell>
          <cell r="K1087" t="str">
            <v>BID 3</v>
          </cell>
          <cell r="L1087" t="str">
            <v>AON</v>
          </cell>
          <cell r="N1087">
            <v>20</v>
          </cell>
          <cell r="Q1087">
            <v>20</v>
          </cell>
          <cell r="R1087" t="str">
            <v>lot</v>
          </cell>
          <cell r="T1087">
            <v>8109.2</v>
          </cell>
          <cell r="U1087">
            <v>1</v>
          </cell>
          <cell r="V1087">
            <v>0</v>
          </cell>
          <cell r="W1087">
            <v>162184</v>
          </cell>
          <cell r="X1087">
            <v>0</v>
          </cell>
          <cell r="Y1087">
            <v>0</v>
          </cell>
          <cell r="Z1087">
            <v>162184</v>
          </cell>
          <cell r="AA1087">
            <v>0</v>
          </cell>
          <cell r="AB1087">
            <v>162184</v>
          </cell>
          <cell r="AC1087">
            <v>0</v>
          </cell>
          <cell r="AD1087">
            <v>0</v>
          </cell>
          <cell r="AE1087">
            <v>162184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</row>
        <row r="1088">
          <cell r="B1088" t="str">
            <v>SNIES</v>
          </cell>
          <cell r="C1088" t="str">
            <v>A1A</v>
          </cell>
          <cell r="D1088" t="str">
            <v>A1AJ</v>
          </cell>
          <cell r="E1088" t="str">
            <v>EP/BOFF</v>
          </cell>
          <cell r="F1088" t="str">
            <v>SNIES</v>
          </cell>
          <cell r="G1088">
            <v>23</v>
          </cell>
          <cell r="H1088" t="str">
            <v xml:space="preserve">EP Boffa motocyclettes </v>
          </cell>
          <cell r="I1088" t="str">
            <v>SNIES</v>
          </cell>
          <cell r="K1088" t="str">
            <v>BID 3</v>
          </cell>
          <cell r="L1088" t="str">
            <v>AON</v>
          </cell>
          <cell r="N1088">
            <v>23</v>
          </cell>
          <cell r="Q1088">
            <v>23</v>
          </cell>
          <cell r="R1088" t="str">
            <v>lot</v>
          </cell>
          <cell r="T1088">
            <v>8109.2</v>
          </cell>
          <cell r="U1088">
            <v>1</v>
          </cell>
          <cell r="V1088">
            <v>0</v>
          </cell>
          <cell r="W1088">
            <v>186511.6</v>
          </cell>
          <cell r="X1088">
            <v>0</v>
          </cell>
          <cell r="Y1088">
            <v>0</v>
          </cell>
          <cell r="Z1088">
            <v>186511.6</v>
          </cell>
          <cell r="AA1088">
            <v>0</v>
          </cell>
          <cell r="AB1088">
            <v>186511.6</v>
          </cell>
          <cell r="AC1088">
            <v>0</v>
          </cell>
          <cell r="AD1088">
            <v>0</v>
          </cell>
          <cell r="AE1088">
            <v>186511.6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</row>
        <row r="1089">
          <cell r="B1089" t="str">
            <v>SNIES</v>
          </cell>
          <cell r="C1089" t="str">
            <v>A1A</v>
          </cell>
          <cell r="D1089" t="str">
            <v>A1AJ</v>
          </cell>
          <cell r="E1089" t="str">
            <v>EP/BOKE</v>
          </cell>
          <cell r="F1089" t="str">
            <v>SNIES</v>
          </cell>
          <cell r="G1089">
            <v>23</v>
          </cell>
          <cell r="H1089" t="str">
            <v xml:space="preserve">EP Boké motocyclettes </v>
          </cell>
          <cell r="I1089" t="str">
            <v>SNIES</v>
          </cell>
          <cell r="K1089" t="str">
            <v>BID 3</v>
          </cell>
          <cell r="L1089" t="str">
            <v>AON</v>
          </cell>
          <cell r="N1089">
            <v>25</v>
          </cell>
          <cell r="Q1089">
            <v>25</v>
          </cell>
          <cell r="R1089" t="str">
            <v>lot</v>
          </cell>
          <cell r="T1089">
            <v>8109.2</v>
          </cell>
          <cell r="U1089">
            <v>1</v>
          </cell>
          <cell r="V1089">
            <v>0</v>
          </cell>
          <cell r="W1089">
            <v>202730</v>
          </cell>
          <cell r="X1089">
            <v>0</v>
          </cell>
          <cell r="Y1089">
            <v>0</v>
          </cell>
          <cell r="Z1089">
            <v>202730</v>
          </cell>
          <cell r="AA1089">
            <v>0</v>
          </cell>
          <cell r="AB1089">
            <v>202730</v>
          </cell>
          <cell r="AC1089">
            <v>0</v>
          </cell>
          <cell r="AD1089">
            <v>0</v>
          </cell>
          <cell r="AE1089">
            <v>202730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</row>
        <row r="1090">
          <cell r="B1090" t="str">
            <v>SNIES</v>
          </cell>
          <cell r="C1090" t="str">
            <v>A1A</v>
          </cell>
          <cell r="D1090" t="str">
            <v>A1AJ</v>
          </cell>
          <cell r="E1090" t="str">
            <v>EP/GAOU</v>
          </cell>
          <cell r="F1090" t="str">
            <v>SNIES</v>
          </cell>
          <cell r="G1090">
            <v>23</v>
          </cell>
          <cell r="H1090" t="str">
            <v xml:space="preserve">EP Gaoual motocyclettes </v>
          </cell>
          <cell r="I1090" t="str">
            <v>SNIES</v>
          </cell>
          <cell r="K1090" t="str">
            <v>BID 3</v>
          </cell>
          <cell r="L1090" t="str">
            <v>AON</v>
          </cell>
          <cell r="N1090">
            <v>21</v>
          </cell>
          <cell r="Q1090">
            <v>21</v>
          </cell>
          <cell r="R1090" t="str">
            <v>lot</v>
          </cell>
          <cell r="T1090">
            <v>8109.2</v>
          </cell>
          <cell r="U1090">
            <v>1</v>
          </cell>
          <cell r="V1090">
            <v>0</v>
          </cell>
          <cell r="W1090">
            <v>170293.19999999998</v>
          </cell>
          <cell r="X1090">
            <v>0</v>
          </cell>
          <cell r="Y1090">
            <v>0</v>
          </cell>
          <cell r="Z1090">
            <v>170293.19999999998</v>
          </cell>
          <cell r="AA1090">
            <v>0</v>
          </cell>
          <cell r="AB1090">
            <v>170293.19999999998</v>
          </cell>
          <cell r="AC1090">
            <v>0</v>
          </cell>
          <cell r="AD1090">
            <v>0</v>
          </cell>
          <cell r="AE1090">
            <v>170293.19999999998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</row>
        <row r="1091">
          <cell r="B1091" t="str">
            <v>SNIES</v>
          </cell>
          <cell r="C1091" t="str">
            <v>A1A</v>
          </cell>
          <cell r="D1091" t="str">
            <v>A1AJ</v>
          </cell>
          <cell r="E1091" t="str">
            <v>EP/DUBR</v>
          </cell>
          <cell r="F1091" t="str">
            <v>SNIES</v>
          </cell>
          <cell r="G1091">
            <v>24</v>
          </cell>
          <cell r="H1091" t="str">
            <v>EP Dubréka matériels didactiques</v>
          </cell>
          <cell r="I1091" t="str">
            <v>SNIES</v>
          </cell>
          <cell r="K1091" t="str">
            <v>BID 3</v>
          </cell>
          <cell r="L1091" t="str">
            <v>AON</v>
          </cell>
          <cell r="N1091">
            <v>65</v>
          </cell>
          <cell r="Q1091">
            <v>65</v>
          </cell>
          <cell r="R1091" t="str">
            <v>lot</v>
          </cell>
          <cell r="T1091">
            <v>11661.456399999999</v>
          </cell>
          <cell r="U1091">
            <v>1</v>
          </cell>
          <cell r="V1091">
            <v>0</v>
          </cell>
          <cell r="W1091">
            <v>757994.66599999997</v>
          </cell>
          <cell r="X1091">
            <v>0</v>
          </cell>
          <cell r="Y1091">
            <v>0</v>
          </cell>
          <cell r="Z1091">
            <v>757994.66599999997</v>
          </cell>
          <cell r="AA1091">
            <v>0</v>
          </cell>
          <cell r="AB1091">
            <v>757994.66599999997</v>
          </cell>
          <cell r="AC1091">
            <v>0</v>
          </cell>
          <cell r="AD1091">
            <v>0</v>
          </cell>
          <cell r="AE1091">
            <v>757994.66599999997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</row>
        <row r="1092">
          <cell r="B1092" t="str">
            <v>SNIES</v>
          </cell>
          <cell r="C1092" t="str">
            <v>A1A</v>
          </cell>
          <cell r="D1092" t="str">
            <v>A1AJ</v>
          </cell>
          <cell r="E1092" t="str">
            <v>EP/BOFF</v>
          </cell>
          <cell r="F1092" t="str">
            <v>SNIES</v>
          </cell>
          <cell r="G1092">
            <v>24</v>
          </cell>
          <cell r="H1092" t="str">
            <v xml:space="preserve">EP Boffa matériels didactiques </v>
          </cell>
          <cell r="I1092" t="str">
            <v>SNIES</v>
          </cell>
          <cell r="K1092" t="str">
            <v>BID 3</v>
          </cell>
          <cell r="L1092" t="str">
            <v>AON</v>
          </cell>
          <cell r="N1092">
            <v>69</v>
          </cell>
          <cell r="Q1092">
            <v>69</v>
          </cell>
          <cell r="R1092" t="str">
            <v>lot</v>
          </cell>
          <cell r="T1092">
            <v>11661.456399999999</v>
          </cell>
          <cell r="U1092">
            <v>1</v>
          </cell>
          <cell r="V1092">
            <v>0</v>
          </cell>
          <cell r="W1092">
            <v>804640.49159999995</v>
          </cell>
          <cell r="X1092">
            <v>0</v>
          </cell>
          <cell r="Y1092">
            <v>0</v>
          </cell>
          <cell r="Z1092">
            <v>804640.49159999995</v>
          </cell>
          <cell r="AA1092">
            <v>0</v>
          </cell>
          <cell r="AB1092">
            <v>804640.49159999995</v>
          </cell>
          <cell r="AC1092">
            <v>0</v>
          </cell>
          <cell r="AD1092">
            <v>0</v>
          </cell>
          <cell r="AE1092">
            <v>804640.49159999995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</row>
        <row r="1093">
          <cell r="B1093" t="str">
            <v>SNIES</v>
          </cell>
          <cell r="C1093" t="str">
            <v>A1A</v>
          </cell>
          <cell r="D1093" t="str">
            <v>A1AJ</v>
          </cell>
          <cell r="E1093" t="str">
            <v>EP/BOKE</v>
          </cell>
          <cell r="F1093" t="str">
            <v>SNIES</v>
          </cell>
          <cell r="G1093">
            <v>24</v>
          </cell>
          <cell r="H1093" t="str">
            <v xml:space="preserve">EP Boké matériels didactiques </v>
          </cell>
          <cell r="I1093" t="str">
            <v>SNIES</v>
          </cell>
          <cell r="K1093" t="str">
            <v>BID 3</v>
          </cell>
          <cell r="L1093" t="str">
            <v>AON</v>
          </cell>
          <cell r="N1093">
            <v>83</v>
          </cell>
          <cell r="Q1093">
            <v>83</v>
          </cell>
          <cell r="R1093" t="str">
            <v>lot</v>
          </cell>
          <cell r="T1093">
            <v>11661.456399999999</v>
          </cell>
          <cell r="U1093">
            <v>1</v>
          </cell>
          <cell r="V1093">
            <v>0</v>
          </cell>
          <cell r="W1093">
            <v>967900.88119999995</v>
          </cell>
          <cell r="X1093">
            <v>0</v>
          </cell>
          <cell r="Y1093">
            <v>0</v>
          </cell>
          <cell r="Z1093">
            <v>967900.88119999995</v>
          </cell>
          <cell r="AA1093">
            <v>0</v>
          </cell>
          <cell r="AB1093">
            <v>967900.88119999995</v>
          </cell>
          <cell r="AC1093">
            <v>0</v>
          </cell>
          <cell r="AD1093">
            <v>0</v>
          </cell>
          <cell r="AE1093">
            <v>967900.88119999995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K1093">
            <v>0</v>
          </cell>
          <cell r="AL1093">
            <v>0</v>
          </cell>
        </row>
        <row r="1094">
          <cell r="B1094" t="str">
            <v>SNIES</v>
          </cell>
          <cell r="C1094" t="str">
            <v>A1A</v>
          </cell>
          <cell r="D1094" t="str">
            <v>A1AJ</v>
          </cell>
          <cell r="E1094" t="str">
            <v>EP/GAOU</v>
          </cell>
          <cell r="F1094" t="str">
            <v>SNIES</v>
          </cell>
          <cell r="G1094">
            <v>24</v>
          </cell>
          <cell r="H1094" t="str">
            <v xml:space="preserve">EP Gaoual matériels didactiques </v>
          </cell>
          <cell r="I1094" t="str">
            <v>SNIES</v>
          </cell>
          <cell r="K1094" t="str">
            <v>BID 3</v>
          </cell>
          <cell r="L1094" t="str">
            <v>AON</v>
          </cell>
          <cell r="N1094">
            <v>83</v>
          </cell>
          <cell r="Q1094">
            <v>83</v>
          </cell>
          <cell r="R1094" t="str">
            <v>lot</v>
          </cell>
          <cell r="T1094">
            <v>11661.456399999999</v>
          </cell>
          <cell r="U1094">
            <v>1</v>
          </cell>
          <cell r="V1094">
            <v>0</v>
          </cell>
          <cell r="W1094">
            <v>967900.88119999995</v>
          </cell>
          <cell r="X1094">
            <v>0</v>
          </cell>
          <cell r="Y1094">
            <v>0</v>
          </cell>
          <cell r="Z1094">
            <v>967900.88119999995</v>
          </cell>
          <cell r="AA1094">
            <v>0</v>
          </cell>
          <cell r="AB1094">
            <v>967900.88119999995</v>
          </cell>
          <cell r="AC1094">
            <v>0</v>
          </cell>
          <cell r="AD1094">
            <v>0</v>
          </cell>
          <cell r="AE1094">
            <v>967900.88119999995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</row>
        <row r="1095">
          <cell r="B1095" t="str">
            <v>SNIES</v>
          </cell>
          <cell r="C1095" t="str">
            <v>A1D</v>
          </cell>
          <cell r="D1095" t="str">
            <v>A1DA</v>
          </cell>
          <cell r="E1095" t="str">
            <v>SNIES</v>
          </cell>
          <cell r="F1095" t="str">
            <v>SNIES</v>
          </cell>
          <cell r="G1095">
            <v>15</v>
          </cell>
          <cell r="H1095" t="str">
            <v>Fonctionnement de l'Unité de Gestion du Projet</v>
          </cell>
          <cell r="I1095" t="str">
            <v>SNIES</v>
          </cell>
          <cell r="K1095" t="str">
            <v>BID 3</v>
          </cell>
          <cell r="L1095" t="str">
            <v>AUT</v>
          </cell>
          <cell r="M1095">
            <v>0.25</v>
          </cell>
          <cell r="N1095">
            <v>0.25</v>
          </cell>
          <cell r="O1095">
            <v>0.25</v>
          </cell>
          <cell r="P1095">
            <v>0.25</v>
          </cell>
          <cell r="Q1095">
            <v>1</v>
          </cell>
          <cell r="R1095" t="str">
            <v>forfait</v>
          </cell>
          <cell r="T1095">
            <v>102560.04</v>
          </cell>
          <cell r="U1095">
            <v>1</v>
          </cell>
          <cell r="V1095">
            <v>25640.01</v>
          </cell>
          <cell r="W1095">
            <v>25640.01</v>
          </cell>
          <cell r="X1095">
            <v>25640.01</v>
          </cell>
          <cell r="Y1095">
            <v>25640.01</v>
          </cell>
          <cell r="Z1095">
            <v>102560.04</v>
          </cell>
          <cell r="AA1095">
            <v>25640.01</v>
          </cell>
          <cell r="AB1095">
            <v>25640.01</v>
          </cell>
          <cell r="AC1095">
            <v>25640.01</v>
          </cell>
          <cell r="AD1095">
            <v>25640.01</v>
          </cell>
          <cell r="AE1095">
            <v>102560.04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K1095">
            <v>0</v>
          </cell>
          <cell r="AL1095">
            <v>0</v>
          </cell>
        </row>
        <row r="1096">
          <cell r="B1096" t="str">
            <v>SNIES</v>
          </cell>
          <cell r="C1096" t="str">
            <v>B2B</v>
          </cell>
          <cell r="D1096" t="str">
            <v>B2BB</v>
          </cell>
          <cell r="E1096" t="str">
            <v>DNFPPP</v>
          </cell>
          <cell r="F1096" t="str">
            <v>SNIES</v>
          </cell>
          <cell r="G1096">
            <v>12</v>
          </cell>
          <cell r="H1096" t="str">
            <v>Formation initiale de 150 maîtres</v>
          </cell>
          <cell r="I1096" t="str">
            <v>DNFPPP</v>
          </cell>
          <cell r="K1096" t="str">
            <v>BID 3</v>
          </cell>
          <cell r="L1096" t="str">
            <v>AUT</v>
          </cell>
          <cell r="M1096">
            <v>0.5</v>
          </cell>
          <cell r="N1096">
            <v>0.5</v>
          </cell>
          <cell r="Q1096">
            <v>1</v>
          </cell>
          <cell r="R1096" t="str">
            <v>lot</v>
          </cell>
          <cell r="T1096">
            <v>569778</v>
          </cell>
          <cell r="U1096">
            <v>1</v>
          </cell>
          <cell r="V1096">
            <v>284889</v>
          </cell>
          <cell r="W1096">
            <v>284889</v>
          </cell>
          <cell r="X1096">
            <v>0</v>
          </cell>
          <cell r="Y1096">
            <v>0</v>
          </cell>
          <cell r="Z1096">
            <v>569778</v>
          </cell>
          <cell r="AA1096">
            <v>284889</v>
          </cell>
          <cell r="AB1096">
            <v>284889</v>
          </cell>
          <cell r="AC1096">
            <v>0</v>
          </cell>
          <cell r="AD1096">
            <v>0</v>
          </cell>
          <cell r="AE1096">
            <v>569778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K1096">
            <v>0</v>
          </cell>
          <cell r="AL1096">
            <v>0</v>
          </cell>
        </row>
        <row r="1097">
          <cell r="B1097" t="str">
            <v>SNIES</v>
          </cell>
          <cell r="C1097" t="str">
            <v>B1A</v>
          </cell>
          <cell r="D1097" t="str">
            <v>B1AE</v>
          </cell>
          <cell r="E1097" t="str">
            <v>DNEE</v>
          </cell>
          <cell r="F1097" t="str">
            <v>SNIES</v>
          </cell>
          <cell r="G1097">
            <v>12</v>
          </cell>
          <cell r="H1097" t="str">
            <v>Formation continue de 150 maîtres</v>
          </cell>
          <cell r="I1097" t="str">
            <v>INRAP</v>
          </cell>
          <cell r="K1097" t="str">
            <v>BID 3</v>
          </cell>
          <cell r="L1097" t="str">
            <v>AUT</v>
          </cell>
          <cell r="M1097">
            <v>0.5</v>
          </cell>
          <cell r="N1097">
            <v>0.5</v>
          </cell>
          <cell r="Q1097">
            <v>1</v>
          </cell>
          <cell r="R1097" t="str">
            <v>lot</v>
          </cell>
          <cell r="T1097">
            <v>569778</v>
          </cell>
          <cell r="U1097">
            <v>1</v>
          </cell>
          <cell r="V1097">
            <v>284889</v>
          </cell>
          <cell r="W1097">
            <v>284889</v>
          </cell>
          <cell r="X1097">
            <v>0</v>
          </cell>
          <cell r="Y1097">
            <v>0</v>
          </cell>
          <cell r="Z1097">
            <v>569778</v>
          </cell>
          <cell r="AA1097">
            <v>284889</v>
          </cell>
          <cell r="AB1097">
            <v>284889</v>
          </cell>
          <cell r="AC1097">
            <v>0</v>
          </cell>
          <cell r="AD1097">
            <v>0</v>
          </cell>
          <cell r="AE1097">
            <v>569778</v>
          </cell>
          <cell r="AF1097">
            <v>0</v>
          </cell>
          <cell r="AG1097">
            <v>0</v>
          </cell>
          <cell r="AH1097">
            <v>0</v>
          </cell>
          <cell r="AI1097">
            <v>0</v>
          </cell>
          <cell r="AJ1097">
            <v>0</v>
          </cell>
          <cell r="AK1097">
            <v>0</v>
          </cell>
          <cell r="AL1097">
            <v>0</v>
          </cell>
        </row>
        <row r="1098">
          <cell r="B1098" t="str">
            <v>SNIES</v>
          </cell>
          <cell r="C1098" t="str">
            <v>A1A</v>
          </cell>
          <cell r="D1098" t="str">
            <v>A1AH</v>
          </cell>
          <cell r="E1098" t="str">
            <v>EP/COYA</v>
          </cell>
          <cell r="F1098" t="str">
            <v>JICA</v>
          </cell>
          <cell r="G1098">
            <v>21</v>
          </cell>
          <cell r="H1098" t="str">
            <v>EP études architect et techniques</v>
          </cell>
          <cell r="I1098" t="str">
            <v>JICA</v>
          </cell>
          <cell r="K1098" t="str">
            <v>JICA</v>
          </cell>
          <cell r="L1098" t="str">
            <v>AOR</v>
          </cell>
          <cell r="N1098">
            <v>69</v>
          </cell>
          <cell r="Q1098">
            <v>69</v>
          </cell>
          <cell r="R1098" t="str">
            <v>classes</v>
          </cell>
          <cell r="T1098">
            <v>16570.940170940172</v>
          </cell>
          <cell r="U1098">
            <v>1</v>
          </cell>
          <cell r="V1098">
            <v>0</v>
          </cell>
          <cell r="W1098">
            <v>1143394.8717948718</v>
          </cell>
          <cell r="X1098">
            <v>0</v>
          </cell>
          <cell r="Y1098">
            <v>0</v>
          </cell>
          <cell r="Z1098">
            <v>1143394.8717948718</v>
          </cell>
          <cell r="AA1098">
            <v>0</v>
          </cell>
          <cell r="AB1098">
            <v>1143394.8717948718</v>
          </cell>
          <cell r="AC1098">
            <v>0</v>
          </cell>
          <cell r="AD1098">
            <v>0</v>
          </cell>
          <cell r="AE1098">
            <v>1143394.8717948718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K1098">
            <v>0</v>
          </cell>
          <cell r="AL1098">
            <v>0</v>
          </cell>
        </row>
        <row r="1099">
          <cell r="B1099" t="str">
            <v>SNIES</v>
          </cell>
          <cell r="C1099" t="str">
            <v>A1A</v>
          </cell>
          <cell r="D1099" t="str">
            <v>A1AH</v>
          </cell>
          <cell r="E1099" t="str">
            <v>EP/DUBR</v>
          </cell>
          <cell r="F1099" t="str">
            <v>JICA</v>
          </cell>
          <cell r="G1099">
            <v>21</v>
          </cell>
          <cell r="H1099" t="str">
            <v>EP études architect et techniques</v>
          </cell>
          <cell r="I1099" t="str">
            <v>JICA</v>
          </cell>
          <cell r="K1099" t="str">
            <v>JICA</v>
          </cell>
          <cell r="L1099" t="str">
            <v>AOR</v>
          </cell>
          <cell r="N1099">
            <v>24</v>
          </cell>
          <cell r="Q1099">
            <v>24</v>
          </cell>
          <cell r="R1099" t="str">
            <v>classes</v>
          </cell>
          <cell r="T1099">
            <v>16570.940170940172</v>
          </cell>
          <cell r="U1099">
            <v>1</v>
          </cell>
          <cell r="V1099">
            <v>0</v>
          </cell>
          <cell r="W1099">
            <v>397702.56410256412</v>
          </cell>
          <cell r="X1099">
            <v>0</v>
          </cell>
          <cell r="Y1099">
            <v>0</v>
          </cell>
          <cell r="Z1099">
            <v>397702.56410256412</v>
          </cell>
          <cell r="AA1099">
            <v>0</v>
          </cell>
          <cell r="AB1099">
            <v>397702.56410256412</v>
          </cell>
          <cell r="AC1099">
            <v>0</v>
          </cell>
          <cell r="AD1099">
            <v>0</v>
          </cell>
          <cell r="AE1099">
            <v>397702.56410256412</v>
          </cell>
          <cell r="AF1099">
            <v>0</v>
          </cell>
          <cell r="AG1099">
            <v>0</v>
          </cell>
          <cell r="AH1099">
            <v>0</v>
          </cell>
          <cell r="AI1099">
            <v>0</v>
          </cell>
          <cell r="AJ1099">
            <v>0</v>
          </cell>
          <cell r="AK1099">
            <v>0</v>
          </cell>
          <cell r="AL1099">
            <v>0</v>
          </cell>
        </row>
        <row r="1100">
          <cell r="B1100" t="str">
            <v>SNIES</v>
          </cell>
          <cell r="C1100" t="str">
            <v>A1A</v>
          </cell>
          <cell r="D1100" t="str">
            <v>A1AH</v>
          </cell>
          <cell r="E1100" t="str">
            <v>EP/MATO</v>
          </cell>
          <cell r="F1100" t="str">
            <v>JICA</v>
          </cell>
          <cell r="G1100">
            <v>21</v>
          </cell>
          <cell r="H1100" t="str">
            <v>EP études architect et techniques</v>
          </cell>
          <cell r="I1100" t="str">
            <v>JICA</v>
          </cell>
          <cell r="K1100" t="str">
            <v>JICA</v>
          </cell>
          <cell r="L1100" t="str">
            <v>AOR</v>
          </cell>
          <cell r="M1100">
            <v>15</v>
          </cell>
          <cell r="O1100">
            <v>24</v>
          </cell>
          <cell r="Q1100">
            <v>39</v>
          </cell>
          <cell r="R1100" t="str">
            <v>classes</v>
          </cell>
          <cell r="T1100">
            <v>16570.940170940172</v>
          </cell>
          <cell r="U1100">
            <v>1</v>
          </cell>
          <cell r="V1100">
            <v>248564.10256410256</v>
          </cell>
          <cell r="W1100">
            <v>0</v>
          </cell>
          <cell r="X1100">
            <v>397702.56410256412</v>
          </cell>
          <cell r="Y1100">
            <v>0</v>
          </cell>
          <cell r="Z1100">
            <v>646266.66666666674</v>
          </cell>
          <cell r="AA1100">
            <v>248564.10256410256</v>
          </cell>
          <cell r="AB1100">
            <v>0</v>
          </cell>
          <cell r="AC1100">
            <v>397702.56410256412</v>
          </cell>
          <cell r="AD1100">
            <v>0</v>
          </cell>
          <cell r="AE1100">
            <v>646266.66666666674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</row>
        <row r="1101">
          <cell r="B1101" t="str">
            <v>SNIES</v>
          </cell>
          <cell r="C1101" t="str">
            <v>A1A</v>
          </cell>
          <cell r="D1101" t="str">
            <v>A1AH</v>
          </cell>
          <cell r="E1101" t="str">
            <v>EP/RATO</v>
          </cell>
          <cell r="F1101" t="str">
            <v>JICA</v>
          </cell>
          <cell r="G1101">
            <v>21</v>
          </cell>
          <cell r="H1101" t="str">
            <v>EP études architect et techniques</v>
          </cell>
          <cell r="I1101" t="str">
            <v>JICA</v>
          </cell>
          <cell r="K1101" t="str">
            <v>JICA</v>
          </cell>
          <cell r="L1101" t="str">
            <v>AOR</v>
          </cell>
          <cell r="M1101">
            <v>18</v>
          </cell>
          <cell r="O1101">
            <v>81</v>
          </cell>
          <cell r="Q1101">
            <v>99</v>
          </cell>
          <cell r="R1101" t="str">
            <v>classes</v>
          </cell>
          <cell r="T1101">
            <v>16570.940170940172</v>
          </cell>
          <cell r="U1101">
            <v>1</v>
          </cell>
          <cell r="V1101">
            <v>298276.92307692312</v>
          </cell>
          <cell r="W1101">
            <v>0</v>
          </cell>
          <cell r="X1101">
            <v>1342246.153846154</v>
          </cell>
          <cell r="Y1101">
            <v>0</v>
          </cell>
          <cell r="Z1101">
            <v>1640523.076923077</v>
          </cell>
          <cell r="AA1101">
            <v>298276.92307692312</v>
          </cell>
          <cell r="AB1101">
            <v>0</v>
          </cell>
          <cell r="AC1101">
            <v>1342246.153846154</v>
          </cell>
          <cell r="AD1101">
            <v>0</v>
          </cell>
          <cell r="AE1101">
            <v>1640523.076923077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0</v>
          </cell>
          <cell r="AL1101">
            <v>0</v>
          </cell>
        </row>
        <row r="1102">
          <cell r="B1102" t="str">
            <v>SNIES</v>
          </cell>
          <cell r="C1102" t="str">
            <v>A1A</v>
          </cell>
          <cell r="D1102" t="str">
            <v>A1AH</v>
          </cell>
          <cell r="E1102" t="str">
            <v>EP/COYA</v>
          </cell>
          <cell r="F1102" t="str">
            <v>JICA</v>
          </cell>
          <cell r="G1102">
            <v>22</v>
          </cell>
          <cell r="H1102" t="str">
            <v>EP construction classes +bur+mag</v>
          </cell>
          <cell r="I1102" t="str">
            <v>JICA</v>
          </cell>
          <cell r="K1102" t="str">
            <v>JICA</v>
          </cell>
          <cell r="L1102" t="str">
            <v>AOR</v>
          </cell>
          <cell r="N1102">
            <v>69</v>
          </cell>
          <cell r="Q1102">
            <v>69</v>
          </cell>
          <cell r="R1102" t="str">
            <v>classes</v>
          </cell>
          <cell r="T1102">
            <v>129600.42735042736</v>
          </cell>
          <cell r="U1102">
            <v>1</v>
          </cell>
          <cell r="V1102">
            <v>0</v>
          </cell>
          <cell r="W1102">
            <v>8942429.4871794879</v>
          </cell>
          <cell r="X1102">
            <v>0</v>
          </cell>
          <cell r="Y1102">
            <v>0</v>
          </cell>
          <cell r="Z1102">
            <v>8942429.4871794879</v>
          </cell>
          <cell r="AA1102">
            <v>0</v>
          </cell>
          <cell r="AB1102">
            <v>8942429.4871794879</v>
          </cell>
          <cell r="AC1102">
            <v>0</v>
          </cell>
          <cell r="AD1102">
            <v>0</v>
          </cell>
          <cell r="AE1102">
            <v>8942429.4871794879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K1102">
            <v>0</v>
          </cell>
          <cell r="AL1102">
            <v>0</v>
          </cell>
        </row>
        <row r="1103">
          <cell r="B1103" t="str">
            <v>SNIES</v>
          </cell>
          <cell r="C1103" t="str">
            <v>A1A</v>
          </cell>
          <cell r="D1103" t="str">
            <v>A1AH</v>
          </cell>
          <cell r="E1103" t="str">
            <v>EP/DUBR</v>
          </cell>
          <cell r="F1103" t="str">
            <v>JICA</v>
          </cell>
          <cell r="G1103">
            <v>22</v>
          </cell>
          <cell r="H1103" t="str">
            <v>EP construction classes +bur+mag</v>
          </cell>
          <cell r="I1103" t="str">
            <v>JICA</v>
          </cell>
          <cell r="K1103" t="str">
            <v>JICA</v>
          </cell>
          <cell r="L1103" t="str">
            <v>AOR</v>
          </cell>
          <cell r="N1103">
            <v>24</v>
          </cell>
          <cell r="Q1103">
            <v>24</v>
          </cell>
          <cell r="R1103" t="str">
            <v>classes</v>
          </cell>
          <cell r="T1103">
            <v>129600.42735042736</v>
          </cell>
          <cell r="U1103">
            <v>1</v>
          </cell>
          <cell r="V1103">
            <v>0</v>
          </cell>
          <cell r="W1103">
            <v>3110410.2564102565</v>
          </cell>
          <cell r="X1103">
            <v>0</v>
          </cell>
          <cell r="Y1103">
            <v>0</v>
          </cell>
          <cell r="Z1103">
            <v>3110410.2564102565</v>
          </cell>
          <cell r="AA1103">
            <v>0</v>
          </cell>
          <cell r="AB1103">
            <v>3110410.2564102565</v>
          </cell>
          <cell r="AC1103">
            <v>0</v>
          </cell>
          <cell r="AD1103">
            <v>0</v>
          </cell>
          <cell r="AE1103">
            <v>3110410.2564102565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K1103">
            <v>0</v>
          </cell>
          <cell r="AL1103">
            <v>0</v>
          </cell>
        </row>
        <row r="1104">
          <cell r="B1104" t="str">
            <v>SNIES</v>
          </cell>
          <cell r="C1104" t="str">
            <v>A1A</v>
          </cell>
          <cell r="D1104" t="str">
            <v>A1AH</v>
          </cell>
          <cell r="E1104" t="str">
            <v>EP/MATO</v>
          </cell>
          <cell r="F1104" t="str">
            <v>JICA</v>
          </cell>
          <cell r="G1104">
            <v>22</v>
          </cell>
          <cell r="H1104" t="str">
            <v>EP construction classes +bur+mag</v>
          </cell>
          <cell r="I1104" t="str">
            <v>JICA</v>
          </cell>
          <cell r="K1104" t="str">
            <v>JICA</v>
          </cell>
          <cell r="L1104" t="str">
            <v>AOR</v>
          </cell>
          <cell r="M1104">
            <v>15</v>
          </cell>
          <cell r="O1104">
            <v>24</v>
          </cell>
          <cell r="Q1104">
            <v>39</v>
          </cell>
          <cell r="R1104" t="str">
            <v>classes</v>
          </cell>
          <cell r="T1104">
            <v>129600.42735042736</v>
          </cell>
          <cell r="U1104">
            <v>1</v>
          </cell>
          <cell r="V1104">
            <v>1944006.4102564105</v>
          </cell>
          <cell r="W1104">
            <v>0</v>
          </cell>
          <cell r="X1104">
            <v>3110410.2564102565</v>
          </cell>
          <cell r="Y1104">
            <v>0</v>
          </cell>
          <cell r="Z1104">
            <v>5054416.666666667</v>
          </cell>
          <cell r="AA1104">
            <v>1944006.4102564105</v>
          </cell>
          <cell r="AB1104">
            <v>0</v>
          </cell>
          <cell r="AC1104">
            <v>3110410.2564102565</v>
          </cell>
          <cell r="AD1104">
            <v>0</v>
          </cell>
          <cell r="AE1104">
            <v>5054416.666666667</v>
          </cell>
          <cell r="AF1104">
            <v>0</v>
          </cell>
          <cell r="AG1104">
            <v>0</v>
          </cell>
          <cell r="AH1104">
            <v>0</v>
          </cell>
          <cell r="AI1104">
            <v>0</v>
          </cell>
          <cell r="AJ1104">
            <v>0</v>
          </cell>
          <cell r="AK1104">
            <v>0</v>
          </cell>
          <cell r="AL1104">
            <v>0</v>
          </cell>
        </row>
        <row r="1105">
          <cell r="B1105" t="str">
            <v>SNIES</v>
          </cell>
          <cell r="C1105" t="str">
            <v>A1A</v>
          </cell>
          <cell r="D1105" t="str">
            <v>A1AH</v>
          </cell>
          <cell r="E1105" t="str">
            <v>EP/RATO</v>
          </cell>
          <cell r="F1105" t="str">
            <v>JICA</v>
          </cell>
          <cell r="G1105">
            <v>22</v>
          </cell>
          <cell r="H1105" t="str">
            <v>EP construction classes +bur+mag</v>
          </cell>
          <cell r="I1105" t="str">
            <v>JICA</v>
          </cell>
          <cell r="K1105" t="str">
            <v>JICA</v>
          </cell>
          <cell r="L1105" t="str">
            <v>AOR</v>
          </cell>
          <cell r="M1105">
            <v>18</v>
          </cell>
          <cell r="O1105">
            <v>81</v>
          </cell>
          <cell r="Q1105">
            <v>99</v>
          </cell>
          <cell r="R1105" t="str">
            <v>classes</v>
          </cell>
          <cell r="T1105">
            <v>129600.42735042736</v>
          </cell>
          <cell r="U1105">
            <v>1</v>
          </cell>
          <cell r="V1105">
            <v>2332807.6923076925</v>
          </cell>
          <cell r="W1105">
            <v>0</v>
          </cell>
          <cell r="X1105">
            <v>10497634.615384616</v>
          </cell>
          <cell r="Y1105">
            <v>0</v>
          </cell>
          <cell r="Z1105">
            <v>12830442.307692308</v>
          </cell>
          <cell r="AA1105">
            <v>2332807.6923076925</v>
          </cell>
          <cell r="AB1105">
            <v>0</v>
          </cell>
          <cell r="AC1105">
            <v>10497634.615384616</v>
          </cell>
          <cell r="AD1105">
            <v>0</v>
          </cell>
          <cell r="AE1105">
            <v>12830442.307692308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K1105">
            <v>0</v>
          </cell>
          <cell r="AL1105">
            <v>0</v>
          </cell>
        </row>
        <row r="1106">
          <cell r="B1106" t="str">
            <v>SNIES</v>
          </cell>
          <cell r="C1106" t="str">
            <v>A1A</v>
          </cell>
          <cell r="D1106" t="str">
            <v>A1AH</v>
          </cell>
          <cell r="E1106" t="str">
            <v>EP/COYA</v>
          </cell>
          <cell r="F1106" t="str">
            <v>JICA</v>
          </cell>
          <cell r="G1106">
            <v>23</v>
          </cell>
          <cell r="H1106" t="str">
            <v>EP équipement et mobilier</v>
          </cell>
          <cell r="I1106" t="str">
            <v>JICA</v>
          </cell>
          <cell r="K1106" t="str">
            <v>JICA</v>
          </cell>
          <cell r="L1106" t="str">
            <v>AOR</v>
          </cell>
          <cell r="N1106">
            <v>69</v>
          </cell>
          <cell r="Q1106">
            <v>69</v>
          </cell>
          <cell r="R1106" t="str">
            <v>lot</v>
          </cell>
          <cell r="T1106">
            <v>0</v>
          </cell>
          <cell r="U1106">
            <v>1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K1106">
            <v>0</v>
          </cell>
          <cell r="AL1106">
            <v>0</v>
          </cell>
        </row>
        <row r="1107">
          <cell r="B1107" t="str">
            <v>SNIES</v>
          </cell>
          <cell r="C1107" t="str">
            <v>A1A</v>
          </cell>
          <cell r="D1107" t="str">
            <v>A1AH</v>
          </cell>
          <cell r="E1107" t="str">
            <v>EP/DUBR</v>
          </cell>
          <cell r="F1107" t="str">
            <v>JICA</v>
          </cell>
          <cell r="G1107">
            <v>23</v>
          </cell>
          <cell r="H1107" t="str">
            <v>EP équipement et mobilier</v>
          </cell>
          <cell r="I1107" t="str">
            <v>JICA</v>
          </cell>
          <cell r="K1107" t="str">
            <v>JICA</v>
          </cell>
          <cell r="L1107" t="str">
            <v>AOR</v>
          </cell>
          <cell r="N1107">
            <v>24</v>
          </cell>
          <cell r="Q1107">
            <v>24</v>
          </cell>
          <cell r="R1107" t="str">
            <v>lot</v>
          </cell>
          <cell r="T1107">
            <v>0</v>
          </cell>
          <cell r="U1107">
            <v>1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K1107">
            <v>0</v>
          </cell>
          <cell r="AL1107">
            <v>0</v>
          </cell>
        </row>
        <row r="1108">
          <cell r="B1108" t="str">
            <v>SNIES</v>
          </cell>
          <cell r="C1108" t="str">
            <v>A1A</v>
          </cell>
          <cell r="D1108" t="str">
            <v>A1AH</v>
          </cell>
          <cell r="E1108" t="str">
            <v>EP/MATO</v>
          </cell>
          <cell r="F1108" t="str">
            <v>JICA</v>
          </cell>
          <cell r="G1108">
            <v>23</v>
          </cell>
          <cell r="H1108" t="str">
            <v>EP équipement et mobilier</v>
          </cell>
          <cell r="I1108" t="str">
            <v>JICA</v>
          </cell>
          <cell r="K1108" t="str">
            <v>JICA</v>
          </cell>
          <cell r="L1108" t="str">
            <v>AOR</v>
          </cell>
          <cell r="M1108">
            <v>15</v>
          </cell>
          <cell r="O1108">
            <v>24</v>
          </cell>
          <cell r="Q1108">
            <v>39</v>
          </cell>
          <cell r="R1108" t="str">
            <v>lot</v>
          </cell>
          <cell r="T1108">
            <v>0</v>
          </cell>
          <cell r="U1108">
            <v>1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K1108">
            <v>0</v>
          </cell>
          <cell r="AL1108">
            <v>0</v>
          </cell>
        </row>
        <row r="1109">
          <cell r="B1109" t="str">
            <v>SNIES</v>
          </cell>
          <cell r="C1109" t="str">
            <v>A1A</v>
          </cell>
          <cell r="D1109" t="str">
            <v>A1AH</v>
          </cell>
          <cell r="E1109" t="str">
            <v>EP/RATO</v>
          </cell>
          <cell r="F1109" t="str">
            <v>JICA</v>
          </cell>
          <cell r="G1109">
            <v>23</v>
          </cell>
          <cell r="H1109" t="str">
            <v>EP équipement et mobilier</v>
          </cell>
          <cell r="I1109" t="str">
            <v>JICA</v>
          </cell>
          <cell r="K1109" t="str">
            <v>JICA</v>
          </cell>
          <cell r="L1109" t="str">
            <v>AOR</v>
          </cell>
          <cell r="M1109">
            <v>18</v>
          </cell>
          <cell r="O1109">
            <v>81</v>
          </cell>
          <cell r="Q1109">
            <v>99</v>
          </cell>
          <cell r="R1109" t="str">
            <v>lot</v>
          </cell>
          <cell r="T1109">
            <v>0</v>
          </cell>
          <cell r="U1109">
            <v>1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</row>
        <row r="1110">
          <cell r="B1110" t="str">
            <v>SNIES</v>
          </cell>
          <cell r="C1110" t="str">
            <v>A1A</v>
          </cell>
          <cell r="D1110" t="str">
            <v>A1AH</v>
          </cell>
          <cell r="E1110" t="str">
            <v>EP/COYA</v>
          </cell>
          <cell r="F1110" t="str">
            <v>JICA</v>
          </cell>
          <cell r="G1110">
            <v>24</v>
          </cell>
          <cell r="H1110" t="str">
            <v>EP matériels didactiques</v>
          </cell>
          <cell r="I1110" t="str">
            <v>JICA</v>
          </cell>
          <cell r="K1110" t="str">
            <v>JICA</v>
          </cell>
          <cell r="L1110" t="str">
            <v>AOR</v>
          </cell>
          <cell r="N1110">
            <v>69</v>
          </cell>
          <cell r="Q1110">
            <v>69</v>
          </cell>
          <cell r="R1110" t="str">
            <v>lot</v>
          </cell>
          <cell r="T1110">
            <v>0</v>
          </cell>
          <cell r="U1110">
            <v>1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</row>
        <row r="1111">
          <cell r="B1111" t="str">
            <v>SNIES</v>
          </cell>
          <cell r="C1111" t="str">
            <v>A1A</v>
          </cell>
          <cell r="D1111" t="str">
            <v>A1AH</v>
          </cell>
          <cell r="E1111" t="str">
            <v>EP/DUBR</v>
          </cell>
          <cell r="F1111" t="str">
            <v>JICA</v>
          </cell>
          <cell r="G1111">
            <v>24</v>
          </cell>
          <cell r="H1111" t="str">
            <v>EP matériels didactiques</v>
          </cell>
          <cell r="I1111" t="str">
            <v>JICA</v>
          </cell>
          <cell r="K1111" t="str">
            <v>JICA</v>
          </cell>
          <cell r="L1111" t="str">
            <v>AOR</v>
          </cell>
          <cell r="N1111">
            <v>24</v>
          </cell>
          <cell r="Q1111">
            <v>24</v>
          </cell>
          <cell r="R1111" t="str">
            <v>lot</v>
          </cell>
          <cell r="T1111">
            <v>0</v>
          </cell>
          <cell r="U1111">
            <v>1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0</v>
          </cell>
          <cell r="AJ1111">
            <v>0</v>
          </cell>
          <cell r="AK1111">
            <v>0</v>
          </cell>
          <cell r="AL1111">
            <v>0</v>
          </cell>
        </row>
        <row r="1112">
          <cell r="B1112" t="str">
            <v>SNIES</v>
          </cell>
          <cell r="C1112" t="str">
            <v>A1A</v>
          </cell>
          <cell r="D1112" t="str">
            <v>A1AH</v>
          </cell>
          <cell r="E1112" t="str">
            <v>EP/MATO</v>
          </cell>
          <cell r="F1112" t="str">
            <v>JICA</v>
          </cell>
          <cell r="G1112">
            <v>24</v>
          </cell>
          <cell r="H1112" t="str">
            <v>EP matériels didactiques</v>
          </cell>
          <cell r="I1112" t="str">
            <v>JICA</v>
          </cell>
          <cell r="K1112" t="str">
            <v>JICA</v>
          </cell>
          <cell r="L1112" t="str">
            <v>AOR</v>
          </cell>
          <cell r="M1112">
            <v>15</v>
          </cell>
          <cell r="O1112">
            <v>24</v>
          </cell>
          <cell r="Q1112">
            <v>39</v>
          </cell>
          <cell r="R1112" t="str">
            <v>lot</v>
          </cell>
          <cell r="T1112">
            <v>0</v>
          </cell>
          <cell r="U1112">
            <v>1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0</v>
          </cell>
          <cell r="AJ1112">
            <v>0</v>
          </cell>
          <cell r="AK1112">
            <v>0</v>
          </cell>
          <cell r="AL1112">
            <v>0</v>
          </cell>
        </row>
        <row r="1113">
          <cell r="B1113" t="str">
            <v>SNIES</v>
          </cell>
          <cell r="C1113" t="str">
            <v>A1A</v>
          </cell>
          <cell r="D1113" t="str">
            <v>A1AH</v>
          </cell>
          <cell r="E1113" t="str">
            <v>EP/RATO</v>
          </cell>
          <cell r="F1113" t="str">
            <v>JICA</v>
          </cell>
          <cell r="G1113">
            <v>24</v>
          </cell>
          <cell r="H1113" t="str">
            <v>EP matériels didactiques</v>
          </cell>
          <cell r="I1113" t="str">
            <v>JICA</v>
          </cell>
          <cell r="K1113" t="str">
            <v>JICA</v>
          </cell>
          <cell r="L1113" t="str">
            <v>AOR</v>
          </cell>
          <cell r="M1113">
            <v>18</v>
          </cell>
          <cell r="O1113">
            <v>81</v>
          </cell>
          <cell r="Q1113">
            <v>99</v>
          </cell>
          <cell r="R1113" t="str">
            <v>lot</v>
          </cell>
          <cell r="T1113">
            <v>0</v>
          </cell>
          <cell r="U1113">
            <v>1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</row>
        <row r="1114">
          <cell r="B1114" t="str">
            <v>SNIES</v>
          </cell>
          <cell r="C1114" t="str">
            <v>A1B</v>
          </cell>
          <cell r="D1114" t="str">
            <v>A1BJ</v>
          </cell>
          <cell r="E1114" t="str">
            <v>EP/COYA</v>
          </cell>
          <cell r="F1114" t="str">
            <v>JICA</v>
          </cell>
          <cell r="G1114">
            <v>21</v>
          </cell>
          <cell r="H1114" t="str">
            <v>ES études architect et techniques</v>
          </cell>
          <cell r="I1114" t="str">
            <v>JICA</v>
          </cell>
          <cell r="K1114" t="str">
            <v>JICA</v>
          </cell>
          <cell r="L1114" t="str">
            <v>AOR</v>
          </cell>
          <cell r="N1114">
            <v>24</v>
          </cell>
          <cell r="Q1114">
            <v>24</v>
          </cell>
          <cell r="R1114" t="str">
            <v>classes</v>
          </cell>
          <cell r="T1114">
            <v>16570.940170940172</v>
          </cell>
          <cell r="U1114">
            <v>1</v>
          </cell>
          <cell r="V1114">
            <v>0</v>
          </cell>
          <cell r="W1114">
            <v>397702.56410256412</v>
          </cell>
          <cell r="X1114">
            <v>0</v>
          </cell>
          <cell r="Y1114">
            <v>0</v>
          </cell>
          <cell r="Z1114">
            <v>397702.56410256412</v>
          </cell>
          <cell r="AA1114">
            <v>0</v>
          </cell>
          <cell r="AB1114">
            <v>397702.56410256412</v>
          </cell>
          <cell r="AC1114">
            <v>0</v>
          </cell>
          <cell r="AD1114">
            <v>0</v>
          </cell>
          <cell r="AE1114">
            <v>397702.56410256412</v>
          </cell>
          <cell r="AF1114">
            <v>0</v>
          </cell>
          <cell r="AG1114">
            <v>0</v>
          </cell>
          <cell r="AH1114">
            <v>0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</row>
        <row r="1115">
          <cell r="B1115" t="str">
            <v>SNIES</v>
          </cell>
          <cell r="C1115" t="str">
            <v>A1B</v>
          </cell>
          <cell r="D1115" t="str">
            <v>A1BJ</v>
          </cell>
          <cell r="E1115" t="str">
            <v>EP/MATO</v>
          </cell>
          <cell r="F1115" t="str">
            <v>JICA</v>
          </cell>
          <cell r="G1115">
            <v>21</v>
          </cell>
          <cell r="H1115" t="str">
            <v>ES études architect et techniques</v>
          </cell>
          <cell r="I1115" t="str">
            <v>JICA</v>
          </cell>
          <cell r="K1115" t="str">
            <v>JICA</v>
          </cell>
          <cell r="L1115" t="str">
            <v>AOR</v>
          </cell>
          <cell r="M1115">
            <v>24</v>
          </cell>
          <cell r="Q1115">
            <v>24</v>
          </cell>
          <cell r="R1115" t="str">
            <v>classes</v>
          </cell>
          <cell r="T1115">
            <v>16570.940170940172</v>
          </cell>
          <cell r="U1115">
            <v>1</v>
          </cell>
          <cell r="V1115">
            <v>397702.56410256412</v>
          </cell>
          <cell r="W1115">
            <v>0</v>
          </cell>
          <cell r="X1115">
            <v>0</v>
          </cell>
          <cell r="Y1115">
            <v>0</v>
          </cell>
          <cell r="Z1115">
            <v>397702.56410256412</v>
          </cell>
          <cell r="AA1115">
            <v>397702.56410256412</v>
          </cell>
          <cell r="AB1115">
            <v>0</v>
          </cell>
          <cell r="AC1115">
            <v>0</v>
          </cell>
          <cell r="AD1115">
            <v>0</v>
          </cell>
          <cell r="AE1115">
            <v>397702.56410256412</v>
          </cell>
          <cell r="AF1115">
            <v>0</v>
          </cell>
          <cell r="AG1115">
            <v>0</v>
          </cell>
          <cell r="AH1115">
            <v>0</v>
          </cell>
          <cell r="AI1115">
            <v>0</v>
          </cell>
          <cell r="AJ1115">
            <v>0</v>
          </cell>
          <cell r="AK1115">
            <v>0</v>
          </cell>
          <cell r="AL1115">
            <v>0</v>
          </cell>
        </row>
        <row r="1116">
          <cell r="B1116" t="str">
            <v>SNIES</v>
          </cell>
          <cell r="C1116" t="str">
            <v>A1B</v>
          </cell>
          <cell r="D1116" t="str">
            <v>A1BJ</v>
          </cell>
          <cell r="E1116" t="str">
            <v>EP/RATO</v>
          </cell>
          <cell r="F1116" t="str">
            <v>JICA</v>
          </cell>
          <cell r="G1116">
            <v>21</v>
          </cell>
          <cell r="H1116" t="str">
            <v>ES études architect et techniques</v>
          </cell>
          <cell r="I1116" t="str">
            <v>JICA</v>
          </cell>
          <cell r="K1116" t="str">
            <v>JICA</v>
          </cell>
          <cell r="L1116" t="str">
            <v>AOR</v>
          </cell>
          <cell r="M1116">
            <v>60</v>
          </cell>
          <cell r="Q1116">
            <v>60</v>
          </cell>
          <cell r="R1116" t="str">
            <v>classes</v>
          </cell>
          <cell r="T1116">
            <v>16570.940170940172</v>
          </cell>
          <cell r="U1116">
            <v>1</v>
          </cell>
          <cell r="V1116">
            <v>994256.41025641025</v>
          </cell>
          <cell r="W1116">
            <v>0</v>
          </cell>
          <cell r="X1116">
            <v>0</v>
          </cell>
          <cell r="Y1116">
            <v>0</v>
          </cell>
          <cell r="Z1116">
            <v>994256.41025641025</v>
          </cell>
          <cell r="AA1116">
            <v>994256.41025641025</v>
          </cell>
          <cell r="AB1116">
            <v>0</v>
          </cell>
          <cell r="AC1116">
            <v>0</v>
          </cell>
          <cell r="AD1116">
            <v>0</v>
          </cell>
          <cell r="AE1116">
            <v>994256.41025641025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</row>
        <row r="1117">
          <cell r="B1117" t="str">
            <v>SNIES</v>
          </cell>
          <cell r="C1117" t="str">
            <v>A1B</v>
          </cell>
          <cell r="D1117" t="str">
            <v>A1BJ</v>
          </cell>
          <cell r="E1117" t="str">
            <v>EP/COYA</v>
          </cell>
          <cell r="F1117" t="str">
            <v>JICA</v>
          </cell>
          <cell r="G1117">
            <v>22</v>
          </cell>
          <cell r="H1117" t="str">
            <v>ES construction classes +bur+mag</v>
          </cell>
          <cell r="I1117" t="str">
            <v>JICA</v>
          </cell>
          <cell r="K1117" t="str">
            <v>JICA</v>
          </cell>
          <cell r="L1117" t="str">
            <v>AOR</v>
          </cell>
          <cell r="N1117">
            <v>24</v>
          </cell>
          <cell r="Q1117">
            <v>24</v>
          </cell>
          <cell r="R1117" t="str">
            <v>classes</v>
          </cell>
          <cell r="T1117">
            <v>129600.42735042736</v>
          </cell>
          <cell r="U1117">
            <v>1</v>
          </cell>
          <cell r="V1117">
            <v>0</v>
          </cell>
          <cell r="W1117">
            <v>3110410.2564102565</v>
          </cell>
          <cell r="X1117">
            <v>0</v>
          </cell>
          <cell r="Y1117">
            <v>0</v>
          </cell>
          <cell r="Z1117">
            <v>3110410.2564102565</v>
          </cell>
          <cell r="AA1117">
            <v>0</v>
          </cell>
          <cell r="AB1117">
            <v>3110410.2564102565</v>
          </cell>
          <cell r="AC1117">
            <v>0</v>
          </cell>
          <cell r="AD1117">
            <v>0</v>
          </cell>
          <cell r="AE1117">
            <v>3110410.2564102565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</row>
        <row r="1118">
          <cell r="B1118" t="str">
            <v>SNIES</v>
          </cell>
          <cell r="C1118" t="str">
            <v>A1B</v>
          </cell>
          <cell r="D1118" t="str">
            <v>A1BJ</v>
          </cell>
          <cell r="E1118" t="str">
            <v>EP/MATO</v>
          </cell>
          <cell r="F1118" t="str">
            <v>JICA</v>
          </cell>
          <cell r="G1118">
            <v>22</v>
          </cell>
          <cell r="H1118" t="str">
            <v>ES construction classes +bur+mag</v>
          </cell>
          <cell r="I1118" t="str">
            <v>JICA</v>
          </cell>
          <cell r="K1118" t="str">
            <v>JICA</v>
          </cell>
          <cell r="L1118" t="str">
            <v>AOR</v>
          </cell>
          <cell r="M1118">
            <v>24</v>
          </cell>
          <cell r="Q1118">
            <v>24</v>
          </cell>
          <cell r="R1118" t="str">
            <v>classes</v>
          </cell>
          <cell r="T1118">
            <v>129600.42735042736</v>
          </cell>
          <cell r="U1118">
            <v>1</v>
          </cell>
          <cell r="V1118">
            <v>3110410.2564102565</v>
          </cell>
          <cell r="W1118">
            <v>0</v>
          </cell>
          <cell r="X1118">
            <v>0</v>
          </cell>
          <cell r="Y1118">
            <v>0</v>
          </cell>
          <cell r="Z1118">
            <v>3110410.2564102565</v>
          </cell>
          <cell r="AA1118">
            <v>3110410.2564102565</v>
          </cell>
          <cell r="AB1118">
            <v>0</v>
          </cell>
          <cell r="AC1118">
            <v>0</v>
          </cell>
          <cell r="AD1118">
            <v>0</v>
          </cell>
          <cell r="AE1118">
            <v>3110410.2564102565</v>
          </cell>
          <cell r="AF1118">
            <v>0</v>
          </cell>
          <cell r="AG1118">
            <v>0</v>
          </cell>
          <cell r="AH1118">
            <v>0</v>
          </cell>
          <cell r="AI1118">
            <v>0</v>
          </cell>
          <cell r="AJ1118">
            <v>0</v>
          </cell>
          <cell r="AK1118">
            <v>0</v>
          </cell>
          <cell r="AL1118">
            <v>0</v>
          </cell>
        </row>
        <row r="1119">
          <cell r="B1119" t="str">
            <v>SNIES</v>
          </cell>
          <cell r="C1119" t="str">
            <v>A1B</v>
          </cell>
          <cell r="D1119" t="str">
            <v>A1BJ</v>
          </cell>
          <cell r="E1119" t="str">
            <v>EP/RATO</v>
          </cell>
          <cell r="F1119" t="str">
            <v>JICA</v>
          </cell>
          <cell r="G1119">
            <v>22</v>
          </cell>
          <cell r="H1119" t="str">
            <v>ES construction classes +bur+mag</v>
          </cell>
          <cell r="I1119" t="str">
            <v>JICA</v>
          </cell>
          <cell r="K1119" t="str">
            <v>JICA</v>
          </cell>
          <cell r="L1119" t="str">
            <v>AOR</v>
          </cell>
          <cell r="M1119">
            <v>60</v>
          </cell>
          <cell r="Q1119">
            <v>60</v>
          </cell>
          <cell r="R1119" t="str">
            <v>classes</v>
          </cell>
          <cell r="T1119">
            <v>129600.42735042736</v>
          </cell>
          <cell r="U1119">
            <v>1</v>
          </cell>
          <cell r="V1119">
            <v>7776025.6410256419</v>
          </cell>
          <cell r="W1119">
            <v>0</v>
          </cell>
          <cell r="X1119">
            <v>0</v>
          </cell>
          <cell r="Y1119">
            <v>0</v>
          </cell>
          <cell r="Z1119">
            <v>7776025.6410256419</v>
          </cell>
          <cell r="AA1119">
            <v>7776025.6410256419</v>
          </cell>
          <cell r="AB1119">
            <v>0</v>
          </cell>
          <cell r="AC1119">
            <v>0</v>
          </cell>
          <cell r="AD1119">
            <v>0</v>
          </cell>
          <cell r="AE1119">
            <v>7776025.6410256419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</row>
        <row r="1120">
          <cell r="B1120" t="str">
            <v>SNIES</v>
          </cell>
          <cell r="C1120" t="str">
            <v>A1B</v>
          </cell>
          <cell r="D1120" t="str">
            <v>A1BJ</v>
          </cell>
          <cell r="E1120" t="str">
            <v>EP/COYA</v>
          </cell>
          <cell r="F1120" t="str">
            <v>JICA</v>
          </cell>
          <cell r="G1120">
            <v>23</v>
          </cell>
          <cell r="H1120" t="str">
            <v>ES équipement et mobilier</v>
          </cell>
          <cell r="I1120" t="str">
            <v>JICA</v>
          </cell>
          <cell r="K1120" t="str">
            <v>JICA</v>
          </cell>
          <cell r="L1120" t="str">
            <v>AOR</v>
          </cell>
          <cell r="N1120">
            <v>24</v>
          </cell>
          <cell r="Q1120">
            <v>24</v>
          </cell>
          <cell r="R1120" t="str">
            <v>lot</v>
          </cell>
          <cell r="T1120">
            <v>0</v>
          </cell>
          <cell r="U1120">
            <v>1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K1120">
            <v>0</v>
          </cell>
          <cell r="AL1120">
            <v>0</v>
          </cell>
        </row>
        <row r="1121">
          <cell r="B1121" t="str">
            <v>SNIES</v>
          </cell>
          <cell r="C1121" t="str">
            <v>A1B</v>
          </cell>
          <cell r="D1121" t="str">
            <v>A1BJ</v>
          </cell>
          <cell r="E1121" t="str">
            <v>EP/MATO</v>
          </cell>
          <cell r="F1121" t="str">
            <v>JICA</v>
          </cell>
          <cell r="G1121">
            <v>23</v>
          </cell>
          <cell r="H1121" t="str">
            <v>ES équipement et mobilier</v>
          </cell>
          <cell r="I1121" t="str">
            <v>JICA</v>
          </cell>
          <cell r="K1121" t="str">
            <v>JICA</v>
          </cell>
          <cell r="L1121" t="str">
            <v>AOR</v>
          </cell>
          <cell r="M1121">
            <v>24</v>
          </cell>
          <cell r="Q1121">
            <v>24</v>
          </cell>
          <cell r="R1121" t="str">
            <v>lot</v>
          </cell>
          <cell r="T1121">
            <v>0</v>
          </cell>
          <cell r="U1121">
            <v>1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K1121">
            <v>0</v>
          </cell>
          <cell r="AL1121">
            <v>0</v>
          </cell>
        </row>
        <row r="1122">
          <cell r="B1122" t="str">
            <v>SNIES</v>
          </cell>
          <cell r="C1122" t="str">
            <v>A1B</v>
          </cell>
          <cell r="D1122" t="str">
            <v>A1BJ</v>
          </cell>
          <cell r="E1122" t="str">
            <v>EP/RATO</v>
          </cell>
          <cell r="F1122" t="str">
            <v>JICA</v>
          </cell>
          <cell r="G1122">
            <v>23</v>
          </cell>
          <cell r="H1122" t="str">
            <v>ES équipement et mobilier</v>
          </cell>
          <cell r="I1122" t="str">
            <v>JICA</v>
          </cell>
          <cell r="K1122" t="str">
            <v>JICA</v>
          </cell>
          <cell r="L1122" t="str">
            <v>AOR</v>
          </cell>
          <cell r="M1122">
            <v>60</v>
          </cell>
          <cell r="Q1122">
            <v>60</v>
          </cell>
          <cell r="R1122" t="str">
            <v>lot</v>
          </cell>
          <cell r="T1122">
            <v>0</v>
          </cell>
          <cell r="U1122">
            <v>1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0</v>
          </cell>
          <cell r="AJ1122">
            <v>0</v>
          </cell>
          <cell r="AK1122">
            <v>0</v>
          </cell>
          <cell r="AL1122">
            <v>0</v>
          </cell>
        </row>
        <row r="1123">
          <cell r="B1123" t="str">
            <v>SNIES</v>
          </cell>
          <cell r="C1123" t="str">
            <v>A1B</v>
          </cell>
          <cell r="D1123" t="str">
            <v>A1BJ</v>
          </cell>
          <cell r="E1123" t="str">
            <v>EP/COYA</v>
          </cell>
          <cell r="F1123" t="str">
            <v>JICA</v>
          </cell>
          <cell r="G1123">
            <v>24</v>
          </cell>
          <cell r="H1123" t="str">
            <v>ES matériels didactiques</v>
          </cell>
          <cell r="I1123" t="str">
            <v>JICA</v>
          </cell>
          <cell r="K1123" t="str">
            <v>JICA</v>
          </cell>
          <cell r="L1123" t="str">
            <v>AOR</v>
          </cell>
          <cell r="N1123">
            <v>24</v>
          </cell>
          <cell r="Q1123">
            <v>24</v>
          </cell>
          <cell r="R1123" t="str">
            <v>lot</v>
          </cell>
          <cell r="T1123">
            <v>0</v>
          </cell>
          <cell r="U1123">
            <v>1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  <cell r="AH1123">
            <v>0</v>
          </cell>
          <cell r="AI1123">
            <v>0</v>
          </cell>
          <cell r="AJ1123">
            <v>0</v>
          </cell>
          <cell r="AK1123">
            <v>0</v>
          </cell>
          <cell r="AL1123">
            <v>0</v>
          </cell>
        </row>
        <row r="1124">
          <cell r="B1124" t="str">
            <v>SNIES</v>
          </cell>
          <cell r="C1124" t="str">
            <v>A1B</v>
          </cell>
          <cell r="D1124" t="str">
            <v>A1BJ</v>
          </cell>
          <cell r="E1124" t="str">
            <v>EP/MATO</v>
          </cell>
          <cell r="F1124" t="str">
            <v>JICA</v>
          </cell>
          <cell r="G1124">
            <v>24</v>
          </cell>
          <cell r="H1124" t="str">
            <v>ES matériels didactiques</v>
          </cell>
          <cell r="I1124" t="str">
            <v>JICA</v>
          </cell>
          <cell r="K1124" t="str">
            <v>JICA</v>
          </cell>
          <cell r="L1124" t="str">
            <v>AOR</v>
          </cell>
          <cell r="M1124">
            <v>24</v>
          </cell>
          <cell r="Q1124">
            <v>24</v>
          </cell>
          <cell r="R1124" t="str">
            <v>lot</v>
          </cell>
          <cell r="T1124">
            <v>0</v>
          </cell>
          <cell r="U1124">
            <v>1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  <cell r="AH1124">
            <v>0</v>
          </cell>
          <cell r="AI1124">
            <v>0</v>
          </cell>
          <cell r="AJ1124">
            <v>0</v>
          </cell>
          <cell r="AK1124">
            <v>0</v>
          </cell>
          <cell r="AL1124">
            <v>0</v>
          </cell>
        </row>
        <row r="1125">
          <cell r="B1125" t="str">
            <v>SNIES</v>
          </cell>
          <cell r="C1125" t="str">
            <v>A1B</v>
          </cell>
          <cell r="D1125" t="str">
            <v>A1BJ</v>
          </cell>
          <cell r="E1125" t="str">
            <v>EP/RATO</v>
          </cell>
          <cell r="F1125" t="str">
            <v>JICA</v>
          </cell>
          <cell r="G1125">
            <v>24</v>
          </cell>
          <cell r="H1125" t="str">
            <v>ES matériels didactiques</v>
          </cell>
          <cell r="I1125" t="str">
            <v>JICA</v>
          </cell>
          <cell r="K1125" t="str">
            <v>JICA</v>
          </cell>
          <cell r="L1125" t="str">
            <v>AOR</v>
          </cell>
          <cell r="M1125">
            <v>60</v>
          </cell>
          <cell r="Q1125">
            <v>60</v>
          </cell>
          <cell r="R1125" t="str">
            <v>lot</v>
          </cell>
          <cell r="T1125">
            <v>0</v>
          </cell>
          <cell r="U1125">
            <v>1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  <cell r="AH1125">
            <v>0</v>
          </cell>
          <cell r="AI1125">
            <v>0</v>
          </cell>
          <cell r="AJ1125">
            <v>0</v>
          </cell>
          <cell r="AK1125">
            <v>0</v>
          </cell>
          <cell r="AL1125">
            <v>0</v>
          </cell>
        </row>
        <row r="1126">
          <cell r="B1126" t="str">
            <v>SNIES</v>
          </cell>
          <cell r="C1126" t="str">
            <v>A1D</v>
          </cell>
          <cell r="D1126" t="str">
            <v>A1DA</v>
          </cell>
          <cell r="E1126" t="str">
            <v>SNIES</v>
          </cell>
          <cell r="F1126" t="str">
            <v>JICA</v>
          </cell>
          <cell r="G1126">
            <v>15</v>
          </cell>
          <cell r="H1126" t="str">
            <v>Fonctionnement de l'Unité de Gestion du Projet</v>
          </cell>
          <cell r="I1126" t="str">
            <v>JICA</v>
          </cell>
          <cell r="K1126" t="str">
            <v>JICA</v>
          </cell>
          <cell r="L1126" t="str">
            <v>AUT</v>
          </cell>
          <cell r="M1126">
            <v>0.25</v>
          </cell>
          <cell r="N1126">
            <v>0.25</v>
          </cell>
          <cell r="O1126">
            <v>0.25</v>
          </cell>
          <cell r="P1126">
            <v>0.25</v>
          </cell>
          <cell r="Q1126">
            <v>1</v>
          </cell>
          <cell r="R1126" t="str">
            <v>forfait</v>
          </cell>
          <cell r="T1126">
            <v>0</v>
          </cell>
          <cell r="U1126">
            <v>1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  <cell r="AH1126">
            <v>0</v>
          </cell>
          <cell r="AI1126">
            <v>0</v>
          </cell>
          <cell r="AJ1126">
            <v>0</v>
          </cell>
          <cell r="AK1126">
            <v>0</v>
          </cell>
          <cell r="AL1126">
            <v>0</v>
          </cell>
        </row>
        <row r="1127">
          <cell r="B1127" t="str">
            <v>SNIES</v>
          </cell>
          <cell r="C1127" t="str">
            <v>D1B</v>
          </cell>
          <cell r="D1127" t="str">
            <v>D1BD</v>
          </cell>
          <cell r="E1127" t="str">
            <v>SO</v>
          </cell>
          <cell r="F1127" t="str">
            <v>SNIES</v>
          </cell>
          <cell r="G1127" t="str">
            <v>SO</v>
          </cell>
          <cell r="H1127" t="str">
            <v>Non affectés sur projet BAD ED IV</v>
          </cell>
          <cell r="I1127" t="str">
            <v>SNIES</v>
          </cell>
          <cell r="K1127" t="str">
            <v>BAD ED IV</v>
          </cell>
          <cell r="M1127">
            <v>0.25</v>
          </cell>
          <cell r="N1127">
            <v>0.25</v>
          </cell>
          <cell r="O1127">
            <v>0.25</v>
          </cell>
          <cell r="P1127">
            <v>0.25</v>
          </cell>
          <cell r="Q1127">
            <v>1</v>
          </cell>
          <cell r="R1127" t="str">
            <v>forfait</v>
          </cell>
          <cell r="T1127">
            <v>9843563.2095839027</v>
          </cell>
          <cell r="U1127">
            <v>1</v>
          </cell>
          <cell r="V1127">
            <v>2460890.8023959757</v>
          </cell>
          <cell r="W1127">
            <v>2460890.8023959757</v>
          </cell>
          <cell r="X1127">
            <v>2460890.8023959757</v>
          </cell>
          <cell r="Y1127">
            <v>2460890.8023959757</v>
          </cell>
          <cell r="Z1127">
            <v>9843563.2095839027</v>
          </cell>
          <cell r="AA1127">
            <v>2460890.8023959757</v>
          </cell>
          <cell r="AB1127">
            <v>2460890.8023959757</v>
          </cell>
          <cell r="AC1127">
            <v>2460890.8023959757</v>
          </cell>
          <cell r="AD1127">
            <v>2460890.8023959757</v>
          </cell>
          <cell r="AE1127">
            <v>9843563.2095839027</v>
          </cell>
          <cell r="AF1127">
            <v>0</v>
          </cell>
          <cell r="AG1127">
            <v>0</v>
          </cell>
          <cell r="AH1127">
            <v>0</v>
          </cell>
          <cell r="AI1127">
            <v>0</v>
          </cell>
          <cell r="AJ1127">
            <v>0</v>
          </cell>
          <cell r="AK1127">
            <v>0</v>
          </cell>
          <cell r="AL1127">
            <v>0</v>
          </cell>
        </row>
        <row r="1128">
          <cell r="B1128" t="str">
            <v>SNIES</v>
          </cell>
          <cell r="C1128" t="str">
            <v>A1A</v>
          </cell>
          <cell r="D1128" t="str">
            <v>A1AG</v>
          </cell>
          <cell r="E1128" t="str">
            <v>EP/BOKE</v>
          </cell>
          <cell r="F1128" t="str">
            <v>SNIES</v>
          </cell>
          <cell r="G1128">
            <v>21</v>
          </cell>
          <cell r="H1128" t="str">
            <v>EP 90 cl Boké études et suivi travaux  bur, mag, logt, forages</v>
          </cell>
          <cell r="I1128" t="str">
            <v>SNIES</v>
          </cell>
          <cell r="K1128" t="str">
            <v>BAD ED IV</v>
          </cell>
          <cell r="L1128" t="str">
            <v>AON</v>
          </cell>
          <cell r="M1128">
            <v>4.5</v>
          </cell>
          <cell r="N1128">
            <v>4.5</v>
          </cell>
          <cell r="Q1128">
            <v>9</v>
          </cell>
          <cell r="R1128" t="str">
            <v>classe</v>
          </cell>
          <cell r="T1128">
            <v>12901.755117598908</v>
          </cell>
          <cell r="U1128">
            <v>1</v>
          </cell>
          <cell r="V1128">
            <v>58057.898029195087</v>
          </cell>
          <cell r="W1128">
            <v>58057.898029195087</v>
          </cell>
          <cell r="X1128">
            <v>0</v>
          </cell>
          <cell r="Y1128">
            <v>0</v>
          </cell>
          <cell r="Z1128">
            <v>116115.79605839017</v>
          </cell>
          <cell r="AA1128">
            <v>58057.898029195087</v>
          </cell>
          <cell r="AB1128">
            <v>58057.898029195087</v>
          </cell>
          <cell r="AC1128">
            <v>0</v>
          </cell>
          <cell r="AD1128">
            <v>0</v>
          </cell>
          <cell r="AE1128">
            <v>116115.79605839017</v>
          </cell>
          <cell r="AF1128">
            <v>0</v>
          </cell>
          <cell r="AG1128">
            <v>0</v>
          </cell>
          <cell r="AH1128">
            <v>0</v>
          </cell>
          <cell r="AI1128">
            <v>0</v>
          </cell>
          <cell r="AJ1128">
            <v>0</v>
          </cell>
          <cell r="AK1128">
            <v>0</v>
          </cell>
          <cell r="AL1128">
            <v>0</v>
          </cell>
        </row>
        <row r="1129">
          <cell r="B1129" t="str">
            <v>SNIES</v>
          </cell>
          <cell r="C1129" t="str">
            <v>A1A</v>
          </cell>
          <cell r="D1129" t="str">
            <v>A1AG</v>
          </cell>
          <cell r="E1129" t="str">
            <v>EP/BOFF</v>
          </cell>
          <cell r="F1129" t="str">
            <v>SNIES</v>
          </cell>
          <cell r="G1129">
            <v>21</v>
          </cell>
          <cell r="H1129" t="str">
            <v>EP 90 cl Boffa  études et suivi travaux  bur, mag, logt, forages</v>
          </cell>
          <cell r="I1129" t="str">
            <v>SNIES</v>
          </cell>
          <cell r="K1129" t="str">
            <v>BAD ED IV</v>
          </cell>
          <cell r="L1129" t="str">
            <v>AON</v>
          </cell>
          <cell r="M1129">
            <v>4.5</v>
          </cell>
          <cell r="N1129">
            <v>4.5</v>
          </cell>
          <cell r="Q1129">
            <v>9</v>
          </cell>
          <cell r="R1129" t="str">
            <v>classe</v>
          </cell>
          <cell r="T1129">
            <v>12901.755117598908</v>
          </cell>
          <cell r="U1129">
            <v>1</v>
          </cell>
          <cell r="V1129">
            <v>58057.898029195087</v>
          </cell>
          <cell r="W1129">
            <v>58057.898029195087</v>
          </cell>
          <cell r="X1129">
            <v>0</v>
          </cell>
          <cell r="Y1129">
            <v>0</v>
          </cell>
          <cell r="Z1129">
            <v>116115.79605839017</v>
          </cell>
          <cell r="AA1129">
            <v>58057.898029195087</v>
          </cell>
          <cell r="AB1129">
            <v>58057.898029195087</v>
          </cell>
          <cell r="AC1129">
            <v>0</v>
          </cell>
          <cell r="AD1129">
            <v>0</v>
          </cell>
          <cell r="AE1129">
            <v>116115.79605839017</v>
          </cell>
          <cell r="AF1129">
            <v>0</v>
          </cell>
          <cell r="AG1129">
            <v>0</v>
          </cell>
          <cell r="AH1129">
            <v>0</v>
          </cell>
          <cell r="AI1129">
            <v>0</v>
          </cell>
          <cell r="AJ1129">
            <v>0</v>
          </cell>
          <cell r="AK1129">
            <v>0</v>
          </cell>
          <cell r="AL1129">
            <v>0</v>
          </cell>
        </row>
        <row r="1130">
          <cell r="B1130" t="str">
            <v>SNIES</v>
          </cell>
          <cell r="C1130" t="str">
            <v>A1A</v>
          </cell>
          <cell r="D1130" t="str">
            <v>A1AG</v>
          </cell>
          <cell r="E1130" t="str">
            <v>EP/GAOU</v>
          </cell>
          <cell r="F1130" t="str">
            <v>SNIES</v>
          </cell>
          <cell r="G1130">
            <v>21</v>
          </cell>
          <cell r="H1130" t="str">
            <v>EP 90 cl Gaoual  études et suivi travaux  bur, mag, logt, forages</v>
          </cell>
          <cell r="I1130" t="str">
            <v>SNIES</v>
          </cell>
          <cell r="K1130" t="str">
            <v>BAD ED IV</v>
          </cell>
          <cell r="L1130" t="str">
            <v>AON</v>
          </cell>
          <cell r="M1130">
            <v>3</v>
          </cell>
          <cell r="N1130">
            <v>3</v>
          </cell>
          <cell r="Q1130">
            <v>6</v>
          </cell>
          <cell r="R1130" t="str">
            <v>classe</v>
          </cell>
          <cell r="T1130">
            <v>12901.755117598908</v>
          </cell>
          <cell r="U1130">
            <v>1</v>
          </cell>
          <cell r="V1130">
            <v>38705.265352796727</v>
          </cell>
          <cell r="W1130">
            <v>38705.265352796727</v>
          </cell>
          <cell r="X1130">
            <v>0</v>
          </cell>
          <cell r="Y1130">
            <v>0</v>
          </cell>
          <cell r="Z1130">
            <v>77410.530705593454</v>
          </cell>
          <cell r="AA1130">
            <v>38705.265352796727</v>
          </cell>
          <cell r="AB1130">
            <v>38705.265352796727</v>
          </cell>
          <cell r="AC1130">
            <v>0</v>
          </cell>
          <cell r="AD1130">
            <v>0</v>
          </cell>
          <cell r="AE1130">
            <v>77410.530705593454</v>
          </cell>
          <cell r="AF1130">
            <v>0</v>
          </cell>
          <cell r="AG1130">
            <v>0</v>
          </cell>
          <cell r="AH1130">
            <v>0</v>
          </cell>
          <cell r="AI1130">
            <v>0</v>
          </cell>
          <cell r="AJ1130">
            <v>0</v>
          </cell>
          <cell r="AK1130">
            <v>0</v>
          </cell>
          <cell r="AL1130">
            <v>0</v>
          </cell>
        </row>
        <row r="1131">
          <cell r="B1131" t="str">
            <v>SNIES</v>
          </cell>
          <cell r="C1131" t="str">
            <v>A1A</v>
          </cell>
          <cell r="D1131" t="str">
            <v>A1AG</v>
          </cell>
          <cell r="E1131" t="str">
            <v>EP/KOUN</v>
          </cell>
          <cell r="F1131" t="str">
            <v>SNIES</v>
          </cell>
          <cell r="G1131">
            <v>21</v>
          </cell>
          <cell r="H1131" t="str">
            <v>EP 90 cl Koundara études et suivi travaux  bur, mag, logt, forages</v>
          </cell>
          <cell r="I1131" t="str">
            <v>SNIES</v>
          </cell>
          <cell r="K1131" t="str">
            <v>BAD ED IV</v>
          </cell>
          <cell r="L1131" t="str">
            <v>AON</v>
          </cell>
          <cell r="M1131">
            <v>6</v>
          </cell>
          <cell r="N1131">
            <v>6</v>
          </cell>
          <cell r="Q1131">
            <v>12</v>
          </cell>
          <cell r="R1131" t="str">
            <v>classe</v>
          </cell>
          <cell r="T1131">
            <v>12901.755117598908</v>
          </cell>
          <cell r="U1131">
            <v>1</v>
          </cell>
          <cell r="V1131">
            <v>77410.530705593454</v>
          </cell>
          <cell r="W1131">
            <v>77410.530705593454</v>
          </cell>
          <cell r="X1131">
            <v>0</v>
          </cell>
          <cell r="Y1131">
            <v>0</v>
          </cell>
          <cell r="Z1131">
            <v>154821.06141118691</v>
          </cell>
          <cell r="AA1131">
            <v>77410.530705593454</v>
          </cell>
          <cell r="AB1131">
            <v>77410.530705593454</v>
          </cell>
          <cell r="AC1131">
            <v>0</v>
          </cell>
          <cell r="AD1131">
            <v>0</v>
          </cell>
          <cell r="AE1131">
            <v>154821.06141118691</v>
          </cell>
          <cell r="AF1131">
            <v>0</v>
          </cell>
          <cell r="AG1131">
            <v>0</v>
          </cell>
          <cell r="AH1131">
            <v>0</v>
          </cell>
          <cell r="AI1131">
            <v>0</v>
          </cell>
          <cell r="AJ1131">
            <v>0</v>
          </cell>
          <cell r="AK1131">
            <v>0</v>
          </cell>
          <cell r="AL1131">
            <v>0</v>
          </cell>
        </row>
        <row r="1132">
          <cell r="B1132" t="str">
            <v>SNIES</v>
          </cell>
          <cell r="C1132" t="str">
            <v>A1A</v>
          </cell>
          <cell r="D1132" t="str">
            <v>A1AG</v>
          </cell>
          <cell r="E1132" t="str">
            <v>EP/KANK</v>
          </cell>
          <cell r="F1132" t="str">
            <v>SNIES</v>
          </cell>
          <cell r="G1132">
            <v>21</v>
          </cell>
          <cell r="H1132" t="str">
            <v>EP 90 cl Kankan  études et suivi travaux  bur, mag, logt, forages</v>
          </cell>
          <cell r="I1132" t="str">
            <v>SNIES</v>
          </cell>
          <cell r="K1132" t="str">
            <v>BAD ED IV</v>
          </cell>
          <cell r="L1132" t="str">
            <v>AON</v>
          </cell>
          <cell r="M1132">
            <v>1.5</v>
          </cell>
          <cell r="N1132">
            <v>1.5</v>
          </cell>
          <cell r="Q1132">
            <v>3</v>
          </cell>
          <cell r="R1132" t="str">
            <v>classe</v>
          </cell>
          <cell r="T1132">
            <v>12901.755117598908</v>
          </cell>
          <cell r="U1132">
            <v>1</v>
          </cell>
          <cell r="V1132">
            <v>19352.632676398363</v>
          </cell>
          <cell r="W1132">
            <v>19352.632676398363</v>
          </cell>
          <cell r="X1132">
            <v>0</v>
          </cell>
          <cell r="Y1132">
            <v>0</v>
          </cell>
          <cell r="Z1132">
            <v>38705.265352796727</v>
          </cell>
          <cell r="AA1132">
            <v>19352.632676398363</v>
          </cell>
          <cell r="AB1132">
            <v>19352.632676398363</v>
          </cell>
          <cell r="AC1132">
            <v>0</v>
          </cell>
          <cell r="AD1132">
            <v>0</v>
          </cell>
          <cell r="AE1132">
            <v>38705.265352796727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>
            <v>0</v>
          </cell>
          <cell r="AK1132">
            <v>0</v>
          </cell>
          <cell r="AL1132">
            <v>0</v>
          </cell>
        </row>
        <row r="1133">
          <cell r="B1133" t="str">
            <v>SNIES</v>
          </cell>
          <cell r="C1133" t="str">
            <v>A1A</v>
          </cell>
          <cell r="D1133" t="str">
            <v>A1AG</v>
          </cell>
          <cell r="E1133" t="str">
            <v>EP/SIGU</v>
          </cell>
          <cell r="F1133" t="str">
            <v>SNIES</v>
          </cell>
          <cell r="G1133">
            <v>21</v>
          </cell>
          <cell r="H1133" t="str">
            <v>EP 90 cl Siguiri  études et suivi travaux  bur, mag, logt, forages</v>
          </cell>
          <cell r="I1133" t="str">
            <v>SNIES</v>
          </cell>
          <cell r="K1133" t="str">
            <v>BAD ED IV</v>
          </cell>
          <cell r="L1133" t="str">
            <v>AON</v>
          </cell>
          <cell r="M1133">
            <v>9</v>
          </cell>
          <cell r="N1133">
            <v>9</v>
          </cell>
          <cell r="Q1133">
            <v>18</v>
          </cell>
          <cell r="R1133" t="str">
            <v>classe</v>
          </cell>
          <cell r="T1133">
            <v>12901.755117598908</v>
          </cell>
          <cell r="U1133">
            <v>1</v>
          </cell>
          <cell r="V1133">
            <v>116115.79605839017</v>
          </cell>
          <cell r="W1133">
            <v>116115.79605839017</v>
          </cell>
          <cell r="X1133">
            <v>0</v>
          </cell>
          <cell r="Y1133">
            <v>0</v>
          </cell>
          <cell r="Z1133">
            <v>232231.59211678035</v>
          </cell>
          <cell r="AA1133">
            <v>116115.79605839017</v>
          </cell>
          <cell r="AB1133">
            <v>116115.79605839017</v>
          </cell>
          <cell r="AC1133">
            <v>0</v>
          </cell>
          <cell r="AD1133">
            <v>0</v>
          </cell>
          <cell r="AE1133">
            <v>232231.59211678035</v>
          </cell>
          <cell r="AF1133">
            <v>0</v>
          </cell>
          <cell r="AG1133">
            <v>0</v>
          </cell>
          <cell r="AH1133">
            <v>0</v>
          </cell>
          <cell r="AI1133">
            <v>0</v>
          </cell>
          <cell r="AJ1133">
            <v>0</v>
          </cell>
          <cell r="AK1133">
            <v>0</v>
          </cell>
          <cell r="AL1133">
            <v>0</v>
          </cell>
        </row>
        <row r="1134">
          <cell r="B1134" t="str">
            <v>SNIES</v>
          </cell>
          <cell r="C1134" t="str">
            <v>A1A</v>
          </cell>
          <cell r="D1134" t="str">
            <v>A1AG</v>
          </cell>
          <cell r="E1134" t="str">
            <v>EP/MAND</v>
          </cell>
          <cell r="F1134" t="str">
            <v>SNIES</v>
          </cell>
          <cell r="G1134">
            <v>21</v>
          </cell>
          <cell r="H1134" t="str">
            <v>EP 90 cl Mandiana  études et suivi travaux  bur, mag, logt, forages</v>
          </cell>
          <cell r="I1134" t="str">
            <v>SNIES</v>
          </cell>
          <cell r="K1134" t="str">
            <v>BAD ED IV</v>
          </cell>
          <cell r="L1134" t="str">
            <v>AON</v>
          </cell>
          <cell r="M1134">
            <v>9</v>
          </cell>
          <cell r="N1134">
            <v>9</v>
          </cell>
          <cell r="Q1134">
            <v>18</v>
          </cell>
          <cell r="R1134" t="str">
            <v>classe</v>
          </cell>
          <cell r="T1134">
            <v>12901.755117598908</v>
          </cell>
          <cell r="U1134">
            <v>1</v>
          </cell>
          <cell r="V1134">
            <v>116115.79605839017</v>
          </cell>
          <cell r="W1134">
            <v>116115.79605839017</v>
          </cell>
          <cell r="X1134">
            <v>0</v>
          </cell>
          <cell r="Y1134">
            <v>0</v>
          </cell>
          <cell r="Z1134">
            <v>232231.59211678035</v>
          </cell>
          <cell r="AA1134">
            <v>116115.79605839017</v>
          </cell>
          <cell r="AB1134">
            <v>116115.79605839017</v>
          </cell>
          <cell r="AC1134">
            <v>0</v>
          </cell>
          <cell r="AD1134">
            <v>0</v>
          </cell>
          <cell r="AE1134">
            <v>232231.59211678035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</row>
        <row r="1135">
          <cell r="B1135" t="str">
            <v>SNIES</v>
          </cell>
          <cell r="C1135" t="str">
            <v>A1A</v>
          </cell>
          <cell r="D1135" t="str">
            <v>A1AG</v>
          </cell>
          <cell r="E1135" t="str">
            <v>EP/NZER</v>
          </cell>
          <cell r="F1135" t="str">
            <v>SNIES</v>
          </cell>
          <cell r="G1135">
            <v>21</v>
          </cell>
          <cell r="H1135" t="str">
            <v>EP 90 cl Nzérékoré  études et suivi travaux  bur, mag, logt, forages</v>
          </cell>
          <cell r="I1135" t="str">
            <v>SNIES</v>
          </cell>
          <cell r="K1135" t="str">
            <v>BAD ED IV</v>
          </cell>
          <cell r="L1135" t="str">
            <v>AON</v>
          </cell>
          <cell r="M1135">
            <v>7.5</v>
          </cell>
          <cell r="N1135">
            <v>7.5</v>
          </cell>
          <cell r="Q1135">
            <v>15</v>
          </cell>
          <cell r="R1135" t="str">
            <v>classe</v>
          </cell>
          <cell r="T1135">
            <v>12901.755117598908</v>
          </cell>
          <cell r="U1135">
            <v>1</v>
          </cell>
          <cell r="V1135">
            <v>96763.163381991806</v>
          </cell>
          <cell r="W1135">
            <v>96763.163381991806</v>
          </cell>
          <cell r="X1135">
            <v>0</v>
          </cell>
          <cell r="Y1135">
            <v>0</v>
          </cell>
          <cell r="Z1135">
            <v>193526.32676398361</v>
          </cell>
          <cell r="AA1135">
            <v>96763.163381991806</v>
          </cell>
          <cell r="AB1135">
            <v>96763.163381991806</v>
          </cell>
          <cell r="AC1135">
            <v>0</v>
          </cell>
          <cell r="AD1135">
            <v>0</v>
          </cell>
          <cell r="AE1135">
            <v>193526.32676398361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</row>
        <row r="1136">
          <cell r="B1136" t="str">
            <v>SNIES</v>
          </cell>
          <cell r="C1136" t="str">
            <v>A1A</v>
          </cell>
          <cell r="D1136" t="str">
            <v>A1AG</v>
          </cell>
          <cell r="E1136" t="str">
            <v>EP/BOKE</v>
          </cell>
          <cell r="F1136" t="str">
            <v>SNIES</v>
          </cell>
          <cell r="G1136">
            <v>22</v>
          </cell>
          <cell r="H1136" t="str">
            <v>EP 90 cl Boké Travaux cl, logts, latrines, bureaux, mag, forages</v>
          </cell>
          <cell r="I1136" t="str">
            <v>SNIES</v>
          </cell>
          <cell r="K1136" t="str">
            <v>BAD ED IV</v>
          </cell>
          <cell r="L1136" t="str">
            <v>AON</v>
          </cell>
          <cell r="M1136">
            <v>4.5</v>
          </cell>
          <cell r="N1136">
            <v>4.5</v>
          </cell>
          <cell r="Q1136">
            <v>9</v>
          </cell>
          <cell r="R1136" t="str">
            <v>classe</v>
          </cell>
          <cell r="T1136">
            <v>161271.93896998637</v>
          </cell>
          <cell r="U1136">
            <v>1</v>
          </cell>
          <cell r="V1136">
            <v>725723.72536493861</v>
          </cell>
          <cell r="W1136">
            <v>725723.72536493861</v>
          </cell>
          <cell r="X1136">
            <v>0</v>
          </cell>
          <cell r="Y1136">
            <v>0</v>
          </cell>
          <cell r="Z1136">
            <v>1451447.4507298772</v>
          </cell>
          <cell r="AA1136">
            <v>725723.72536493861</v>
          </cell>
          <cell r="AB1136">
            <v>725723.72536493861</v>
          </cell>
          <cell r="AC1136">
            <v>0</v>
          </cell>
          <cell r="AD1136">
            <v>0</v>
          </cell>
          <cell r="AE1136">
            <v>1451447.4507298772</v>
          </cell>
          <cell r="AF1136">
            <v>0</v>
          </cell>
          <cell r="AG1136">
            <v>0</v>
          </cell>
          <cell r="AH1136">
            <v>0</v>
          </cell>
          <cell r="AI1136">
            <v>0</v>
          </cell>
          <cell r="AJ1136">
            <v>0</v>
          </cell>
          <cell r="AK1136">
            <v>0</v>
          </cell>
          <cell r="AL1136">
            <v>0</v>
          </cell>
        </row>
        <row r="1137">
          <cell r="B1137" t="str">
            <v>SNIES</v>
          </cell>
          <cell r="C1137" t="str">
            <v>A1A</v>
          </cell>
          <cell r="D1137" t="str">
            <v>A1AG</v>
          </cell>
          <cell r="E1137" t="str">
            <v>EP/BOFF</v>
          </cell>
          <cell r="F1137" t="str">
            <v>SNIES</v>
          </cell>
          <cell r="G1137">
            <v>22</v>
          </cell>
          <cell r="H1137" t="str">
            <v>EP 90 cl Boffa  Travaux cl, logts, latrines, bureaux, mag, forages</v>
          </cell>
          <cell r="I1137" t="str">
            <v>SNIES</v>
          </cell>
          <cell r="K1137" t="str">
            <v>BAD ED IV</v>
          </cell>
          <cell r="L1137" t="str">
            <v>AON</v>
          </cell>
          <cell r="M1137">
            <v>4.5</v>
          </cell>
          <cell r="N1137">
            <v>4.5</v>
          </cell>
          <cell r="Q1137">
            <v>9</v>
          </cell>
          <cell r="R1137" t="str">
            <v>classe</v>
          </cell>
          <cell r="T1137">
            <v>161271.93896998637</v>
          </cell>
          <cell r="U1137">
            <v>1</v>
          </cell>
          <cell r="V1137">
            <v>725723.72536493861</v>
          </cell>
          <cell r="W1137">
            <v>725723.72536493861</v>
          </cell>
          <cell r="X1137">
            <v>0</v>
          </cell>
          <cell r="Y1137">
            <v>0</v>
          </cell>
          <cell r="Z1137">
            <v>1451447.4507298772</v>
          </cell>
          <cell r="AA1137">
            <v>725723.72536493861</v>
          </cell>
          <cell r="AB1137">
            <v>725723.72536493861</v>
          </cell>
          <cell r="AC1137">
            <v>0</v>
          </cell>
          <cell r="AD1137">
            <v>0</v>
          </cell>
          <cell r="AE1137">
            <v>1451447.4507298772</v>
          </cell>
          <cell r="AF1137">
            <v>0</v>
          </cell>
          <cell r="AG1137">
            <v>0</v>
          </cell>
          <cell r="AH1137">
            <v>0</v>
          </cell>
          <cell r="AI1137">
            <v>0</v>
          </cell>
          <cell r="AJ1137">
            <v>0</v>
          </cell>
          <cell r="AK1137">
            <v>0</v>
          </cell>
          <cell r="AL1137">
            <v>0</v>
          </cell>
        </row>
        <row r="1138">
          <cell r="B1138" t="str">
            <v>SNIES</v>
          </cell>
          <cell r="C1138" t="str">
            <v>A1A</v>
          </cell>
          <cell r="D1138" t="str">
            <v>A1AG</v>
          </cell>
          <cell r="E1138" t="str">
            <v>EP/GAOU</v>
          </cell>
          <cell r="F1138" t="str">
            <v>SNIES</v>
          </cell>
          <cell r="G1138">
            <v>22</v>
          </cell>
          <cell r="H1138" t="str">
            <v>EP 90 cl Gaoual  Travaux cl, logts, latrines, bureaux, mag, forages</v>
          </cell>
          <cell r="I1138" t="str">
            <v>SNIES</v>
          </cell>
          <cell r="K1138" t="str">
            <v>BAD ED IV</v>
          </cell>
          <cell r="L1138" t="str">
            <v>AON</v>
          </cell>
          <cell r="M1138">
            <v>3</v>
          </cell>
          <cell r="N1138">
            <v>3</v>
          </cell>
          <cell r="Q1138">
            <v>6</v>
          </cell>
          <cell r="R1138" t="str">
            <v>classe</v>
          </cell>
          <cell r="T1138">
            <v>161271.93896998637</v>
          </cell>
          <cell r="U1138">
            <v>1</v>
          </cell>
          <cell r="V1138">
            <v>483815.81690995907</v>
          </cell>
          <cell r="W1138">
            <v>483815.81690995907</v>
          </cell>
          <cell r="X1138">
            <v>0</v>
          </cell>
          <cell r="Y1138">
            <v>0</v>
          </cell>
          <cell r="Z1138">
            <v>967631.63381991815</v>
          </cell>
          <cell r="AA1138">
            <v>483815.81690995907</v>
          </cell>
          <cell r="AB1138">
            <v>483815.81690995907</v>
          </cell>
          <cell r="AC1138">
            <v>0</v>
          </cell>
          <cell r="AD1138">
            <v>0</v>
          </cell>
          <cell r="AE1138">
            <v>967631.63381991815</v>
          </cell>
          <cell r="AF1138">
            <v>0</v>
          </cell>
          <cell r="AG1138">
            <v>0</v>
          </cell>
          <cell r="AH1138">
            <v>0</v>
          </cell>
          <cell r="AI1138">
            <v>0</v>
          </cell>
          <cell r="AJ1138">
            <v>0</v>
          </cell>
          <cell r="AK1138">
            <v>0</v>
          </cell>
          <cell r="AL1138">
            <v>0</v>
          </cell>
        </row>
        <row r="1139">
          <cell r="B1139" t="str">
            <v>SNIES</v>
          </cell>
          <cell r="C1139" t="str">
            <v>A1A</v>
          </cell>
          <cell r="D1139" t="str">
            <v>A1AG</v>
          </cell>
          <cell r="E1139" t="str">
            <v>EP/KOUN</v>
          </cell>
          <cell r="F1139" t="str">
            <v>SNIES</v>
          </cell>
          <cell r="G1139">
            <v>22</v>
          </cell>
          <cell r="H1139" t="str">
            <v>EP 90 cl Koundara  Travaux cl, logts, latrines, bureaux, mag, forages</v>
          </cell>
          <cell r="I1139" t="str">
            <v>SNIES</v>
          </cell>
          <cell r="K1139" t="str">
            <v>BAD ED IV</v>
          </cell>
          <cell r="L1139" t="str">
            <v>AON</v>
          </cell>
          <cell r="M1139">
            <v>6</v>
          </cell>
          <cell r="N1139">
            <v>6</v>
          </cell>
          <cell r="Q1139">
            <v>12</v>
          </cell>
          <cell r="R1139" t="str">
            <v>classe</v>
          </cell>
          <cell r="T1139">
            <v>161271.93896998637</v>
          </cell>
          <cell r="U1139">
            <v>1</v>
          </cell>
          <cell r="V1139">
            <v>967631.63381991815</v>
          </cell>
          <cell r="W1139">
            <v>967631.63381991815</v>
          </cell>
          <cell r="X1139">
            <v>0</v>
          </cell>
          <cell r="Y1139">
            <v>0</v>
          </cell>
          <cell r="Z1139">
            <v>1935263.2676398363</v>
          </cell>
          <cell r="AA1139">
            <v>967631.63381991815</v>
          </cell>
          <cell r="AB1139">
            <v>967631.63381991815</v>
          </cell>
          <cell r="AC1139">
            <v>0</v>
          </cell>
          <cell r="AD1139">
            <v>0</v>
          </cell>
          <cell r="AE1139">
            <v>1935263.2676398363</v>
          </cell>
          <cell r="AF1139">
            <v>0</v>
          </cell>
          <cell r="AG1139">
            <v>0</v>
          </cell>
          <cell r="AH1139">
            <v>0</v>
          </cell>
          <cell r="AI1139">
            <v>0</v>
          </cell>
          <cell r="AJ1139">
            <v>0</v>
          </cell>
          <cell r="AK1139">
            <v>0</v>
          </cell>
          <cell r="AL1139">
            <v>0</v>
          </cell>
        </row>
        <row r="1140">
          <cell r="B1140" t="str">
            <v>SNIES</v>
          </cell>
          <cell r="C1140" t="str">
            <v>A1A</v>
          </cell>
          <cell r="D1140" t="str">
            <v>A1AG</v>
          </cell>
          <cell r="E1140" t="str">
            <v>EP/KANK</v>
          </cell>
          <cell r="F1140" t="str">
            <v>SNIES</v>
          </cell>
          <cell r="G1140">
            <v>22</v>
          </cell>
          <cell r="H1140" t="str">
            <v>EP 90 cl Kankan  Travaux cl, logts, latrines, bureaux, mag, forages</v>
          </cell>
          <cell r="I1140" t="str">
            <v>SNIES</v>
          </cell>
          <cell r="K1140" t="str">
            <v>BAD ED IV</v>
          </cell>
          <cell r="L1140" t="str">
            <v>AON</v>
          </cell>
          <cell r="M1140">
            <v>1.5</v>
          </cell>
          <cell r="N1140">
            <v>1.5</v>
          </cell>
          <cell r="Q1140">
            <v>3</v>
          </cell>
          <cell r="R1140" t="str">
            <v>classe</v>
          </cell>
          <cell r="T1140">
            <v>161271.93896998637</v>
          </cell>
          <cell r="U1140">
            <v>1</v>
          </cell>
          <cell r="V1140">
            <v>241907.90845497954</v>
          </cell>
          <cell r="W1140">
            <v>241907.90845497954</v>
          </cell>
          <cell r="X1140">
            <v>0</v>
          </cell>
          <cell r="Y1140">
            <v>0</v>
          </cell>
          <cell r="Z1140">
            <v>483815.81690995907</v>
          </cell>
          <cell r="AA1140">
            <v>241907.90845497954</v>
          </cell>
          <cell r="AB1140">
            <v>241907.90845497954</v>
          </cell>
          <cell r="AC1140">
            <v>0</v>
          </cell>
          <cell r="AD1140">
            <v>0</v>
          </cell>
          <cell r="AE1140">
            <v>483815.81690995907</v>
          </cell>
          <cell r="AF1140">
            <v>0</v>
          </cell>
          <cell r="AG1140">
            <v>0</v>
          </cell>
          <cell r="AH1140">
            <v>0</v>
          </cell>
          <cell r="AI1140">
            <v>0</v>
          </cell>
          <cell r="AJ1140">
            <v>0</v>
          </cell>
          <cell r="AK1140">
            <v>0</v>
          </cell>
          <cell r="AL1140">
            <v>0</v>
          </cell>
        </row>
        <row r="1141">
          <cell r="B1141" t="str">
            <v>SNIES</v>
          </cell>
          <cell r="C1141" t="str">
            <v>A1A</v>
          </cell>
          <cell r="D1141" t="str">
            <v>A1AG</v>
          </cell>
          <cell r="E1141" t="str">
            <v>EP/SIGU</v>
          </cell>
          <cell r="F1141" t="str">
            <v>SNIES</v>
          </cell>
          <cell r="G1141">
            <v>22</v>
          </cell>
          <cell r="H1141" t="str">
            <v>EP 90 cl Siguiri  Travaux cl, logts, latrines, bureaux, mag, forages</v>
          </cell>
          <cell r="I1141" t="str">
            <v>SNIES</v>
          </cell>
          <cell r="K1141" t="str">
            <v>BAD ED IV</v>
          </cell>
          <cell r="L1141" t="str">
            <v>AON</v>
          </cell>
          <cell r="M1141">
            <v>9</v>
          </cell>
          <cell r="N1141">
            <v>9</v>
          </cell>
          <cell r="Q1141">
            <v>18</v>
          </cell>
          <cell r="R1141" t="str">
            <v>classe</v>
          </cell>
          <cell r="T1141">
            <v>161271.93896998637</v>
          </cell>
          <cell r="U1141">
            <v>1</v>
          </cell>
          <cell r="V1141">
            <v>1451447.4507298772</v>
          </cell>
          <cell r="W1141">
            <v>1451447.4507298772</v>
          </cell>
          <cell r="X1141">
            <v>0</v>
          </cell>
          <cell r="Y1141">
            <v>0</v>
          </cell>
          <cell r="Z1141">
            <v>2902894.9014597544</v>
          </cell>
          <cell r="AA1141">
            <v>1451447.4507298772</v>
          </cell>
          <cell r="AB1141">
            <v>1451447.4507298772</v>
          </cell>
          <cell r="AC1141">
            <v>0</v>
          </cell>
          <cell r="AD1141">
            <v>0</v>
          </cell>
          <cell r="AE1141">
            <v>2902894.9014597544</v>
          </cell>
          <cell r="AF1141">
            <v>0</v>
          </cell>
          <cell r="AG1141">
            <v>0</v>
          </cell>
          <cell r="AH1141">
            <v>0</v>
          </cell>
          <cell r="AI1141">
            <v>0</v>
          </cell>
          <cell r="AJ1141">
            <v>0</v>
          </cell>
          <cell r="AK1141">
            <v>0</v>
          </cell>
          <cell r="AL1141">
            <v>0</v>
          </cell>
        </row>
        <row r="1142">
          <cell r="B1142" t="str">
            <v>SNIES</v>
          </cell>
          <cell r="C1142" t="str">
            <v>A1A</v>
          </cell>
          <cell r="D1142" t="str">
            <v>A1AG</v>
          </cell>
          <cell r="E1142" t="str">
            <v>EP/MAND</v>
          </cell>
          <cell r="F1142" t="str">
            <v>SNIES</v>
          </cell>
          <cell r="G1142">
            <v>22</v>
          </cell>
          <cell r="H1142" t="str">
            <v>EP 90 cl Mandiana  Travaux cl, logts, latrines, bureaux, mag, forages</v>
          </cell>
          <cell r="I1142" t="str">
            <v>SNIES</v>
          </cell>
          <cell r="K1142" t="str">
            <v>BAD ED IV</v>
          </cell>
          <cell r="L1142" t="str">
            <v>AON</v>
          </cell>
          <cell r="M1142">
            <v>9</v>
          </cell>
          <cell r="N1142">
            <v>9</v>
          </cell>
          <cell r="Q1142">
            <v>18</v>
          </cell>
          <cell r="R1142" t="str">
            <v>classe</v>
          </cell>
          <cell r="T1142">
            <v>161271.93896998637</v>
          </cell>
          <cell r="U1142">
            <v>1</v>
          </cell>
          <cell r="V1142">
            <v>1451447.4507298772</v>
          </cell>
          <cell r="W1142">
            <v>1451447.4507298772</v>
          </cell>
          <cell r="X1142">
            <v>0</v>
          </cell>
          <cell r="Y1142">
            <v>0</v>
          </cell>
          <cell r="Z1142">
            <v>2902894.9014597544</v>
          </cell>
          <cell r="AA1142">
            <v>1451447.4507298772</v>
          </cell>
          <cell r="AB1142">
            <v>1451447.4507298772</v>
          </cell>
          <cell r="AC1142">
            <v>0</v>
          </cell>
          <cell r="AD1142">
            <v>0</v>
          </cell>
          <cell r="AE1142">
            <v>2902894.9014597544</v>
          </cell>
          <cell r="AF1142">
            <v>0</v>
          </cell>
          <cell r="AG1142">
            <v>0</v>
          </cell>
          <cell r="AH1142">
            <v>0</v>
          </cell>
          <cell r="AI1142">
            <v>0</v>
          </cell>
          <cell r="AJ1142">
            <v>0</v>
          </cell>
          <cell r="AK1142">
            <v>0</v>
          </cell>
          <cell r="AL1142">
            <v>0</v>
          </cell>
        </row>
        <row r="1143">
          <cell r="B1143" t="str">
            <v>SNIES</v>
          </cell>
          <cell r="C1143" t="str">
            <v>A1A</v>
          </cell>
          <cell r="D1143" t="str">
            <v>A1AG</v>
          </cell>
          <cell r="E1143" t="str">
            <v>EP/NZER</v>
          </cell>
          <cell r="F1143" t="str">
            <v>SNIES</v>
          </cell>
          <cell r="G1143">
            <v>22</v>
          </cell>
          <cell r="H1143" t="str">
            <v>EP 90 cl Nzérékoré  Travaux cl, logts, latrines, bureaux, mag, forages</v>
          </cell>
          <cell r="I1143" t="str">
            <v>SNIES</v>
          </cell>
          <cell r="K1143" t="str">
            <v>BAD ED IV</v>
          </cell>
          <cell r="L1143" t="str">
            <v>AON</v>
          </cell>
          <cell r="M1143">
            <v>7.5</v>
          </cell>
          <cell r="N1143">
            <v>7.5</v>
          </cell>
          <cell r="Q1143">
            <v>15</v>
          </cell>
          <cell r="R1143" t="str">
            <v>classe</v>
          </cell>
          <cell r="T1143">
            <v>161271.93896998637</v>
          </cell>
          <cell r="U1143">
            <v>1</v>
          </cell>
          <cell r="V1143">
            <v>1209539.5422748977</v>
          </cell>
          <cell r="W1143">
            <v>1209539.5422748977</v>
          </cell>
          <cell r="X1143">
            <v>0</v>
          </cell>
          <cell r="Y1143">
            <v>0</v>
          </cell>
          <cell r="Z1143">
            <v>2419079.0845497954</v>
          </cell>
          <cell r="AA1143">
            <v>1209539.5422748977</v>
          </cell>
          <cell r="AB1143">
            <v>1209539.5422748977</v>
          </cell>
          <cell r="AC1143">
            <v>0</v>
          </cell>
          <cell r="AD1143">
            <v>0</v>
          </cell>
          <cell r="AE1143">
            <v>2419079.0845497954</v>
          </cell>
          <cell r="AF1143">
            <v>0</v>
          </cell>
          <cell r="AG1143">
            <v>0</v>
          </cell>
          <cell r="AH1143">
            <v>0</v>
          </cell>
          <cell r="AI1143">
            <v>0</v>
          </cell>
          <cell r="AJ1143">
            <v>0</v>
          </cell>
          <cell r="AK1143">
            <v>0</v>
          </cell>
          <cell r="AL1143">
            <v>0</v>
          </cell>
        </row>
        <row r="1144">
          <cell r="B1144" t="str">
            <v>SNIES</v>
          </cell>
          <cell r="C1144" t="str">
            <v>A1A</v>
          </cell>
          <cell r="D1144" t="str">
            <v>A1AG</v>
          </cell>
          <cell r="E1144" t="str">
            <v>EP/BOKE</v>
          </cell>
          <cell r="F1144" t="str">
            <v>SNIES</v>
          </cell>
          <cell r="G1144">
            <v>23</v>
          </cell>
          <cell r="H1144" t="str">
            <v>EP 90 cl Boké mobilier classes primaires</v>
          </cell>
          <cell r="I1144" t="str">
            <v>SNIES</v>
          </cell>
          <cell r="K1144" t="str">
            <v>BAD ED IV</v>
          </cell>
          <cell r="L1144" t="str">
            <v>AON</v>
          </cell>
          <cell r="N1144">
            <v>9</v>
          </cell>
          <cell r="Q1144">
            <v>9</v>
          </cell>
          <cell r="R1144" t="str">
            <v>classe</v>
          </cell>
          <cell r="T1144">
            <v>10417.814034030622</v>
          </cell>
          <cell r="U1144">
            <v>1</v>
          </cell>
          <cell r="V1144">
            <v>0</v>
          </cell>
          <cell r="W1144">
            <v>93760.326306275601</v>
          </cell>
          <cell r="X1144">
            <v>0</v>
          </cell>
          <cell r="Y1144">
            <v>0</v>
          </cell>
          <cell r="Z1144">
            <v>93760.326306275601</v>
          </cell>
          <cell r="AA1144">
            <v>0</v>
          </cell>
          <cell r="AB1144">
            <v>93760.326306275601</v>
          </cell>
          <cell r="AC1144">
            <v>0</v>
          </cell>
          <cell r="AD1144">
            <v>0</v>
          </cell>
          <cell r="AE1144">
            <v>93760.326306275601</v>
          </cell>
          <cell r="AF1144">
            <v>0</v>
          </cell>
          <cell r="AG1144">
            <v>0</v>
          </cell>
          <cell r="AH1144">
            <v>0</v>
          </cell>
          <cell r="AI1144">
            <v>0</v>
          </cell>
          <cell r="AJ1144">
            <v>0</v>
          </cell>
          <cell r="AK1144">
            <v>0</v>
          </cell>
          <cell r="AL1144">
            <v>0</v>
          </cell>
        </row>
        <row r="1145">
          <cell r="B1145" t="str">
            <v>SNIES</v>
          </cell>
          <cell r="C1145" t="str">
            <v>A1A</v>
          </cell>
          <cell r="D1145" t="str">
            <v>A1AG</v>
          </cell>
          <cell r="E1145" t="str">
            <v>EP/BOFF</v>
          </cell>
          <cell r="F1145" t="str">
            <v>SNIES</v>
          </cell>
          <cell r="G1145">
            <v>23</v>
          </cell>
          <cell r="H1145" t="str">
            <v>EP 90 cl Boffa  mobilier classes primaires</v>
          </cell>
          <cell r="I1145" t="str">
            <v>SNIES</v>
          </cell>
          <cell r="K1145" t="str">
            <v>BAD ED IV</v>
          </cell>
          <cell r="L1145" t="str">
            <v>AON</v>
          </cell>
          <cell r="N1145">
            <v>9</v>
          </cell>
          <cell r="Q1145">
            <v>9</v>
          </cell>
          <cell r="R1145" t="str">
            <v>classe</v>
          </cell>
          <cell r="T1145">
            <v>10417.814034030622</v>
          </cell>
          <cell r="U1145">
            <v>1</v>
          </cell>
          <cell r="V1145">
            <v>0</v>
          </cell>
          <cell r="W1145">
            <v>93760.326306275601</v>
          </cell>
          <cell r="X1145">
            <v>0</v>
          </cell>
          <cell r="Y1145">
            <v>0</v>
          </cell>
          <cell r="Z1145">
            <v>93760.326306275601</v>
          </cell>
          <cell r="AA1145">
            <v>0</v>
          </cell>
          <cell r="AB1145">
            <v>93760.326306275601</v>
          </cell>
          <cell r="AC1145">
            <v>0</v>
          </cell>
          <cell r="AD1145">
            <v>0</v>
          </cell>
          <cell r="AE1145">
            <v>93760.326306275601</v>
          </cell>
          <cell r="AF1145">
            <v>0</v>
          </cell>
          <cell r="AG1145">
            <v>0</v>
          </cell>
          <cell r="AH1145">
            <v>0</v>
          </cell>
          <cell r="AI1145">
            <v>0</v>
          </cell>
          <cell r="AJ1145">
            <v>0</v>
          </cell>
          <cell r="AK1145">
            <v>0</v>
          </cell>
          <cell r="AL1145">
            <v>0</v>
          </cell>
        </row>
        <row r="1146">
          <cell r="B1146" t="str">
            <v>SNIES</v>
          </cell>
          <cell r="C1146" t="str">
            <v>A1A</v>
          </cell>
          <cell r="D1146" t="str">
            <v>A1AG</v>
          </cell>
          <cell r="E1146" t="str">
            <v>EP/GAOU</v>
          </cell>
          <cell r="F1146" t="str">
            <v>SNIES</v>
          </cell>
          <cell r="G1146">
            <v>23</v>
          </cell>
          <cell r="H1146" t="str">
            <v>EP 90 cl Gaoual  mobilier classes primaires</v>
          </cell>
          <cell r="I1146" t="str">
            <v>SNIES</v>
          </cell>
          <cell r="K1146" t="str">
            <v>BAD ED IV</v>
          </cell>
          <cell r="L1146" t="str">
            <v>AON</v>
          </cell>
          <cell r="N1146">
            <v>6</v>
          </cell>
          <cell r="Q1146">
            <v>6</v>
          </cell>
          <cell r="R1146" t="str">
            <v>classe</v>
          </cell>
          <cell r="T1146">
            <v>10417.814034030622</v>
          </cell>
          <cell r="U1146">
            <v>1</v>
          </cell>
          <cell r="V1146">
            <v>0</v>
          </cell>
          <cell r="W1146">
            <v>62506.884204183734</v>
          </cell>
          <cell r="X1146">
            <v>0</v>
          </cell>
          <cell r="Y1146">
            <v>0</v>
          </cell>
          <cell r="Z1146">
            <v>62506.884204183734</v>
          </cell>
          <cell r="AA1146">
            <v>0</v>
          </cell>
          <cell r="AB1146">
            <v>62506.884204183734</v>
          </cell>
          <cell r="AC1146">
            <v>0</v>
          </cell>
          <cell r="AD1146">
            <v>0</v>
          </cell>
          <cell r="AE1146">
            <v>62506.884204183734</v>
          </cell>
          <cell r="AF1146">
            <v>0</v>
          </cell>
          <cell r="AG1146">
            <v>0</v>
          </cell>
          <cell r="AH1146">
            <v>0</v>
          </cell>
          <cell r="AI1146">
            <v>0</v>
          </cell>
          <cell r="AJ1146">
            <v>0</v>
          </cell>
          <cell r="AK1146">
            <v>0</v>
          </cell>
          <cell r="AL1146">
            <v>0</v>
          </cell>
        </row>
        <row r="1147">
          <cell r="B1147" t="str">
            <v>SNIES</v>
          </cell>
          <cell r="C1147" t="str">
            <v>A1A</v>
          </cell>
          <cell r="D1147" t="str">
            <v>A1AG</v>
          </cell>
          <cell r="E1147" t="str">
            <v>EP/KOUN</v>
          </cell>
          <cell r="F1147" t="str">
            <v>SNIES</v>
          </cell>
          <cell r="G1147">
            <v>23</v>
          </cell>
          <cell r="H1147" t="str">
            <v>EP 90 cl Koundara  mobilier classes primaires</v>
          </cell>
          <cell r="I1147" t="str">
            <v>SNIES</v>
          </cell>
          <cell r="K1147" t="str">
            <v>BAD ED IV</v>
          </cell>
          <cell r="L1147" t="str">
            <v>AON</v>
          </cell>
          <cell r="N1147">
            <v>12</v>
          </cell>
          <cell r="Q1147">
            <v>12</v>
          </cell>
          <cell r="R1147" t="str">
            <v>classe</v>
          </cell>
          <cell r="T1147">
            <v>10417.814034030622</v>
          </cell>
          <cell r="U1147">
            <v>1</v>
          </cell>
          <cell r="V1147">
            <v>0</v>
          </cell>
          <cell r="W1147">
            <v>125013.76840836747</v>
          </cell>
          <cell r="X1147">
            <v>0</v>
          </cell>
          <cell r="Y1147">
            <v>0</v>
          </cell>
          <cell r="Z1147">
            <v>125013.76840836747</v>
          </cell>
          <cell r="AA1147">
            <v>0</v>
          </cell>
          <cell r="AB1147">
            <v>125013.76840836747</v>
          </cell>
          <cell r="AC1147">
            <v>0</v>
          </cell>
          <cell r="AD1147">
            <v>0</v>
          </cell>
          <cell r="AE1147">
            <v>125013.76840836747</v>
          </cell>
          <cell r="AF1147">
            <v>0</v>
          </cell>
          <cell r="AG1147">
            <v>0</v>
          </cell>
          <cell r="AH1147">
            <v>0</v>
          </cell>
          <cell r="AI1147">
            <v>0</v>
          </cell>
          <cell r="AJ1147">
            <v>0</v>
          </cell>
          <cell r="AK1147">
            <v>0</v>
          </cell>
          <cell r="AL1147">
            <v>0</v>
          </cell>
        </row>
        <row r="1148">
          <cell r="B1148" t="str">
            <v>SNIES</v>
          </cell>
          <cell r="C1148" t="str">
            <v>A1A</v>
          </cell>
          <cell r="D1148" t="str">
            <v>A1AG</v>
          </cell>
          <cell r="E1148" t="str">
            <v>EP/KANK</v>
          </cell>
          <cell r="F1148" t="str">
            <v>SNIES</v>
          </cell>
          <cell r="G1148">
            <v>23</v>
          </cell>
          <cell r="H1148" t="str">
            <v>EP 90 cl Kankan  mobilier classes primaires</v>
          </cell>
          <cell r="I1148" t="str">
            <v>SNIES</v>
          </cell>
          <cell r="K1148" t="str">
            <v>BAD ED IV</v>
          </cell>
          <cell r="L1148" t="str">
            <v>AON</v>
          </cell>
          <cell r="N1148">
            <v>3</v>
          </cell>
          <cell r="Q1148">
            <v>3</v>
          </cell>
          <cell r="R1148" t="str">
            <v>classe</v>
          </cell>
          <cell r="T1148">
            <v>10417.814034030622</v>
          </cell>
          <cell r="U1148">
            <v>1</v>
          </cell>
          <cell r="V1148">
            <v>0</v>
          </cell>
          <cell r="W1148">
            <v>31253.442102091867</v>
          </cell>
          <cell r="X1148">
            <v>0</v>
          </cell>
          <cell r="Y1148">
            <v>0</v>
          </cell>
          <cell r="Z1148">
            <v>31253.442102091867</v>
          </cell>
          <cell r="AA1148">
            <v>0</v>
          </cell>
          <cell r="AB1148">
            <v>31253.442102091867</v>
          </cell>
          <cell r="AC1148">
            <v>0</v>
          </cell>
          <cell r="AD1148">
            <v>0</v>
          </cell>
          <cell r="AE1148">
            <v>31253.442102091867</v>
          </cell>
          <cell r="AF1148">
            <v>0</v>
          </cell>
          <cell r="AG1148">
            <v>0</v>
          </cell>
          <cell r="AH1148">
            <v>0</v>
          </cell>
          <cell r="AI1148">
            <v>0</v>
          </cell>
          <cell r="AJ1148">
            <v>0</v>
          </cell>
          <cell r="AK1148">
            <v>0</v>
          </cell>
          <cell r="AL1148">
            <v>0</v>
          </cell>
        </row>
        <row r="1149">
          <cell r="B1149" t="str">
            <v>SNIES</v>
          </cell>
          <cell r="C1149" t="str">
            <v>A1A</v>
          </cell>
          <cell r="D1149" t="str">
            <v>A1AG</v>
          </cell>
          <cell r="E1149" t="str">
            <v>EP/SIGU</v>
          </cell>
          <cell r="F1149" t="str">
            <v>SNIES</v>
          </cell>
          <cell r="G1149">
            <v>23</v>
          </cell>
          <cell r="H1149" t="str">
            <v>EP 90 cl Siguiri  mobilier classes primaires</v>
          </cell>
          <cell r="I1149" t="str">
            <v>SNIES</v>
          </cell>
          <cell r="K1149" t="str">
            <v>BAD ED IV</v>
          </cell>
          <cell r="L1149" t="str">
            <v>AON</v>
          </cell>
          <cell r="N1149">
            <v>18</v>
          </cell>
          <cell r="Q1149">
            <v>18</v>
          </cell>
          <cell r="R1149" t="str">
            <v>classe</v>
          </cell>
          <cell r="T1149">
            <v>10417.814034030622</v>
          </cell>
          <cell r="U1149">
            <v>1</v>
          </cell>
          <cell r="V1149">
            <v>0</v>
          </cell>
          <cell r="W1149">
            <v>187520.6526125512</v>
          </cell>
          <cell r="X1149">
            <v>0</v>
          </cell>
          <cell r="Y1149">
            <v>0</v>
          </cell>
          <cell r="Z1149">
            <v>187520.6526125512</v>
          </cell>
          <cell r="AA1149">
            <v>0</v>
          </cell>
          <cell r="AB1149">
            <v>187520.6526125512</v>
          </cell>
          <cell r="AC1149">
            <v>0</v>
          </cell>
          <cell r="AD1149">
            <v>0</v>
          </cell>
          <cell r="AE1149">
            <v>187520.6526125512</v>
          </cell>
          <cell r="AF1149">
            <v>0</v>
          </cell>
          <cell r="AG1149">
            <v>0</v>
          </cell>
          <cell r="AH1149">
            <v>0</v>
          </cell>
          <cell r="AI1149">
            <v>0</v>
          </cell>
          <cell r="AJ1149">
            <v>0</v>
          </cell>
          <cell r="AK1149">
            <v>0</v>
          </cell>
          <cell r="AL1149">
            <v>0</v>
          </cell>
        </row>
        <row r="1150">
          <cell r="B1150" t="str">
            <v>SNIES</v>
          </cell>
          <cell r="C1150" t="str">
            <v>A1A</v>
          </cell>
          <cell r="D1150" t="str">
            <v>A1AG</v>
          </cell>
          <cell r="E1150" t="str">
            <v>EP/MAND</v>
          </cell>
          <cell r="F1150" t="str">
            <v>SNIES</v>
          </cell>
          <cell r="G1150">
            <v>23</v>
          </cell>
          <cell r="H1150" t="str">
            <v>EP 90 cl Mandiana  mobilier classes primaires</v>
          </cell>
          <cell r="I1150" t="str">
            <v>SNIES</v>
          </cell>
          <cell r="K1150" t="str">
            <v>BAD ED IV</v>
          </cell>
          <cell r="L1150" t="str">
            <v>AON</v>
          </cell>
          <cell r="N1150">
            <v>18</v>
          </cell>
          <cell r="Q1150">
            <v>18</v>
          </cell>
          <cell r="R1150" t="str">
            <v>classe</v>
          </cell>
          <cell r="T1150">
            <v>10417.814034030622</v>
          </cell>
          <cell r="U1150">
            <v>1</v>
          </cell>
          <cell r="V1150">
            <v>0</v>
          </cell>
          <cell r="W1150">
            <v>187520.6526125512</v>
          </cell>
          <cell r="X1150">
            <v>0</v>
          </cell>
          <cell r="Y1150">
            <v>0</v>
          </cell>
          <cell r="Z1150">
            <v>187520.6526125512</v>
          </cell>
          <cell r="AA1150">
            <v>0</v>
          </cell>
          <cell r="AB1150">
            <v>187520.6526125512</v>
          </cell>
          <cell r="AC1150">
            <v>0</v>
          </cell>
          <cell r="AD1150">
            <v>0</v>
          </cell>
          <cell r="AE1150">
            <v>187520.6526125512</v>
          </cell>
          <cell r="AF1150">
            <v>0</v>
          </cell>
          <cell r="AG1150">
            <v>0</v>
          </cell>
          <cell r="AH1150">
            <v>0</v>
          </cell>
          <cell r="AI1150">
            <v>0</v>
          </cell>
          <cell r="AJ1150">
            <v>0</v>
          </cell>
          <cell r="AK1150">
            <v>0</v>
          </cell>
          <cell r="AL1150">
            <v>0</v>
          </cell>
        </row>
        <row r="1151">
          <cell r="B1151" t="str">
            <v>SNIES</v>
          </cell>
          <cell r="C1151" t="str">
            <v>A1A</v>
          </cell>
          <cell r="D1151" t="str">
            <v>A1AG</v>
          </cell>
          <cell r="E1151" t="str">
            <v>EP/NZER</v>
          </cell>
          <cell r="F1151" t="str">
            <v>SNIES</v>
          </cell>
          <cell r="G1151">
            <v>23</v>
          </cell>
          <cell r="H1151" t="str">
            <v>EP 90 cl Nzérékoré  mobilier classes primaires</v>
          </cell>
          <cell r="I1151" t="str">
            <v>SNIES</v>
          </cell>
          <cell r="K1151" t="str">
            <v>BAD ED IV</v>
          </cell>
          <cell r="L1151" t="str">
            <v>AON</v>
          </cell>
          <cell r="N1151">
            <v>15</v>
          </cell>
          <cell r="Q1151">
            <v>15</v>
          </cell>
          <cell r="R1151" t="str">
            <v>classe</v>
          </cell>
          <cell r="T1151">
            <v>10417.814034030622</v>
          </cell>
          <cell r="U1151">
            <v>1</v>
          </cell>
          <cell r="V1151">
            <v>0</v>
          </cell>
          <cell r="W1151">
            <v>156267.21051045932</v>
          </cell>
          <cell r="X1151">
            <v>0</v>
          </cell>
          <cell r="Y1151">
            <v>0</v>
          </cell>
          <cell r="Z1151">
            <v>156267.21051045932</v>
          </cell>
          <cell r="AA1151">
            <v>0</v>
          </cell>
          <cell r="AB1151">
            <v>156267.21051045932</v>
          </cell>
          <cell r="AC1151">
            <v>0</v>
          </cell>
          <cell r="AD1151">
            <v>0</v>
          </cell>
          <cell r="AE1151">
            <v>156267.21051045932</v>
          </cell>
          <cell r="AF1151">
            <v>0</v>
          </cell>
          <cell r="AG1151">
            <v>0</v>
          </cell>
          <cell r="AH1151">
            <v>0</v>
          </cell>
          <cell r="AI1151">
            <v>0</v>
          </cell>
          <cell r="AJ1151">
            <v>0</v>
          </cell>
          <cell r="AK1151">
            <v>0</v>
          </cell>
          <cell r="AL1151">
            <v>0</v>
          </cell>
        </row>
        <row r="1152">
          <cell r="B1152" t="str">
            <v>SNIES</v>
          </cell>
          <cell r="C1152" t="str">
            <v>A1A</v>
          </cell>
          <cell r="D1152" t="str">
            <v>A1AG</v>
          </cell>
          <cell r="E1152" t="str">
            <v>EP/BOKE</v>
          </cell>
          <cell r="F1152" t="str">
            <v>SNIES</v>
          </cell>
          <cell r="G1152">
            <v>24</v>
          </cell>
          <cell r="H1152" t="str">
            <v>EP 90 cl Boké matériel didactique classes primaires</v>
          </cell>
          <cell r="I1152" t="str">
            <v>SNIES</v>
          </cell>
          <cell r="K1152" t="str">
            <v>BAD ED IV</v>
          </cell>
          <cell r="L1152" t="str">
            <v>AON</v>
          </cell>
          <cell r="N1152">
            <v>9</v>
          </cell>
          <cell r="Q1152">
            <v>9</v>
          </cell>
          <cell r="R1152" t="str">
            <v>classe</v>
          </cell>
          <cell r="T1152">
            <v>4072.6232378353798</v>
          </cell>
          <cell r="U1152">
            <v>1</v>
          </cell>
          <cell r="V1152">
            <v>0</v>
          </cell>
          <cell r="W1152">
            <v>36653.60914051842</v>
          </cell>
          <cell r="X1152">
            <v>0</v>
          </cell>
          <cell r="Y1152">
            <v>0</v>
          </cell>
          <cell r="Z1152">
            <v>36653.60914051842</v>
          </cell>
          <cell r="AA1152">
            <v>0</v>
          </cell>
          <cell r="AB1152">
            <v>36653.60914051842</v>
          </cell>
          <cell r="AC1152">
            <v>0</v>
          </cell>
          <cell r="AD1152">
            <v>0</v>
          </cell>
          <cell r="AE1152">
            <v>36653.60914051842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</row>
        <row r="1153">
          <cell r="B1153" t="str">
            <v>SNIES</v>
          </cell>
          <cell r="C1153" t="str">
            <v>A1A</v>
          </cell>
          <cell r="D1153" t="str">
            <v>A1AG</v>
          </cell>
          <cell r="E1153" t="str">
            <v>EP/BOFF</v>
          </cell>
          <cell r="F1153" t="str">
            <v>SNIES</v>
          </cell>
          <cell r="G1153">
            <v>24</v>
          </cell>
          <cell r="H1153" t="str">
            <v>EP 90 cl Boffa  matériel didactique classes primaires</v>
          </cell>
          <cell r="I1153" t="str">
            <v>SNIES</v>
          </cell>
          <cell r="K1153" t="str">
            <v>BAD ED IV</v>
          </cell>
          <cell r="L1153" t="str">
            <v>AON</v>
          </cell>
          <cell r="N1153">
            <v>9</v>
          </cell>
          <cell r="Q1153">
            <v>9</v>
          </cell>
          <cell r="R1153" t="str">
            <v>classe</v>
          </cell>
          <cell r="T1153">
            <v>4072.6232378353798</v>
          </cell>
          <cell r="U1153">
            <v>1</v>
          </cell>
          <cell r="V1153">
            <v>0</v>
          </cell>
          <cell r="W1153">
            <v>36653.60914051842</v>
          </cell>
          <cell r="X1153">
            <v>0</v>
          </cell>
          <cell r="Y1153">
            <v>0</v>
          </cell>
          <cell r="Z1153">
            <v>36653.60914051842</v>
          </cell>
          <cell r="AA1153">
            <v>0</v>
          </cell>
          <cell r="AB1153">
            <v>36653.60914051842</v>
          </cell>
          <cell r="AC1153">
            <v>0</v>
          </cell>
          <cell r="AD1153">
            <v>0</v>
          </cell>
          <cell r="AE1153">
            <v>36653.60914051842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K1153">
            <v>0</v>
          </cell>
          <cell r="AL1153">
            <v>0</v>
          </cell>
        </row>
        <row r="1154">
          <cell r="B1154" t="str">
            <v>SNIES</v>
          </cell>
          <cell r="C1154" t="str">
            <v>A1A</v>
          </cell>
          <cell r="D1154" t="str">
            <v>A1AG</v>
          </cell>
          <cell r="E1154" t="str">
            <v>EP/GAOU</v>
          </cell>
          <cell r="F1154" t="str">
            <v>SNIES</v>
          </cell>
          <cell r="G1154">
            <v>24</v>
          </cell>
          <cell r="H1154" t="str">
            <v>EP 90 cl Gaoual  matériel didactique classes primaires</v>
          </cell>
          <cell r="I1154" t="str">
            <v>SNIES</v>
          </cell>
          <cell r="K1154" t="str">
            <v>BAD ED IV</v>
          </cell>
          <cell r="L1154" t="str">
            <v>AON</v>
          </cell>
          <cell r="N1154">
            <v>6</v>
          </cell>
          <cell r="Q1154">
            <v>6</v>
          </cell>
          <cell r="R1154" t="str">
            <v>classe</v>
          </cell>
          <cell r="T1154">
            <v>4072.6232378353798</v>
          </cell>
          <cell r="U1154">
            <v>1</v>
          </cell>
          <cell r="V1154">
            <v>0</v>
          </cell>
          <cell r="W1154">
            <v>24435.739427012279</v>
          </cell>
          <cell r="X1154">
            <v>0</v>
          </cell>
          <cell r="Y1154">
            <v>0</v>
          </cell>
          <cell r="Z1154">
            <v>24435.739427012279</v>
          </cell>
          <cell r="AA1154">
            <v>0</v>
          </cell>
          <cell r="AB1154">
            <v>24435.739427012279</v>
          </cell>
          <cell r="AC1154">
            <v>0</v>
          </cell>
          <cell r="AD1154">
            <v>0</v>
          </cell>
          <cell r="AE1154">
            <v>24435.739427012279</v>
          </cell>
          <cell r="AF1154">
            <v>0</v>
          </cell>
          <cell r="AG1154">
            <v>0</v>
          </cell>
          <cell r="AH1154">
            <v>0</v>
          </cell>
          <cell r="AI1154">
            <v>0</v>
          </cell>
          <cell r="AJ1154">
            <v>0</v>
          </cell>
          <cell r="AK1154">
            <v>0</v>
          </cell>
          <cell r="AL1154">
            <v>0</v>
          </cell>
        </row>
        <row r="1155">
          <cell r="B1155" t="str">
            <v>SNIES</v>
          </cell>
          <cell r="C1155" t="str">
            <v>A1A</v>
          </cell>
          <cell r="D1155" t="str">
            <v>A1AG</v>
          </cell>
          <cell r="E1155" t="str">
            <v>EP/KOUN</v>
          </cell>
          <cell r="F1155" t="str">
            <v>SNIES</v>
          </cell>
          <cell r="G1155">
            <v>24</v>
          </cell>
          <cell r="H1155" t="str">
            <v>EP 90 cl Koundara  matériel didactique classes primaires</v>
          </cell>
          <cell r="I1155" t="str">
            <v>SNIES</v>
          </cell>
          <cell r="K1155" t="str">
            <v>BAD ED IV</v>
          </cell>
          <cell r="L1155" t="str">
            <v>AON</v>
          </cell>
          <cell r="N1155">
            <v>12</v>
          </cell>
          <cell r="Q1155">
            <v>12</v>
          </cell>
          <cell r="R1155" t="str">
            <v>classe</v>
          </cell>
          <cell r="T1155">
            <v>4072.6232378353798</v>
          </cell>
          <cell r="U1155">
            <v>1</v>
          </cell>
          <cell r="V1155">
            <v>0</v>
          </cell>
          <cell r="W1155">
            <v>48871.478854024557</v>
          </cell>
          <cell r="X1155">
            <v>0</v>
          </cell>
          <cell r="Y1155">
            <v>0</v>
          </cell>
          <cell r="Z1155">
            <v>48871.478854024557</v>
          </cell>
          <cell r="AA1155">
            <v>0</v>
          </cell>
          <cell r="AB1155">
            <v>48871.478854024557</v>
          </cell>
          <cell r="AC1155">
            <v>0</v>
          </cell>
          <cell r="AD1155">
            <v>0</v>
          </cell>
          <cell r="AE1155">
            <v>48871.478854024557</v>
          </cell>
          <cell r="AF1155">
            <v>0</v>
          </cell>
          <cell r="AG1155">
            <v>0</v>
          </cell>
          <cell r="AH1155">
            <v>0</v>
          </cell>
          <cell r="AI1155">
            <v>0</v>
          </cell>
          <cell r="AJ1155">
            <v>0</v>
          </cell>
          <cell r="AK1155">
            <v>0</v>
          </cell>
          <cell r="AL1155">
            <v>0</v>
          </cell>
        </row>
        <row r="1156">
          <cell r="B1156" t="str">
            <v>SNIES</v>
          </cell>
          <cell r="C1156" t="str">
            <v>A1A</v>
          </cell>
          <cell r="D1156" t="str">
            <v>A1AG</v>
          </cell>
          <cell r="E1156" t="str">
            <v>EP/KANK</v>
          </cell>
          <cell r="F1156" t="str">
            <v>SNIES</v>
          </cell>
          <cell r="G1156">
            <v>24</v>
          </cell>
          <cell r="H1156" t="str">
            <v>EP 90 cl Kankan  matériel didactique classes primaires</v>
          </cell>
          <cell r="I1156" t="str">
            <v>SNIES</v>
          </cell>
          <cell r="K1156" t="str">
            <v>BAD ED IV</v>
          </cell>
          <cell r="L1156" t="str">
            <v>AON</v>
          </cell>
          <cell r="N1156">
            <v>3</v>
          </cell>
          <cell r="Q1156">
            <v>3</v>
          </cell>
          <cell r="R1156" t="str">
            <v>classe</v>
          </cell>
          <cell r="T1156">
            <v>4072.6232378353798</v>
          </cell>
          <cell r="U1156">
            <v>1</v>
          </cell>
          <cell r="V1156">
            <v>0</v>
          </cell>
          <cell r="W1156">
            <v>12217.869713506139</v>
          </cell>
          <cell r="X1156">
            <v>0</v>
          </cell>
          <cell r="Y1156">
            <v>0</v>
          </cell>
          <cell r="Z1156">
            <v>12217.869713506139</v>
          </cell>
          <cell r="AA1156">
            <v>0</v>
          </cell>
          <cell r="AB1156">
            <v>12217.869713506139</v>
          </cell>
          <cell r="AC1156">
            <v>0</v>
          </cell>
          <cell r="AD1156">
            <v>0</v>
          </cell>
          <cell r="AE1156">
            <v>12217.869713506139</v>
          </cell>
          <cell r="AF1156">
            <v>0</v>
          </cell>
          <cell r="AG1156">
            <v>0</v>
          </cell>
          <cell r="AH1156">
            <v>0</v>
          </cell>
          <cell r="AI1156">
            <v>0</v>
          </cell>
          <cell r="AJ1156">
            <v>0</v>
          </cell>
          <cell r="AK1156">
            <v>0</v>
          </cell>
          <cell r="AL1156">
            <v>0</v>
          </cell>
        </row>
        <row r="1157">
          <cell r="B1157" t="str">
            <v>SNIES</v>
          </cell>
          <cell r="C1157" t="str">
            <v>A1A</v>
          </cell>
          <cell r="D1157" t="str">
            <v>A1AG</v>
          </cell>
          <cell r="E1157" t="str">
            <v>EP/SIGU</v>
          </cell>
          <cell r="F1157" t="str">
            <v>SNIES</v>
          </cell>
          <cell r="G1157">
            <v>24</v>
          </cell>
          <cell r="H1157" t="str">
            <v>EP 90 cl Siguiri  matériel didactique classes primaires</v>
          </cell>
          <cell r="I1157" t="str">
            <v>SNIES</v>
          </cell>
          <cell r="K1157" t="str">
            <v>BAD ED IV</v>
          </cell>
          <cell r="L1157" t="str">
            <v>AON</v>
          </cell>
          <cell r="N1157">
            <v>18</v>
          </cell>
          <cell r="Q1157">
            <v>18</v>
          </cell>
          <cell r="R1157" t="str">
            <v>classe</v>
          </cell>
          <cell r="T1157">
            <v>4072.6232378353798</v>
          </cell>
          <cell r="U1157">
            <v>1</v>
          </cell>
          <cell r="V1157">
            <v>0</v>
          </cell>
          <cell r="W1157">
            <v>73307.218281036839</v>
          </cell>
          <cell r="X1157">
            <v>0</v>
          </cell>
          <cell r="Y1157">
            <v>0</v>
          </cell>
          <cell r="Z1157">
            <v>73307.218281036839</v>
          </cell>
          <cell r="AA1157">
            <v>0</v>
          </cell>
          <cell r="AB1157">
            <v>73307.218281036839</v>
          </cell>
          <cell r="AC1157">
            <v>0</v>
          </cell>
          <cell r="AD1157">
            <v>0</v>
          </cell>
          <cell r="AE1157">
            <v>73307.218281036839</v>
          </cell>
          <cell r="AF1157">
            <v>0</v>
          </cell>
          <cell r="AG1157">
            <v>0</v>
          </cell>
          <cell r="AH1157">
            <v>0</v>
          </cell>
          <cell r="AI1157">
            <v>0</v>
          </cell>
          <cell r="AJ1157">
            <v>0</v>
          </cell>
          <cell r="AK1157">
            <v>0</v>
          </cell>
          <cell r="AL1157">
            <v>0</v>
          </cell>
        </row>
        <row r="1158">
          <cell r="B1158" t="str">
            <v>SNIES</v>
          </cell>
          <cell r="C1158" t="str">
            <v>A1A</v>
          </cell>
          <cell r="D1158" t="str">
            <v>A1AG</v>
          </cell>
          <cell r="E1158" t="str">
            <v>EP/MAND</v>
          </cell>
          <cell r="F1158" t="str">
            <v>SNIES</v>
          </cell>
          <cell r="G1158">
            <v>24</v>
          </cell>
          <cell r="H1158" t="str">
            <v>EP 90 cl Mandiana  matériel didactique classes primaires</v>
          </cell>
          <cell r="I1158" t="str">
            <v>SNIES</v>
          </cell>
          <cell r="K1158" t="str">
            <v>BAD ED IV</v>
          </cell>
          <cell r="L1158" t="str">
            <v>AON</v>
          </cell>
          <cell r="N1158">
            <v>18</v>
          </cell>
          <cell r="Q1158">
            <v>18</v>
          </cell>
          <cell r="R1158" t="str">
            <v>classe</v>
          </cell>
          <cell r="T1158">
            <v>4072.6232378353798</v>
          </cell>
          <cell r="U1158">
            <v>1</v>
          </cell>
          <cell r="V1158">
            <v>0</v>
          </cell>
          <cell r="W1158">
            <v>73307.218281036839</v>
          </cell>
          <cell r="X1158">
            <v>0</v>
          </cell>
          <cell r="Y1158">
            <v>0</v>
          </cell>
          <cell r="Z1158">
            <v>73307.218281036839</v>
          </cell>
          <cell r="AA1158">
            <v>0</v>
          </cell>
          <cell r="AB1158">
            <v>73307.218281036839</v>
          </cell>
          <cell r="AC1158">
            <v>0</v>
          </cell>
          <cell r="AD1158">
            <v>0</v>
          </cell>
          <cell r="AE1158">
            <v>73307.218281036839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K1158">
            <v>0</v>
          </cell>
          <cell r="AL1158">
            <v>0</v>
          </cell>
        </row>
        <row r="1159">
          <cell r="B1159" t="str">
            <v>SNIES</v>
          </cell>
          <cell r="C1159" t="str">
            <v>A1A</v>
          </cell>
          <cell r="D1159" t="str">
            <v>A1AG</v>
          </cell>
          <cell r="E1159" t="str">
            <v>EP/NZER</v>
          </cell>
          <cell r="F1159" t="str">
            <v>SNIES</v>
          </cell>
          <cell r="G1159">
            <v>24</v>
          </cell>
          <cell r="H1159" t="str">
            <v>EP 90 cl Nzérékoré  matériel didactique classes primaires</v>
          </cell>
          <cell r="I1159" t="str">
            <v>SNIES</v>
          </cell>
          <cell r="K1159" t="str">
            <v>BAD ED IV</v>
          </cell>
          <cell r="L1159" t="str">
            <v>AON</v>
          </cell>
          <cell r="N1159">
            <v>15</v>
          </cell>
          <cell r="Q1159">
            <v>15</v>
          </cell>
          <cell r="R1159" t="str">
            <v>classe</v>
          </cell>
          <cell r="T1159">
            <v>4072.6232378353798</v>
          </cell>
          <cell r="U1159">
            <v>1</v>
          </cell>
          <cell r="V1159">
            <v>0</v>
          </cell>
          <cell r="W1159">
            <v>61089.348567530695</v>
          </cell>
          <cell r="X1159">
            <v>0</v>
          </cell>
          <cell r="Y1159">
            <v>0</v>
          </cell>
          <cell r="Z1159">
            <v>61089.348567530695</v>
          </cell>
          <cell r="AA1159">
            <v>0</v>
          </cell>
          <cell r="AB1159">
            <v>61089.348567530695</v>
          </cell>
          <cell r="AC1159">
            <v>0</v>
          </cell>
          <cell r="AD1159">
            <v>0</v>
          </cell>
          <cell r="AE1159">
            <v>61089.348567530695</v>
          </cell>
          <cell r="AF1159">
            <v>0</v>
          </cell>
          <cell r="AG1159">
            <v>0</v>
          </cell>
          <cell r="AH1159">
            <v>0</v>
          </cell>
          <cell r="AI1159">
            <v>0</v>
          </cell>
          <cell r="AJ1159">
            <v>0</v>
          </cell>
          <cell r="AK1159">
            <v>0</v>
          </cell>
          <cell r="AL1159">
            <v>0</v>
          </cell>
        </row>
        <row r="1160">
          <cell r="B1160" t="str">
            <v>SNIES</v>
          </cell>
          <cell r="C1160" t="str">
            <v>A1B</v>
          </cell>
          <cell r="D1160" t="str">
            <v>A1BI</v>
          </cell>
          <cell r="E1160" t="str">
            <v>ES/BOKE</v>
          </cell>
          <cell r="F1160" t="str">
            <v>SNIES</v>
          </cell>
          <cell r="G1160">
            <v>21</v>
          </cell>
          <cell r="H1160" t="str">
            <v>ES 5 coll Boké contrôle technique travaux collège</v>
          </cell>
          <cell r="I1160" t="str">
            <v>SNIES</v>
          </cell>
          <cell r="K1160" t="str">
            <v>BAD ED IV</v>
          </cell>
          <cell r="L1160" t="str">
            <v>AON</v>
          </cell>
          <cell r="M1160">
            <v>0.5</v>
          </cell>
          <cell r="N1160">
            <v>0.5</v>
          </cell>
          <cell r="Q1160">
            <v>1</v>
          </cell>
          <cell r="R1160" t="str">
            <v>collège</v>
          </cell>
          <cell r="T1160">
            <v>64396.055886766706</v>
          </cell>
          <cell r="U1160">
            <v>1</v>
          </cell>
          <cell r="V1160">
            <v>32198.027943383353</v>
          </cell>
          <cell r="W1160">
            <v>32198.027943383353</v>
          </cell>
          <cell r="X1160">
            <v>0</v>
          </cell>
          <cell r="Y1160">
            <v>0</v>
          </cell>
          <cell r="Z1160">
            <v>64396.055886766706</v>
          </cell>
          <cell r="AA1160">
            <v>32198.027943383353</v>
          </cell>
          <cell r="AB1160">
            <v>32198.027943383353</v>
          </cell>
          <cell r="AC1160">
            <v>0</v>
          </cell>
          <cell r="AD1160">
            <v>0</v>
          </cell>
          <cell r="AE1160">
            <v>64396.055886766706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K1160">
            <v>0</v>
          </cell>
          <cell r="AL1160">
            <v>0</v>
          </cell>
        </row>
        <row r="1161">
          <cell r="B1161" t="str">
            <v>SNIES</v>
          </cell>
          <cell r="C1161" t="str">
            <v>A1B</v>
          </cell>
          <cell r="D1161" t="str">
            <v>A1BI</v>
          </cell>
          <cell r="E1161" t="str">
            <v>ES/GAOU</v>
          </cell>
          <cell r="F1161" t="str">
            <v>SNIES</v>
          </cell>
          <cell r="G1161">
            <v>21</v>
          </cell>
          <cell r="H1161" t="str">
            <v>ES 5 coll Gaoual  contrôle technique travaux collège</v>
          </cell>
          <cell r="I1161" t="str">
            <v>SNIES</v>
          </cell>
          <cell r="K1161" t="str">
            <v>BAD ED IV</v>
          </cell>
          <cell r="L1161" t="str">
            <v>AON</v>
          </cell>
          <cell r="M1161">
            <v>0.5</v>
          </cell>
          <cell r="N1161">
            <v>0.5</v>
          </cell>
          <cell r="Q1161">
            <v>1</v>
          </cell>
          <cell r="R1161" t="str">
            <v>collège</v>
          </cell>
          <cell r="T1161">
            <v>64396.055886766706</v>
          </cell>
          <cell r="U1161">
            <v>1</v>
          </cell>
          <cell r="V1161">
            <v>32198.027943383353</v>
          </cell>
          <cell r="W1161">
            <v>32198.027943383353</v>
          </cell>
          <cell r="X1161">
            <v>0</v>
          </cell>
          <cell r="Y1161">
            <v>0</v>
          </cell>
          <cell r="Z1161">
            <v>64396.055886766706</v>
          </cell>
          <cell r="AA1161">
            <v>32198.027943383353</v>
          </cell>
          <cell r="AB1161">
            <v>32198.027943383353</v>
          </cell>
          <cell r="AC1161">
            <v>0</v>
          </cell>
          <cell r="AD1161">
            <v>0</v>
          </cell>
          <cell r="AE1161">
            <v>64396.055886766706</v>
          </cell>
          <cell r="AF1161">
            <v>0</v>
          </cell>
          <cell r="AG1161">
            <v>0</v>
          </cell>
          <cell r="AH1161">
            <v>0</v>
          </cell>
          <cell r="AI1161">
            <v>0</v>
          </cell>
          <cell r="AJ1161">
            <v>0</v>
          </cell>
          <cell r="AK1161">
            <v>0</v>
          </cell>
          <cell r="AL1161">
            <v>0</v>
          </cell>
        </row>
        <row r="1162">
          <cell r="B1162" t="str">
            <v>SNIES</v>
          </cell>
          <cell r="C1162" t="str">
            <v>A1B</v>
          </cell>
          <cell r="D1162" t="str">
            <v>A1BI</v>
          </cell>
          <cell r="E1162" t="str">
            <v>ES/KANK</v>
          </cell>
          <cell r="F1162" t="str">
            <v>SNIES</v>
          </cell>
          <cell r="G1162">
            <v>21</v>
          </cell>
          <cell r="H1162" t="str">
            <v>ES 5 coll Kankan  contrôle technique travaux collège</v>
          </cell>
          <cell r="I1162" t="str">
            <v>SNIES</v>
          </cell>
          <cell r="K1162" t="str">
            <v>BAD ED IV</v>
          </cell>
          <cell r="L1162" t="str">
            <v>AON</v>
          </cell>
          <cell r="M1162">
            <v>0.5</v>
          </cell>
          <cell r="N1162">
            <v>0.5</v>
          </cell>
          <cell r="Q1162">
            <v>1</v>
          </cell>
          <cell r="R1162" t="str">
            <v>collège</v>
          </cell>
          <cell r="T1162">
            <v>64396.055886766706</v>
          </cell>
          <cell r="U1162">
            <v>1</v>
          </cell>
          <cell r="V1162">
            <v>32198.027943383353</v>
          </cell>
          <cell r="W1162">
            <v>32198.027943383353</v>
          </cell>
          <cell r="X1162">
            <v>0</v>
          </cell>
          <cell r="Y1162">
            <v>0</v>
          </cell>
          <cell r="Z1162">
            <v>64396.055886766706</v>
          </cell>
          <cell r="AA1162">
            <v>32198.027943383353</v>
          </cell>
          <cell r="AB1162">
            <v>32198.027943383353</v>
          </cell>
          <cell r="AC1162">
            <v>0</v>
          </cell>
          <cell r="AD1162">
            <v>0</v>
          </cell>
          <cell r="AE1162">
            <v>64396.055886766706</v>
          </cell>
          <cell r="AF1162">
            <v>0</v>
          </cell>
          <cell r="AG1162">
            <v>0</v>
          </cell>
          <cell r="AH1162">
            <v>0</v>
          </cell>
          <cell r="AI1162">
            <v>0</v>
          </cell>
          <cell r="AJ1162">
            <v>0</v>
          </cell>
          <cell r="AK1162">
            <v>0</v>
          </cell>
          <cell r="AL1162">
            <v>0</v>
          </cell>
        </row>
        <row r="1163">
          <cell r="B1163" t="str">
            <v>SNIES</v>
          </cell>
          <cell r="C1163" t="str">
            <v>A1B</v>
          </cell>
          <cell r="D1163" t="str">
            <v>A1BI</v>
          </cell>
          <cell r="E1163" t="str">
            <v>ES/NZER</v>
          </cell>
          <cell r="F1163" t="str">
            <v>SNIES</v>
          </cell>
          <cell r="G1163">
            <v>21</v>
          </cell>
          <cell r="H1163" t="str">
            <v>ES 5 coll Nzérékoré  contrôle technique travaux collège</v>
          </cell>
          <cell r="I1163" t="str">
            <v>SNIES</v>
          </cell>
          <cell r="K1163" t="str">
            <v>BAD ED IV</v>
          </cell>
          <cell r="L1163" t="str">
            <v>AON</v>
          </cell>
          <cell r="M1163">
            <v>0.5</v>
          </cell>
          <cell r="N1163">
            <v>0.5</v>
          </cell>
          <cell r="Q1163">
            <v>1</v>
          </cell>
          <cell r="R1163" t="str">
            <v>collège</v>
          </cell>
          <cell r="T1163">
            <v>64396.055886766706</v>
          </cell>
          <cell r="U1163">
            <v>1</v>
          </cell>
          <cell r="V1163">
            <v>32198.027943383353</v>
          </cell>
          <cell r="W1163">
            <v>32198.027943383353</v>
          </cell>
          <cell r="X1163">
            <v>0</v>
          </cell>
          <cell r="Y1163">
            <v>0</v>
          </cell>
          <cell r="Z1163">
            <v>64396.055886766706</v>
          </cell>
          <cell r="AA1163">
            <v>32198.027943383353</v>
          </cell>
          <cell r="AB1163">
            <v>32198.027943383353</v>
          </cell>
          <cell r="AC1163">
            <v>0</v>
          </cell>
          <cell r="AD1163">
            <v>0</v>
          </cell>
          <cell r="AE1163">
            <v>64396.055886766706</v>
          </cell>
          <cell r="AF1163">
            <v>0</v>
          </cell>
          <cell r="AG1163">
            <v>0</v>
          </cell>
          <cell r="AH1163">
            <v>0</v>
          </cell>
          <cell r="AI1163">
            <v>0</v>
          </cell>
          <cell r="AJ1163">
            <v>0</v>
          </cell>
          <cell r="AK1163">
            <v>0</v>
          </cell>
          <cell r="AL1163">
            <v>0</v>
          </cell>
        </row>
        <row r="1164">
          <cell r="B1164" t="str">
            <v>SNIES</v>
          </cell>
          <cell r="C1164" t="str">
            <v>A1B</v>
          </cell>
          <cell r="D1164" t="str">
            <v>A1BI</v>
          </cell>
          <cell r="E1164" t="str">
            <v>ES/BEYL</v>
          </cell>
          <cell r="F1164" t="str">
            <v>SNIES</v>
          </cell>
          <cell r="G1164">
            <v>21</v>
          </cell>
          <cell r="H1164" t="str">
            <v>ES 5 coll Beyla  contrôle technique travaux collège</v>
          </cell>
          <cell r="I1164" t="str">
            <v>SNIES</v>
          </cell>
          <cell r="K1164" t="str">
            <v>BAD ED IV</v>
          </cell>
          <cell r="L1164" t="str">
            <v>AON</v>
          </cell>
          <cell r="M1164">
            <v>0.5</v>
          </cell>
          <cell r="N1164">
            <v>0.5</v>
          </cell>
          <cell r="Q1164">
            <v>1</v>
          </cell>
          <cell r="R1164" t="str">
            <v>collège</v>
          </cell>
          <cell r="T1164">
            <v>64396.055886766706</v>
          </cell>
          <cell r="U1164">
            <v>1</v>
          </cell>
          <cell r="V1164">
            <v>32198.027943383353</v>
          </cell>
          <cell r="W1164">
            <v>32198.027943383353</v>
          </cell>
          <cell r="X1164">
            <v>0</v>
          </cell>
          <cell r="Y1164">
            <v>0</v>
          </cell>
          <cell r="Z1164">
            <v>64396.055886766706</v>
          </cell>
          <cell r="AA1164">
            <v>32198.027943383353</v>
          </cell>
          <cell r="AB1164">
            <v>32198.027943383353</v>
          </cell>
          <cell r="AC1164">
            <v>0</v>
          </cell>
          <cell r="AD1164">
            <v>0</v>
          </cell>
          <cell r="AE1164">
            <v>64396.055886766706</v>
          </cell>
          <cell r="AF1164">
            <v>0</v>
          </cell>
          <cell r="AG1164">
            <v>0</v>
          </cell>
          <cell r="AH1164">
            <v>0</v>
          </cell>
          <cell r="AI1164">
            <v>0</v>
          </cell>
          <cell r="AJ1164">
            <v>0</v>
          </cell>
          <cell r="AK1164">
            <v>0</v>
          </cell>
          <cell r="AL1164">
            <v>0</v>
          </cell>
        </row>
        <row r="1165">
          <cell r="B1165" t="str">
            <v>SNIES</v>
          </cell>
          <cell r="C1165" t="str">
            <v>A1B</v>
          </cell>
          <cell r="D1165" t="str">
            <v>A1BI</v>
          </cell>
          <cell r="E1165" t="str">
            <v>ES/BOKE</v>
          </cell>
          <cell r="F1165" t="str">
            <v>SNIES</v>
          </cell>
          <cell r="G1165">
            <v>21</v>
          </cell>
          <cell r="H1165" t="str">
            <v>ES 5 coll Boké études et suivi travaux Collège</v>
          </cell>
          <cell r="I1165" t="str">
            <v>SNIES</v>
          </cell>
          <cell r="K1165" t="str">
            <v>BAD ED IV</v>
          </cell>
          <cell r="L1165" t="str">
            <v>AON</v>
          </cell>
          <cell r="M1165">
            <v>0.5</v>
          </cell>
          <cell r="N1165">
            <v>0.5</v>
          </cell>
          <cell r="Q1165">
            <v>1</v>
          </cell>
          <cell r="R1165" t="str">
            <v>collège</v>
          </cell>
          <cell r="T1165">
            <v>128796.05302182811</v>
          </cell>
          <cell r="U1165">
            <v>1</v>
          </cell>
          <cell r="V1165">
            <v>64398.026510914053</v>
          </cell>
          <cell r="W1165">
            <v>64398.026510914053</v>
          </cell>
          <cell r="X1165">
            <v>0</v>
          </cell>
          <cell r="Y1165">
            <v>0</v>
          </cell>
          <cell r="Z1165">
            <v>128796.05302182811</v>
          </cell>
          <cell r="AA1165">
            <v>64398.026510914053</v>
          </cell>
          <cell r="AB1165">
            <v>64398.026510914053</v>
          </cell>
          <cell r="AC1165">
            <v>0</v>
          </cell>
          <cell r="AD1165">
            <v>0</v>
          </cell>
          <cell r="AE1165">
            <v>128796.05302182811</v>
          </cell>
          <cell r="AF1165">
            <v>0</v>
          </cell>
          <cell r="AG1165">
            <v>0</v>
          </cell>
          <cell r="AH1165">
            <v>0</v>
          </cell>
          <cell r="AI1165">
            <v>0</v>
          </cell>
          <cell r="AJ1165">
            <v>0</v>
          </cell>
          <cell r="AK1165">
            <v>0</v>
          </cell>
          <cell r="AL1165">
            <v>0</v>
          </cell>
        </row>
        <row r="1166">
          <cell r="B1166" t="str">
            <v>SNIES</v>
          </cell>
          <cell r="C1166" t="str">
            <v>A1B</v>
          </cell>
          <cell r="D1166" t="str">
            <v>A1BI</v>
          </cell>
          <cell r="E1166" t="str">
            <v>ES/GAOU</v>
          </cell>
          <cell r="F1166" t="str">
            <v>SNIES</v>
          </cell>
          <cell r="G1166">
            <v>21</v>
          </cell>
          <cell r="H1166" t="str">
            <v>ES 5 coll Gaoual  études et suivi travaux Collège</v>
          </cell>
          <cell r="I1166" t="str">
            <v>SNIES</v>
          </cell>
          <cell r="K1166" t="str">
            <v>BAD ED IV</v>
          </cell>
          <cell r="L1166" t="str">
            <v>AON</v>
          </cell>
          <cell r="M1166">
            <v>0.5</v>
          </cell>
          <cell r="N1166">
            <v>0.5</v>
          </cell>
          <cell r="Q1166">
            <v>1</v>
          </cell>
          <cell r="R1166" t="str">
            <v>collège</v>
          </cell>
          <cell r="T1166">
            <v>128796.05302182811</v>
          </cell>
          <cell r="U1166">
            <v>1</v>
          </cell>
          <cell r="V1166">
            <v>64398.026510914053</v>
          </cell>
          <cell r="W1166">
            <v>64398.026510914053</v>
          </cell>
          <cell r="X1166">
            <v>0</v>
          </cell>
          <cell r="Y1166">
            <v>0</v>
          </cell>
          <cell r="Z1166">
            <v>128796.05302182811</v>
          </cell>
          <cell r="AA1166">
            <v>64398.026510914053</v>
          </cell>
          <cell r="AB1166">
            <v>64398.026510914053</v>
          </cell>
          <cell r="AC1166">
            <v>0</v>
          </cell>
          <cell r="AD1166">
            <v>0</v>
          </cell>
          <cell r="AE1166">
            <v>128796.05302182811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</row>
        <row r="1167">
          <cell r="B1167" t="str">
            <v>SNIES</v>
          </cell>
          <cell r="C1167" t="str">
            <v>A1B</v>
          </cell>
          <cell r="D1167" t="str">
            <v>A1BI</v>
          </cell>
          <cell r="E1167" t="str">
            <v>ES/KANK</v>
          </cell>
          <cell r="F1167" t="str">
            <v>SNIES</v>
          </cell>
          <cell r="G1167">
            <v>21</v>
          </cell>
          <cell r="H1167" t="str">
            <v>ES 5 coll Kankan  études et suivi travaux Collège</v>
          </cell>
          <cell r="I1167" t="str">
            <v>SNIES</v>
          </cell>
          <cell r="K1167" t="str">
            <v>BAD ED IV</v>
          </cell>
          <cell r="L1167" t="str">
            <v>AON</v>
          </cell>
          <cell r="M1167">
            <v>0.5</v>
          </cell>
          <cell r="N1167">
            <v>0.5</v>
          </cell>
          <cell r="Q1167">
            <v>1</v>
          </cell>
          <cell r="R1167" t="str">
            <v>collège</v>
          </cell>
          <cell r="T1167">
            <v>128796.05302182811</v>
          </cell>
          <cell r="U1167">
            <v>1</v>
          </cell>
          <cell r="V1167">
            <v>64398.026510914053</v>
          </cell>
          <cell r="W1167">
            <v>64398.026510914053</v>
          </cell>
          <cell r="X1167">
            <v>0</v>
          </cell>
          <cell r="Y1167">
            <v>0</v>
          </cell>
          <cell r="Z1167">
            <v>128796.05302182811</v>
          </cell>
          <cell r="AA1167">
            <v>64398.026510914053</v>
          </cell>
          <cell r="AB1167">
            <v>64398.026510914053</v>
          </cell>
          <cell r="AC1167">
            <v>0</v>
          </cell>
          <cell r="AD1167">
            <v>0</v>
          </cell>
          <cell r="AE1167">
            <v>128796.05302182811</v>
          </cell>
          <cell r="AF1167">
            <v>0</v>
          </cell>
          <cell r="AG1167">
            <v>0</v>
          </cell>
          <cell r="AH1167">
            <v>0</v>
          </cell>
          <cell r="AI1167">
            <v>0</v>
          </cell>
          <cell r="AJ1167">
            <v>0</v>
          </cell>
          <cell r="AK1167">
            <v>0</v>
          </cell>
          <cell r="AL1167">
            <v>0</v>
          </cell>
        </row>
        <row r="1168">
          <cell r="B1168" t="str">
            <v>SNIES</v>
          </cell>
          <cell r="C1168" t="str">
            <v>A1B</v>
          </cell>
          <cell r="D1168" t="str">
            <v>A1BI</v>
          </cell>
          <cell r="E1168" t="str">
            <v>ES/NZER</v>
          </cell>
          <cell r="F1168" t="str">
            <v>SNIES</v>
          </cell>
          <cell r="G1168">
            <v>21</v>
          </cell>
          <cell r="H1168" t="str">
            <v>ES 5 coll Nzérékoré  études et suivi travaux Collège</v>
          </cell>
          <cell r="I1168" t="str">
            <v>SNIES</v>
          </cell>
          <cell r="K1168" t="str">
            <v>BAD ED IV</v>
          </cell>
          <cell r="L1168" t="str">
            <v>AON</v>
          </cell>
          <cell r="M1168">
            <v>0.5</v>
          </cell>
          <cell r="N1168">
            <v>0.5</v>
          </cell>
          <cell r="Q1168">
            <v>1</v>
          </cell>
          <cell r="R1168" t="str">
            <v>collège</v>
          </cell>
          <cell r="T1168">
            <v>128796.05302182811</v>
          </cell>
          <cell r="U1168">
            <v>1</v>
          </cell>
          <cell r="V1168">
            <v>64398.026510914053</v>
          </cell>
          <cell r="W1168">
            <v>64398.026510914053</v>
          </cell>
          <cell r="X1168">
            <v>0</v>
          </cell>
          <cell r="Y1168">
            <v>0</v>
          </cell>
          <cell r="Z1168">
            <v>128796.05302182811</v>
          </cell>
          <cell r="AA1168">
            <v>64398.026510914053</v>
          </cell>
          <cell r="AB1168">
            <v>64398.026510914053</v>
          </cell>
          <cell r="AC1168">
            <v>0</v>
          </cell>
          <cell r="AD1168">
            <v>0</v>
          </cell>
          <cell r="AE1168">
            <v>128796.05302182811</v>
          </cell>
          <cell r="AF1168">
            <v>0</v>
          </cell>
          <cell r="AG1168">
            <v>0</v>
          </cell>
          <cell r="AH1168">
            <v>0</v>
          </cell>
          <cell r="AI1168">
            <v>0</v>
          </cell>
          <cell r="AJ1168">
            <v>0</v>
          </cell>
          <cell r="AK1168">
            <v>0</v>
          </cell>
          <cell r="AL1168">
            <v>0</v>
          </cell>
        </row>
        <row r="1169">
          <cell r="B1169" t="str">
            <v>SNIES</v>
          </cell>
          <cell r="C1169" t="str">
            <v>A1B</v>
          </cell>
          <cell r="D1169" t="str">
            <v>A1BI</v>
          </cell>
          <cell r="E1169" t="str">
            <v>ES/BEYL</v>
          </cell>
          <cell r="F1169" t="str">
            <v>SNIES</v>
          </cell>
          <cell r="G1169">
            <v>21</v>
          </cell>
          <cell r="H1169" t="str">
            <v>ES 5 coll Beyla  études coll et suivi travaux Collège</v>
          </cell>
          <cell r="I1169" t="str">
            <v>SNIES</v>
          </cell>
          <cell r="K1169" t="str">
            <v>BAD ED IV</v>
          </cell>
          <cell r="L1169" t="str">
            <v>AON</v>
          </cell>
          <cell r="M1169">
            <v>0.5</v>
          </cell>
          <cell r="N1169">
            <v>0.5</v>
          </cell>
          <cell r="Q1169">
            <v>1</v>
          </cell>
          <cell r="R1169" t="str">
            <v>collège</v>
          </cell>
          <cell r="T1169">
            <v>128796.05302182811</v>
          </cell>
          <cell r="U1169">
            <v>1</v>
          </cell>
          <cell r="V1169">
            <v>64398.026510914053</v>
          </cell>
          <cell r="W1169">
            <v>64398.026510914053</v>
          </cell>
          <cell r="X1169">
            <v>0</v>
          </cell>
          <cell r="Y1169">
            <v>0</v>
          </cell>
          <cell r="Z1169">
            <v>128796.05302182811</v>
          </cell>
          <cell r="AA1169">
            <v>64398.026510914053</v>
          </cell>
          <cell r="AB1169">
            <v>64398.026510914053</v>
          </cell>
          <cell r="AC1169">
            <v>0</v>
          </cell>
          <cell r="AD1169">
            <v>0</v>
          </cell>
          <cell r="AE1169">
            <v>128796.05302182811</v>
          </cell>
          <cell r="AF1169">
            <v>0</v>
          </cell>
          <cell r="AG1169">
            <v>0</v>
          </cell>
          <cell r="AH1169">
            <v>0</v>
          </cell>
          <cell r="AI1169">
            <v>0</v>
          </cell>
          <cell r="AJ1169">
            <v>0</v>
          </cell>
          <cell r="AK1169">
            <v>0</v>
          </cell>
          <cell r="AL1169">
            <v>0</v>
          </cell>
        </row>
        <row r="1170">
          <cell r="B1170" t="str">
            <v>SNIES</v>
          </cell>
          <cell r="C1170" t="str">
            <v>A1B</v>
          </cell>
          <cell r="D1170" t="str">
            <v>A1BI</v>
          </cell>
          <cell r="E1170" t="str">
            <v>ES/BOKE</v>
          </cell>
          <cell r="F1170" t="str">
            <v>SNIES</v>
          </cell>
          <cell r="G1170">
            <v>22</v>
          </cell>
          <cell r="H1170" t="str">
            <v>ES 5 coll Boké Travaux collège</v>
          </cell>
          <cell r="I1170" t="str">
            <v>SNIES</v>
          </cell>
          <cell r="K1170" t="str">
            <v>BAD ED IV</v>
          </cell>
          <cell r="L1170" t="str">
            <v>AON</v>
          </cell>
          <cell r="M1170">
            <v>0.5</v>
          </cell>
          <cell r="N1170">
            <v>0.5</v>
          </cell>
          <cell r="Q1170">
            <v>1</v>
          </cell>
          <cell r="R1170" t="str">
            <v>collège</v>
          </cell>
          <cell r="T1170">
            <v>1609936.8684038201</v>
          </cell>
          <cell r="U1170">
            <v>1</v>
          </cell>
          <cell r="V1170">
            <v>804968.43420191004</v>
          </cell>
          <cell r="W1170">
            <v>804968.43420191004</v>
          </cell>
          <cell r="X1170">
            <v>0</v>
          </cell>
          <cell r="Y1170">
            <v>0</v>
          </cell>
          <cell r="Z1170">
            <v>1609936.8684038201</v>
          </cell>
          <cell r="AA1170">
            <v>804968.43420191004</v>
          </cell>
          <cell r="AB1170">
            <v>804968.43420191004</v>
          </cell>
          <cell r="AC1170">
            <v>0</v>
          </cell>
          <cell r="AD1170">
            <v>0</v>
          </cell>
          <cell r="AE1170">
            <v>1609936.8684038201</v>
          </cell>
          <cell r="AF1170">
            <v>0</v>
          </cell>
          <cell r="AG1170">
            <v>0</v>
          </cell>
          <cell r="AH1170">
            <v>0</v>
          </cell>
          <cell r="AI1170">
            <v>0</v>
          </cell>
          <cell r="AJ1170">
            <v>0</v>
          </cell>
          <cell r="AK1170">
            <v>0</v>
          </cell>
          <cell r="AL1170">
            <v>0</v>
          </cell>
        </row>
        <row r="1171">
          <cell r="B1171" t="str">
            <v>SNIES</v>
          </cell>
          <cell r="C1171" t="str">
            <v>A1B</v>
          </cell>
          <cell r="D1171" t="str">
            <v>A1BI</v>
          </cell>
          <cell r="E1171" t="str">
            <v>ES/GAOU</v>
          </cell>
          <cell r="F1171" t="str">
            <v>SNIES</v>
          </cell>
          <cell r="G1171">
            <v>22</v>
          </cell>
          <cell r="H1171" t="str">
            <v>ES 5 coll Gaoual  Travaux collège</v>
          </cell>
          <cell r="I1171" t="str">
            <v>SNIES</v>
          </cell>
          <cell r="K1171" t="str">
            <v>BAD ED IV</v>
          </cell>
          <cell r="L1171" t="str">
            <v>AON</v>
          </cell>
          <cell r="M1171">
            <v>0.5</v>
          </cell>
          <cell r="N1171">
            <v>0.5</v>
          </cell>
          <cell r="Q1171">
            <v>1</v>
          </cell>
          <cell r="R1171" t="str">
            <v>collège</v>
          </cell>
          <cell r="T1171">
            <v>1609936.8684038201</v>
          </cell>
          <cell r="U1171">
            <v>1</v>
          </cell>
          <cell r="V1171">
            <v>804968.43420191004</v>
          </cell>
          <cell r="W1171">
            <v>804968.43420191004</v>
          </cell>
          <cell r="X1171">
            <v>0</v>
          </cell>
          <cell r="Y1171">
            <v>0</v>
          </cell>
          <cell r="Z1171">
            <v>1609936.8684038201</v>
          </cell>
          <cell r="AA1171">
            <v>804968.43420191004</v>
          </cell>
          <cell r="AB1171">
            <v>804968.43420191004</v>
          </cell>
          <cell r="AC1171">
            <v>0</v>
          </cell>
          <cell r="AD1171">
            <v>0</v>
          </cell>
          <cell r="AE1171">
            <v>1609936.8684038201</v>
          </cell>
          <cell r="AF1171">
            <v>0</v>
          </cell>
          <cell r="AG1171">
            <v>0</v>
          </cell>
          <cell r="AH1171">
            <v>0</v>
          </cell>
          <cell r="AI1171">
            <v>0</v>
          </cell>
          <cell r="AJ1171">
            <v>0</v>
          </cell>
          <cell r="AK1171">
            <v>0</v>
          </cell>
          <cell r="AL1171">
            <v>0</v>
          </cell>
        </row>
        <row r="1172">
          <cell r="B1172" t="str">
            <v>SNIES</v>
          </cell>
          <cell r="C1172" t="str">
            <v>A1B</v>
          </cell>
          <cell r="D1172" t="str">
            <v>A1BI</v>
          </cell>
          <cell r="E1172" t="str">
            <v>ES/KANK</v>
          </cell>
          <cell r="F1172" t="str">
            <v>SNIES</v>
          </cell>
          <cell r="G1172">
            <v>22</v>
          </cell>
          <cell r="H1172" t="str">
            <v>ES 5 coll Kankan  Travaux collège</v>
          </cell>
          <cell r="I1172" t="str">
            <v>SNIES</v>
          </cell>
          <cell r="K1172" t="str">
            <v>BAD ED IV</v>
          </cell>
          <cell r="L1172" t="str">
            <v>AON</v>
          </cell>
          <cell r="M1172">
            <v>0.5</v>
          </cell>
          <cell r="N1172">
            <v>0.5</v>
          </cell>
          <cell r="Q1172">
            <v>1</v>
          </cell>
          <cell r="R1172" t="str">
            <v>collège</v>
          </cell>
          <cell r="T1172">
            <v>1609936.8684038201</v>
          </cell>
          <cell r="U1172">
            <v>1</v>
          </cell>
          <cell r="V1172">
            <v>804968.43420191004</v>
          </cell>
          <cell r="W1172">
            <v>804968.43420191004</v>
          </cell>
          <cell r="X1172">
            <v>0</v>
          </cell>
          <cell r="Y1172">
            <v>0</v>
          </cell>
          <cell r="Z1172">
            <v>1609936.8684038201</v>
          </cell>
          <cell r="AA1172">
            <v>804968.43420191004</v>
          </cell>
          <cell r="AB1172">
            <v>804968.43420191004</v>
          </cell>
          <cell r="AC1172">
            <v>0</v>
          </cell>
          <cell r="AD1172">
            <v>0</v>
          </cell>
          <cell r="AE1172">
            <v>1609936.8684038201</v>
          </cell>
          <cell r="AF1172">
            <v>0</v>
          </cell>
          <cell r="AG1172">
            <v>0</v>
          </cell>
          <cell r="AH1172">
            <v>0</v>
          </cell>
          <cell r="AI1172">
            <v>0</v>
          </cell>
          <cell r="AJ1172">
            <v>0</v>
          </cell>
          <cell r="AK1172">
            <v>0</v>
          </cell>
          <cell r="AL1172">
            <v>0</v>
          </cell>
        </row>
        <row r="1173">
          <cell r="B1173" t="str">
            <v>SNIES</v>
          </cell>
          <cell r="C1173" t="str">
            <v>A1B</v>
          </cell>
          <cell r="D1173" t="str">
            <v>A1BI</v>
          </cell>
          <cell r="E1173" t="str">
            <v>ES/NZER</v>
          </cell>
          <cell r="F1173" t="str">
            <v>SNIES</v>
          </cell>
          <cell r="G1173">
            <v>22</v>
          </cell>
          <cell r="H1173" t="str">
            <v>ES 5 coll Nzérékoré  Travaux collège</v>
          </cell>
          <cell r="I1173" t="str">
            <v>SNIES</v>
          </cell>
          <cell r="K1173" t="str">
            <v>BAD ED IV</v>
          </cell>
          <cell r="L1173" t="str">
            <v>AON</v>
          </cell>
          <cell r="M1173">
            <v>0.5</v>
          </cell>
          <cell r="N1173">
            <v>0.5</v>
          </cell>
          <cell r="Q1173">
            <v>1</v>
          </cell>
          <cell r="R1173" t="str">
            <v>collège</v>
          </cell>
          <cell r="T1173">
            <v>1609936.8684038201</v>
          </cell>
          <cell r="U1173">
            <v>1</v>
          </cell>
          <cell r="V1173">
            <v>804968.43420191004</v>
          </cell>
          <cell r="W1173">
            <v>804968.43420191004</v>
          </cell>
          <cell r="X1173">
            <v>0</v>
          </cell>
          <cell r="Y1173">
            <v>0</v>
          </cell>
          <cell r="Z1173">
            <v>1609936.8684038201</v>
          </cell>
          <cell r="AA1173">
            <v>804968.43420191004</v>
          </cell>
          <cell r="AB1173">
            <v>804968.43420191004</v>
          </cell>
          <cell r="AC1173">
            <v>0</v>
          </cell>
          <cell r="AD1173">
            <v>0</v>
          </cell>
          <cell r="AE1173">
            <v>1609936.8684038201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K1173">
            <v>0</v>
          </cell>
          <cell r="AL1173">
            <v>0</v>
          </cell>
        </row>
        <row r="1174">
          <cell r="B1174" t="str">
            <v>SNIES</v>
          </cell>
          <cell r="C1174" t="str">
            <v>A1B</v>
          </cell>
          <cell r="D1174" t="str">
            <v>A1BI</v>
          </cell>
          <cell r="E1174" t="str">
            <v>ES/BEYL</v>
          </cell>
          <cell r="F1174" t="str">
            <v>SNIES</v>
          </cell>
          <cell r="G1174">
            <v>22</v>
          </cell>
          <cell r="H1174" t="str">
            <v>ES 5 coll Beyla  Travaux collège</v>
          </cell>
          <cell r="I1174" t="str">
            <v>SNIES</v>
          </cell>
          <cell r="K1174" t="str">
            <v>BAD ED IV</v>
          </cell>
          <cell r="L1174" t="str">
            <v>AON</v>
          </cell>
          <cell r="M1174">
            <v>0.5</v>
          </cell>
          <cell r="N1174">
            <v>0.5</v>
          </cell>
          <cell r="Q1174">
            <v>1</v>
          </cell>
          <cell r="R1174" t="str">
            <v>collège</v>
          </cell>
          <cell r="T1174">
            <v>1609936.8684038201</v>
          </cell>
          <cell r="U1174">
            <v>1</v>
          </cell>
          <cell r="V1174">
            <v>804968.43420191004</v>
          </cell>
          <cell r="W1174">
            <v>804968.43420191004</v>
          </cell>
          <cell r="X1174">
            <v>0</v>
          </cell>
          <cell r="Y1174">
            <v>0</v>
          </cell>
          <cell r="Z1174">
            <v>1609936.8684038201</v>
          </cell>
          <cell r="AA1174">
            <v>804968.43420191004</v>
          </cell>
          <cell r="AB1174">
            <v>804968.43420191004</v>
          </cell>
          <cell r="AC1174">
            <v>0</v>
          </cell>
          <cell r="AD1174">
            <v>0</v>
          </cell>
          <cell r="AE1174">
            <v>1609936.8684038201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  <cell r="AL1174">
            <v>0</v>
          </cell>
        </row>
        <row r="1175">
          <cell r="B1175" t="str">
            <v>SNIES</v>
          </cell>
          <cell r="C1175" t="str">
            <v>A1B</v>
          </cell>
          <cell r="D1175" t="str">
            <v>A1BI</v>
          </cell>
          <cell r="E1175" t="str">
            <v>ES/BOKE</v>
          </cell>
          <cell r="F1175" t="str">
            <v>SNIES</v>
          </cell>
          <cell r="G1175">
            <v>23</v>
          </cell>
          <cell r="H1175" t="str">
            <v>ES 5 coll Boké mobilier collège</v>
          </cell>
          <cell r="I1175" t="str">
            <v>SNIES</v>
          </cell>
          <cell r="K1175" t="str">
            <v>BAD ED IV</v>
          </cell>
          <cell r="L1175" t="str">
            <v>AON</v>
          </cell>
          <cell r="N1175">
            <v>1</v>
          </cell>
          <cell r="Q1175">
            <v>1</v>
          </cell>
          <cell r="R1175" t="str">
            <v>lot</v>
          </cell>
          <cell r="T1175">
            <v>73149.568349249661</v>
          </cell>
          <cell r="U1175">
            <v>1</v>
          </cell>
          <cell r="V1175">
            <v>0</v>
          </cell>
          <cell r="W1175">
            <v>73149.568349249661</v>
          </cell>
          <cell r="X1175">
            <v>0</v>
          </cell>
          <cell r="Y1175">
            <v>0</v>
          </cell>
          <cell r="Z1175">
            <v>73149.568349249661</v>
          </cell>
          <cell r="AA1175">
            <v>0</v>
          </cell>
          <cell r="AB1175">
            <v>73149.568349249661</v>
          </cell>
          <cell r="AC1175">
            <v>0</v>
          </cell>
          <cell r="AD1175">
            <v>0</v>
          </cell>
          <cell r="AE1175">
            <v>73149.568349249661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  <cell r="AL1175">
            <v>0</v>
          </cell>
        </row>
        <row r="1176">
          <cell r="B1176" t="str">
            <v>SNIES</v>
          </cell>
          <cell r="C1176" t="str">
            <v>A1B</v>
          </cell>
          <cell r="D1176" t="str">
            <v>A1BI</v>
          </cell>
          <cell r="E1176" t="str">
            <v>ES/GAOU</v>
          </cell>
          <cell r="F1176" t="str">
            <v>SNIES</v>
          </cell>
          <cell r="G1176">
            <v>23</v>
          </cell>
          <cell r="H1176" t="str">
            <v>ES 5 coll Gaoual  mobilier collège</v>
          </cell>
          <cell r="I1176" t="str">
            <v>SNIES</v>
          </cell>
          <cell r="K1176" t="str">
            <v>BAD ED IV</v>
          </cell>
          <cell r="L1176" t="str">
            <v>AON</v>
          </cell>
          <cell r="N1176">
            <v>1</v>
          </cell>
          <cell r="Q1176">
            <v>1</v>
          </cell>
          <cell r="R1176" t="str">
            <v>lot</v>
          </cell>
          <cell r="T1176">
            <v>73149.568349249661</v>
          </cell>
          <cell r="U1176">
            <v>1</v>
          </cell>
          <cell r="V1176">
            <v>0</v>
          </cell>
          <cell r="W1176">
            <v>73149.568349249661</v>
          </cell>
          <cell r="X1176">
            <v>0</v>
          </cell>
          <cell r="Y1176">
            <v>0</v>
          </cell>
          <cell r="Z1176">
            <v>73149.568349249661</v>
          </cell>
          <cell r="AA1176">
            <v>0</v>
          </cell>
          <cell r="AB1176">
            <v>73149.568349249661</v>
          </cell>
          <cell r="AC1176">
            <v>0</v>
          </cell>
          <cell r="AD1176">
            <v>0</v>
          </cell>
          <cell r="AE1176">
            <v>73149.568349249661</v>
          </cell>
          <cell r="AF1176">
            <v>0</v>
          </cell>
          <cell r="AG1176">
            <v>0</v>
          </cell>
          <cell r="AH1176">
            <v>0</v>
          </cell>
          <cell r="AI1176">
            <v>0</v>
          </cell>
          <cell r="AJ1176">
            <v>0</v>
          </cell>
          <cell r="AK1176">
            <v>0</v>
          </cell>
          <cell r="AL1176">
            <v>0</v>
          </cell>
        </row>
        <row r="1177">
          <cell r="B1177" t="str">
            <v>SNIES</v>
          </cell>
          <cell r="C1177" t="str">
            <v>A1B</v>
          </cell>
          <cell r="D1177" t="str">
            <v>A1BI</v>
          </cell>
          <cell r="E1177" t="str">
            <v>ES/KANK</v>
          </cell>
          <cell r="F1177" t="str">
            <v>SNIES</v>
          </cell>
          <cell r="G1177">
            <v>23</v>
          </cell>
          <cell r="H1177" t="str">
            <v>ES 5 coll Kankan  mobilier collège</v>
          </cell>
          <cell r="I1177" t="str">
            <v>SNIES</v>
          </cell>
          <cell r="K1177" t="str">
            <v>BAD ED IV</v>
          </cell>
          <cell r="L1177" t="str">
            <v>AON</v>
          </cell>
          <cell r="N1177">
            <v>1</v>
          </cell>
          <cell r="Q1177">
            <v>1</v>
          </cell>
          <cell r="R1177" t="str">
            <v>lot</v>
          </cell>
          <cell r="T1177">
            <v>73149.568349249661</v>
          </cell>
          <cell r="U1177">
            <v>1</v>
          </cell>
          <cell r="V1177">
            <v>0</v>
          </cell>
          <cell r="W1177">
            <v>73149.568349249661</v>
          </cell>
          <cell r="X1177">
            <v>0</v>
          </cell>
          <cell r="Y1177">
            <v>0</v>
          </cell>
          <cell r="Z1177">
            <v>73149.568349249661</v>
          </cell>
          <cell r="AA1177">
            <v>0</v>
          </cell>
          <cell r="AB1177">
            <v>73149.568349249661</v>
          </cell>
          <cell r="AC1177">
            <v>0</v>
          </cell>
          <cell r="AD1177">
            <v>0</v>
          </cell>
          <cell r="AE1177">
            <v>73149.568349249661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</row>
        <row r="1178">
          <cell r="B1178" t="str">
            <v>SNIES</v>
          </cell>
          <cell r="C1178" t="str">
            <v>A1B</v>
          </cell>
          <cell r="D1178" t="str">
            <v>A1BI</v>
          </cell>
          <cell r="E1178" t="str">
            <v>ES/NZER</v>
          </cell>
          <cell r="F1178" t="str">
            <v>SNIES</v>
          </cell>
          <cell r="G1178">
            <v>23</v>
          </cell>
          <cell r="H1178" t="str">
            <v>ES 5 coll Nzérékoré  mobilier collège</v>
          </cell>
          <cell r="I1178" t="str">
            <v>SNIES</v>
          </cell>
          <cell r="K1178" t="str">
            <v>BAD ED IV</v>
          </cell>
          <cell r="L1178" t="str">
            <v>AON</v>
          </cell>
          <cell r="N1178">
            <v>1</v>
          </cell>
          <cell r="Q1178">
            <v>1</v>
          </cell>
          <cell r="R1178" t="str">
            <v>lot</v>
          </cell>
          <cell r="T1178">
            <v>73149.568349249661</v>
          </cell>
          <cell r="U1178">
            <v>1</v>
          </cell>
          <cell r="V1178">
            <v>0</v>
          </cell>
          <cell r="W1178">
            <v>73149.568349249661</v>
          </cell>
          <cell r="X1178">
            <v>0</v>
          </cell>
          <cell r="Y1178">
            <v>0</v>
          </cell>
          <cell r="Z1178">
            <v>73149.568349249661</v>
          </cell>
          <cell r="AA1178">
            <v>0</v>
          </cell>
          <cell r="AB1178">
            <v>73149.568349249661</v>
          </cell>
          <cell r="AC1178">
            <v>0</v>
          </cell>
          <cell r="AD1178">
            <v>0</v>
          </cell>
          <cell r="AE1178">
            <v>73149.568349249661</v>
          </cell>
          <cell r="AF1178">
            <v>0</v>
          </cell>
          <cell r="AG1178">
            <v>0</v>
          </cell>
          <cell r="AH1178">
            <v>0</v>
          </cell>
          <cell r="AI1178">
            <v>0</v>
          </cell>
          <cell r="AJ1178">
            <v>0</v>
          </cell>
          <cell r="AK1178">
            <v>0</v>
          </cell>
          <cell r="AL1178">
            <v>0</v>
          </cell>
        </row>
        <row r="1179">
          <cell r="B1179" t="str">
            <v>SNIES</v>
          </cell>
          <cell r="C1179" t="str">
            <v>A1B</v>
          </cell>
          <cell r="D1179" t="str">
            <v>A1BI</v>
          </cell>
          <cell r="E1179" t="str">
            <v>ES/BEYL</v>
          </cell>
          <cell r="F1179" t="str">
            <v>SNIES</v>
          </cell>
          <cell r="G1179">
            <v>23</v>
          </cell>
          <cell r="H1179" t="str">
            <v>ES 5 coll Beyla  mobilier collège</v>
          </cell>
          <cell r="I1179" t="str">
            <v>SNIES</v>
          </cell>
          <cell r="K1179" t="str">
            <v>BAD ED IV</v>
          </cell>
          <cell r="L1179" t="str">
            <v>AON</v>
          </cell>
          <cell r="N1179">
            <v>1</v>
          </cell>
          <cell r="Q1179">
            <v>1</v>
          </cell>
          <cell r="R1179" t="str">
            <v>lot</v>
          </cell>
          <cell r="T1179">
            <v>73149.568349249661</v>
          </cell>
          <cell r="U1179">
            <v>1</v>
          </cell>
          <cell r="V1179">
            <v>0</v>
          </cell>
          <cell r="W1179">
            <v>73149.568349249661</v>
          </cell>
          <cell r="X1179">
            <v>0</v>
          </cell>
          <cell r="Y1179">
            <v>0</v>
          </cell>
          <cell r="Z1179">
            <v>73149.568349249661</v>
          </cell>
          <cell r="AA1179">
            <v>0</v>
          </cell>
          <cell r="AB1179">
            <v>73149.568349249661</v>
          </cell>
          <cell r="AC1179">
            <v>0</v>
          </cell>
          <cell r="AD1179">
            <v>0</v>
          </cell>
          <cell r="AE1179">
            <v>73149.568349249661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K1179">
            <v>0</v>
          </cell>
          <cell r="AL1179">
            <v>0</v>
          </cell>
        </row>
        <row r="1180">
          <cell r="B1180" t="str">
            <v>SNIES</v>
          </cell>
          <cell r="C1180" t="str">
            <v>A1B</v>
          </cell>
          <cell r="D1180" t="str">
            <v>A1BI</v>
          </cell>
          <cell r="E1180" t="str">
            <v>ES/BOKE</v>
          </cell>
          <cell r="F1180" t="str">
            <v>SNIES</v>
          </cell>
          <cell r="G1180">
            <v>23</v>
          </cell>
          <cell r="H1180" t="str">
            <v>ES 5 coll Boké alimentation photovoltaïque collège</v>
          </cell>
          <cell r="I1180" t="str">
            <v>SNIES</v>
          </cell>
          <cell r="K1180" t="str">
            <v>BAD ED IV</v>
          </cell>
          <cell r="L1180" t="str">
            <v>AON</v>
          </cell>
          <cell r="N1180">
            <v>1</v>
          </cell>
          <cell r="Q1180">
            <v>1</v>
          </cell>
          <cell r="R1180" t="str">
            <v>lot</v>
          </cell>
          <cell r="T1180">
            <v>236474.89768076397</v>
          </cell>
          <cell r="U1180">
            <v>1</v>
          </cell>
          <cell r="V1180">
            <v>0</v>
          </cell>
          <cell r="W1180">
            <v>236474.89768076397</v>
          </cell>
          <cell r="X1180">
            <v>0</v>
          </cell>
          <cell r="Y1180">
            <v>0</v>
          </cell>
          <cell r="Z1180">
            <v>236474.89768076397</v>
          </cell>
          <cell r="AA1180">
            <v>0</v>
          </cell>
          <cell r="AB1180">
            <v>236474.89768076397</v>
          </cell>
          <cell r="AC1180">
            <v>0</v>
          </cell>
          <cell r="AD1180">
            <v>0</v>
          </cell>
          <cell r="AE1180">
            <v>236474.89768076397</v>
          </cell>
          <cell r="AF1180">
            <v>0</v>
          </cell>
          <cell r="AG1180">
            <v>0</v>
          </cell>
          <cell r="AH1180">
            <v>0</v>
          </cell>
          <cell r="AI1180">
            <v>0</v>
          </cell>
          <cell r="AJ1180">
            <v>0</v>
          </cell>
          <cell r="AK1180">
            <v>0</v>
          </cell>
          <cell r="AL1180">
            <v>0</v>
          </cell>
        </row>
        <row r="1181">
          <cell r="B1181" t="str">
            <v>SNIES</v>
          </cell>
          <cell r="C1181" t="str">
            <v>A1B</v>
          </cell>
          <cell r="D1181" t="str">
            <v>A1BI</v>
          </cell>
          <cell r="E1181" t="str">
            <v>ES/GAOU</v>
          </cell>
          <cell r="F1181" t="str">
            <v>SNIES</v>
          </cell>
          <cell r="G1181">
            <v>23</v>
          </cell>
          <cell r="H1181" t="str">
            <v>ES 5 coll Gaoual  alimentation photovoltaïque collège</v>
          </cell>
          <cell r="I1181" t="str">
            <v>SNIES</v>
          </cell>
          <cell r="K1181" t="str">
            <v>BAD ED IV</v>
          </cell>
          <cell r="L1181" t="str">
            <v>AON</v>
          </cell>
          <cell r="N1181">
            <v>1</v>
          </cell>
          <cell r="Q1181">
            <v>1</v>
          </cell>
          <cell r="R1181" t="str">
            <v>lot</v>
          </cell>
          <cell r="T1181">
            <v>236474.89768076397</v>
          </cell>
          <cell r="U1181">
            <v>1</v>
          </cell>
          <cell r="V1181">
            <v>0</v>
          </cell>
          <cell r="W1181">
            <v>236474.89768076397</v>
          </cell>
          <cell r="X1181">
            <v>0</v>
          </cell>
          <cell r="Y1181">
            <v>0</v>
          </cell>
          <cell r="Z1181">
            <v>236474.89768076397</v>
          </cell>
          <cell r="AA1181">
            <v>0</v>
          </cell>
          <cell r="AB1181">
            <v>236474.89768076397</v>
          </cell>
          <cell r="AC1181">
            <v>0</v>
          </cell>
          <cell r="AD1181">
            <v>0</v>
          </cell>
          <cell r="AE1181">
            <v>236474.89768076397</v>
          </cell>
          <cell r="AF1181">
            <v>0</v>
          </cell>
          <cell r="AG1181">
            <v>0</v>
          </cell>
          <cell r="AH1181">
            <v>0</v>
          </cell>
          <cell r="AI1181">
            <v>0</v>
          </cell>
          <cell r="AJ1181">
            <v>0</v>
          </cell>
          <cell r="AK1181">
            <v>0</v>
          </cell>
          <cell r="AL1181">
            <v>0</v>
          </cell>
        </row>
        <row r="1182">
          <cell r="B1182" t="str">
            <v>SNIES</v>
          </cell>
          <cell r="C1182" t="str">
            <v>A1B</v>
          </cell>
          <cell r="D1182" t="str">
            <v>A1BI</v>
          </cell>
          <cell r="E1182" t="str">
            <v>ES/KANK</v>
          </cell>
          <cell r="F1182" t="str">
            <v>SNIES</v>
          </cell>
          <cell r="G1182">
            <v>23</v>
          </cell>
          <cell r="H1182" t="str">
            <v>ES 5 coll Kankan  alimentation photovoltaïque collège</v>
          </cell>
          <cell r="I1182" t="str">
            <v>SNIES</v>
          </cell>
          <cell r="K1182" t="str">
            <v>BAD ED IV</v>
          </cell>
          <cell r="L1182" t="str">
            <v>AON</v>
          </cell>
          <cell r="N1182">
            <v>1</v>
          </cell>
          <cell r="Q1182">
            <v>1</v>
          </cell>
          <cell r="R1182" t="str">
            <v>lot</v>
          </cell>
          <cell r="T1182">
            <v>236474.89768076397</v>
          </cell>
          <cell r="U1182">
            <v>1</v>
          </cell>
          <cell r="V1182">
            <v>0</v>
          </cell>
          <cell r="W1182">
            <v>236474.89768076397</v>
          </cell>
          <cell r="X1182">
            <v>0</v>
          </cell>
          <cell r="Y1182">
            <v>0</v>
          </cell>
          <cell r="Z1182">
            <v>236474.89768076397</v>
          </cell>
          <cell r="AA1182">
            <v>0</v>
          </cell>
          <cell r="AB1182">
            <v>236474.89768076397</v>
          </cell>
          <cell r="AC1182">
            <v>0</v>
          </cell>
          <cell r="AD1182">
            <v>0</v>
          </cell>
          <cell r="AE1182">
            <v>236474.89768076397</v>
          </cell>
          <cell r="AF1182">
            <v>0</v>
          </cell>
          <cell r="AG1182">
            <v>0</v>
          </cell>
          <cell r="AH1182">
            <v>0</v>
          </cell>
          <cell r="AI1182">
            <v>0</v>
          </cell>
          <cell r="AJ1182">
            <v>0</v>
          </cell>
          <cell r="AK1182">
            <v>0</v>
          </cell>
          <cell r="AL1182">
            <v>0</v>
          </cell>
        </row>
        <row r="1183">
          <cell r="B1183" t="str">
            <v>SNIES</v>
          </cell>
          <cell r="C1183" t="str">
            <v>A1B</v>
          </cell>
          <cell r="D1183" t="str">
            <v>A1BI</v>
          </cell>
          <cell r="E1183" t="str">
            <v>ES/NZER</v>
          </cell>
          <cell r="F1183" t="str">
            <v>SNIES</v>
          </cell>
          <cell r="G1183">
            <v>23</v>
          </cell>
          <cell r="H1183" t="str">
            <v>ES 5 coll Nzérékoré  alimentation photovoltaïque collège</v>
          </cell>
          <cell r="I1183" t="str">
            <v>SNIES</v>
          </cell>
          <cell r="K1183" t="str">
            <v>BAD ED IV</v>
          </cell>
          <cell r="L1183" t="str">
            <v>AON</v>
          </cell>
          <cell r="N1183">
            <v>1</v>
          </cell>
          <cell r="Q1183">
            <v>1</v>
          </cell>
          <cell r="R1183" t="str">
            <v>lot</v>
          </cell>
          <cell r="T1183">
            <v>236474.89768076397</v>
          </cell>
          <cell r="U1183">
            <v>1</v>
          </cell>
          <cell r="V1183">
            <v>0</v>
          </cell>
          <cell r="W1183">
            <v>236474.89768076397</v>
          </cell>
          <cell r="X1183">
            <v>0</v>
          </cell>
          <cell r="Y1183">
            <v>0</v>
          </cell>
          <cell r="Z1183">
            <v>236474.89768076397</v>
          </cell>
          <cell r="AA1183">
            <v>0</v>
          </cell>
          <cell r="AB1183">
            <v>236474.89768076397</v>
          </cell>
          <cell r="AC1183">
            <v>0</v>
          </cell>
          <cell r="AD1183">
            <v>0</v>
          </cell>
          <cell r="AE1183">
            <v>236474.89768076397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0</v>
          </cell>
          <cell r="AK1183">
            <v>0</v>
          </cell>
          <cell r="AL1183">
            <v>0</v>
          </cell>
        </row>
        <row r="1184">
          <cell r="B1184" t="str">
            <v>SNIES</v>
          </cell>
          <cell r="C1184" t="str">
            <v>A1B</v>
          </cell>
          <cell r="D1184" t="str">
            <v>A1BI</v>
          </cell>
          <cell r="E1184" t="str">
            <v>ES/BEYL</v>
          </cell>
          <cell r="F1184" t="str">
            <v>SNIES</v>
          </cell>
          <cell r="G1184">
            <v>23</v>
          </cell>
          <cell r="H1184" t="str">
            <v>ES 5 coll Beyla  alimentation photovoltaïque collège</v>
          </cell>
          <cell r="I1184" t="str">
            <v>SNIES</v>
          </cell>
          <cell r="K1184" t="str">
            <v>BAD ED IV</v>
          </cell>
          <cell r="L1184" t="str">
            <v>AON</v>
          </cell>
          <cell r="N1184">
            <v>1</v>
          </cell>
          <cell r="Q1184">
            <v>1</v>
          </cell>
          <cell r="R1184" t="str">
            <v>lot</v>
          </cell>
          <cell r="T1184">
            <v>236474.89768076397</v>
          </cell>
          <cell r="U1184">
            <v>1</v>
          </cell>
          <cell r="V1184">
            <v>0</v>
          </cell>
          <cell r="W1184">
            <v>236474.89768076397</v>
          </cell>
          <cell r="X1184">
            <v>0</v>
          </cell>
          <cell r="Y1184">
            <v>0</v>
          </cell>
          <cell r="Z1184">
            <v>236474.89768076397</v>
          </cell>
          <cell r="AA1184">
            <v>0</v>
          </cell>
          <cell r="AB1184">
            <v>236474.89768076397</v>
          </cell>
          <cell r="AC1184">
            <v>0</v>
          </cell>
          <cell r="AD1184">
            <v>0</v>
          </cell>
          <cell r="AE1184">
            <v>236474.89768076397</v>
          </cell>
          <cell r="AF1184">
            <v>0</v>
          </cell>
          <cell r="AG1184">
            <v>0</v>
          </cell>
          <cell r="AH1184">
            <v>0</v>
          </cell>
          <cell r="AI1184">
            <v>0</v>
          </cell>
          <cell r="AJ1184">
            <v>0</v>
          </cell>
          <cell r="AK1184">
            <v>0</v>
          </cell>
          <cell r="AL1184">
            <v>0</v>
          </cell>
        </row>
        <row r="1185">
          <cell r="B1185" t="str">
            <v>SNIES</v>
          </cell>
          <cell r="C1185" t="str">
            <v>A1B</v>
          </cell>
          <cell r="D1185" t="str">
            <v>A1BI</v>
          </cell>
          <cell r="E1185" t="str">
            <v>ES/BOKE</v>
          </cell>
          <cell r="F1185" t="str">
            <v>SNIES</v>
          </cell>
          <cell r="G1185">
            <v>24</v>
          </cell>
          <cell r="H1185" t="str">
            <v>ES 5 coll Boké matériels didactiques</v>
          </cell>
          <cell r="I1185" t="str">
            <v>SNIES</v>
          </cell>
          <cell r="K1185" t="str">
            <v>BAD ED IV</v>
          </cell>
          <cell r="L1185" t="str">
            <v>AON</v>
          </cell>
          <cell r="N1185">
            <v>1</v>
          </cell>
          <cell r="Q1185">
            <v>1</v>
          </cell>
          <cell r="R1185" t="str">
            <v>lot</v>
          </cell>
          <cell r="T1185">
            <v>78824.965893588</v>
          </cell>
          <cell r="U1185">
            <v>1</v>
          </cell>
          <cell r="V1185">
            <v>0</v>
          </cell>
          <cell r="W1185">
            <v>78824.965893588</v>
          </cell>
          <cell r="X1185">
            <v>0</v>
          </cell>
          <cell r="Y1185">
            <v>0</v>
          </cell>
          <cell r="Z1185">
            <v>78824.965893588</v>
          </cell>
          <cell r="AA1185">
            <v>0</v>
          </cell>
          <cell r="AB1185">
            <v>78824.965893588</v>
          </cell>
          <cell r="AC1185">
            <v>0</v>
          </cell>
          <cell r="AD1185">
            <v>0</v>
          </cell>
          <cell r="AE1185">
            <v>78824.965893588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</row>
        <row r="1186">
          <cell r="B1186" t="str">
            <v>SNIES</v>
          </cell>
          <cell r="C1186" t="str">
            <v>A1B</v>
          </cell>
          <cell r="D1186" t="str">
            <v>A1BI</v>
          </cell>
          <cell r="E1186" t="str">
            <v>ES/GAOU</v>
          </cell>
          <cell r="F1186" t="str">
            <v>SNIES</v>
          </cell>
          <cell r="G1186">
            <v>24</v>
          </cell>
          <cell r="H1186" t="str">
            <v>ES 5 coll Gaoual  matériels didactiques</v>
          </cell>
          <cell r="I1186" t="str">
            <v>SNIES</v>
          </cell>
          <cell r="K1186" t="str">
            <v>BAD ED IV</v>
          </cell>
          <cell r="L1186" t="str">
            <v>AON</v>
          </cell>
          <cell r="N1186">
            <v>1</v>
          </cell>
          <cell r="Q1186">
            <v>1</v>
          </cell>
          <cell r="R1186" t="str">
            <v>lot</v>
          </cell>
          <cell r="T1186">
            <v>78824.965893588</v>
          </cell>
          <cell r="U1186">
            <v>1</v>
          </cell>
          <cell r="V1186">
            <v>0</v>
          </cell>
          <cell r="W1186">
            <v>78824.965893588</v>
          </cell>
          <cell r="X1186">
            <v>0</v>
          </cell>
          <cell r="Y1186">
            <v>0</v>
          </cell>
          <cell r="Z1186">
            <v>78824.965893588</v>
          </cell>
          <cell r="AA1186">
            <v>0</v>
          </cell>
          <cell r="AB1186">
            <v>78824.965893588</v>
          </cell>
          <cell r="AC1186">
            <v>0</v>
          </cell>
          <cell r="AD1186">
            <v>0</v>
          </cell>
          <cell r="AE1186">
            <v>78824.965893588</v>
          </cell>
          <cell r="AF1186">
            <v>0</v>
          </cell>
          <cell r="AG1186">
            <v>0</v>
          </cell>
          <cell r="AH1186">
            <v>0</v>
          </cell>
          <cell r="AI1186">
            <v>0</v>
          </cell>
          <cell r="AJ1186">
            <v>0</v>
          </cell>
          <cell r="AK1186">
            <v>0</v>
          </cell>
          <cell r="AL1186">
            <v>0</v>
          </cell>
        </row>
        <row r="1187">
          <cell r="B1187" t="str">
            <v>SNIES</v>
          </cell>
          <cell r="C1187" t="str">
            <v>A1B</v>
          </cell>
          <cell r="D1187" t="str">
            <v>A1BI</v>
          </cell>
          <cell r="E1187" t="str">
            <v>ES/KANK</v>
          </cell>
          <cell r="F1187" t="str">
            <v>SNIES</v>
          </cell>
          <cell r="G1187">
            <v>24</v>
          </cell>
          <cell r="H1187" t="str">
            <v>ES 5 coll Kankan  matériels didactiques</v>
          </cell>
          <cell r="I1187" t="str">
            <v>SNIES</v>
          </cell>
          <cell r="K1187" t="str">
            <v>BAD ED IV</v>
          </cell>
          <cell r="L1187" t="str">
            <v>AON</v>
          </cell>
          <cell r="N1187">
            <v>1</v>
          </cell>
          <cell r="Q1187">
            <v>1</v>
          </cell>
          <cell r="R1187" t="str">
            <v>lot</v>
          </cell>
          <cell r="T1187">
            <v>78824.965893588</v>
          </cell>
          <cell r="U1187">
            <v>1</v>
          </cell>
          <cell r="V1187">
            <v>0</v>
          </cell>
          <cell r="W1187">
            <v>78824.965893588</v>
          </cell>
          <cell r="X1187">
            <v>0</v>
          </cell>
          <cell r="Y1187">
            <v>0</v>
          </cell>
          <cell r="Z1187">
            <v>78824.965893588</v>
          </cell>
          <cell r="AA1187">
            <v>0</v>
          </cell>
          <cell r="AB1187">
            <v>78824.965893588</v>
          </cell>
          <cell r="AC1187">
            <v>0</v>
          </cell>
          <cell r="AD1187">
            <v>0</v>
          </cell>
          <cell r="AE1187">
            <v>78824.965893588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</row>
        <row r="1188">
          <cell r="B1188" t="str">
            <v>SNIES</v>
          </cell>
          <cell r="C1188" t="str">
            <v>A1B</v>
          </cell>
          <cell r="D1188" t="str">
            <v>A1BI</v>
          </cell>
          <cell r="E1188" t="str">
            <v>ES/NZER</v>
          </cell>
          <cell r="F1188" t="str">
            <v>SNIES</v>
          </cell>
          <cell r="G1188">
            <v>24</v>
          </cell>
          <cell r="H1188" t="str">
            <v>ES 5 coll Nzérékoré  matériels didactiques</v>
          </cell>
          <cell r="I1188" t="str">
            <v>SNIES</v>
          </cell>
          <cell r="K1188" t="str">
            <v>BAD ED IV</v>
          </cell>
          <cell r="L1188" t="str">
            <v>AON</v>
          </cell>
          <cell r="N1188">
            <v>1</v>
          </cell>
          <cell r="Q1188">
            <v>1</v>
          </cell>
          <cell r="R1188" t="str">
            <v>lot</v>
          </cell>
          <cell r="T1188">
            <v>78824.965893588</v>
          </cell>
          <cell r="U1188">
            <v>1</v>
          </cell>
          <cell r="V1188">
            <v>0</v>
          </cell>
          <cell r="W1188">
            <v>78824.965893588</v>
          </cell>
          <cell r="X1188">
            <v>0</v>
          </cell>
          <cell r="Y1188">
            <v>0</v>
          </cell>
          <cell r="Z1188">
            <v>78824.965893588</v>
          </cell>
          <cell r="AA1188">
            <v>0</v>
          </cell>
          <cell r="AB1188">
            <v>78824.965893588</v>
          </cell>
          <cell r="AC1188">
            <v>0</v>
          </cell>
          <cell r="AD1188">
            <v>0</v>
          </cell>
          <cell r="AE1188">
            <v>78824.965893588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</row>
        <row r="1189">
          <cell r="B1189" t="str">
            <v>SNIES</v>
          </cell>
          <cell r="C1189" t="str">
            <v>A1B</v>
          </cell>
          <cell r="D1189" t="str">
            <v>A1BI</v>
          </cell>
          <cell r="E1189" t="str">
            <v>ES/BEYL</v>
          </cell>
          <cell r="F1189" t="str">
            <v>SNIES</v>
          </cell>
          <cell r="G1189">
            <v>24</v>
          </cell>
          <cell r="H1189" t="str">
            <v>ES 5 coll Beyla  matériels didactiques</v>
          </cell>
          <cell r="I1189" t="str">
            <v>SNIES</v>
          </cell>
          <cell r="K1189" t="str">
            <v>BAD ED IV</v>
          </cell>
          <cell r="L1189" t="str">
            <v>AON</v>
          </cell>
          <cell r="N1189">
            <v>1</v>
          </cell>
          <cell r="Q1189">
            <v>1</v>
          </cell>
          <cell r="R1189" t="str">
            <v>lot</v>
          </cell>
          <cell r="T1189">
            <v>78824.965893588</v>
          </cell>
          <cell r="U1189">
            <v>1</v>
          </cell>
          <cell r="V1189">
            <v>0</v>
          </cell>
          <cell r="W1189">
            <v>78824.965893588</v>
          </cell>
          <cell r="X1189">
            <v>0</v>
          </cell>
          <cell r="Y1189">
            <v>0</v>
          </cell>
          <cell r="Z1189">
            <v>78824.965893588</v>
          </cell>
          <cell r="AA1189">
            <v>0</v>
          </cell>
          <cell r="AB1189">
            <v>78824.965893588</v>
          </cell>
          <cell r="AC1189">
            <v>0</v>
          </cell>
          <cell r="AD1189">
            <v>0</v>
          </cell>
          <cell r="AE1189">
            <v>78824.965893588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  <cell r="AK1189">
            <v>0</v>
          </cell>
          <cell r="AL1189">
            <v>0</v>
          </cell>
        </row>
        <row r="1190">
          <cell r="B1190" t="str">
            <v>SNIES</v>
          </cell>
          <cell r="C1190" t="str">
            <v>A1B</v>
          </cell>
          <cell r="D1190" t="str">
            <v>A1BI</v>
          </cell>
          <cell r="E1190" t="str">
            <v>ES/BOKE</v>
          </cell>
          <cell r="F1190" t="str">
            <v>SNIES</v>
          </cell>
          <cell r="G1190">
            <v>24</v>
          </cell>
          <cell r="H1190" t="str">
            <v>ES 5 coll Boké matériels didactiques</v>
          </cell>
          <cell r="I1190" t="str">
            <v>SNIES</v>
          </cell>
          <cell r="K1190" t="str">
            <v>BAD ED IV</v>
          </cell>
          <cell r="L1190" t="str">
            <v>AON</v>
          </cell>
          <cell r="N1190">
            <v>1</v>
          </cell>
          <cell r="Q1190">
            <v>1</v>
          </cell>
          <cell r="R1190" t="str">
            <v>lot</v>
          </cell>
          <cell r="T1190">
            <v>226621.7769440655</v>
          </cell>
          <cell r="U1190">
            <v>1</v>
          </cell>
          <cell r="V1190">
            <v>0</v>
          </cell>
          <cell r="W1190">
            <v>226621.7769440655</v>
          </cell>
          <cell r="X1190">
            <v>0</v>
          </cell>
          <cell r="Y1190">
            <v>0</v>
          </cell>
          <cell r="Z1190">
            <v>226621.7769440655</v>
          </cell>
          <cell r="AA1190">
            <v>0</v>
          </cell>
          <cell r="AB1190">
            <v>226621.7769440655</v>
          </cell>
          <cell r="AC1190">
            <v>0</v>
          </cell>
          <cell r="AD1190">
            <v>0</v>
          </cell>
          <cell r="AE1190">
            <v>226621.7769440655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  <cell r="AK1190">
            <v>0</v>
          </cell>
          <cell r="AL1190">
            <v>0</v>
          </cell>
        </row>
        <row r="1191">
          <cell r="B1191" t="str">
            <v>SNIES</v>
          </cell>
          <cell r="C1191" t="str">
            <v>A1B</v>
          </cell>
          <cell r="D1191" t="str">
            <v>A1BI</v>
          </cell>
          <cell r="E1191" t="str">
            <v>ES/GAOU</v>
          </cell>
          <cell r="F1191" t="str">
            <v>SNIES</v>
          </cell>
          <cell r="G1191">
            <v>24</v>
          </cell>
          <cell r="H1191" t="str">
            <v>ES 5 coll Gaoual  matériels didactiques</v>
          </cell>
          <cell r="I1191" t="str">
            <v>SNIES</v>
          </cell>
          <cell r="K1191" t="str">
            <v>BAD ED IV</v>
          </cell>
          <cell r="L1191" t="str">
            <v>AON</v>
          </cell>
          <cell r="N1191">
            <v>1</v>
          </cell>
          <cell r="Q1191">
            <v>1</v>
          </cell>
          <cell r="R1191" t="str">
            <v>lot</v>
          </cell>
          <cell r="T1191">
            <v>226621.7769440655</v>
          </cell>
          <cell r="U1191">
            <v>1</v>
          </cell>
          <cell r="V1191">
            <v>0</v>
          </cell>
          <cell r="W1191">
            <v>226621.7769440655</v>
          </cell>
          <cell r="X1191">
            <v>0</v>
          </cell>
          <cell r="Y1191">
            <v>0</v>
          </cell>
          <cell r="Z1191">
            <v>226621.7769440655</v>
          </cell>
          <cell r="AA1191">
            <v>0</v>
          </cell>
          <cell r="AB1191">
            <v>226621.7769440655</v>
          </cell>
          <cell r="AC1191">
            <v>0</v>
          </cell>
          <cell r="AD1191">
            <v>0</v>
          </cell>
          <cell r="AE1191">
            <v>226621.7769440655</v>
          </cell>
          <cell r="AF1191">
            <v>0</v>
          </cell>
          <cell r="AG1191">
            <v>0</v>
          </cell>
          <cell r="AH1191">
            <v>0</v>
          </cell>
          <cell r="AI1191">
            <v>0</v>
          </cell>
          <cell r="AJ1191">
            <v>0</v>
          </cell>
          <cell r="AK1191">
            <v>0</v>
          </cell>
          <cell r="AL1191">
            <v>0</v>
          </cell>
        </row>
        <row r="1192">
          <cell r="B1192" t="str">
            <v>SNIES</v>
          </cell>
          <cell r="C1192" t="str">
            <v>A1B</v>
          </cell>
          <cell r="D1192" t="str">
            <v>A1BI</v>
          </cell>
          <cell r="E1192" t="str">
            <v>ES/KANK</v>
          </cell>
          <cell r="F1192" t="str">
            <v>SNIES</v>
          </cell>
          <cell r="G1192">
            <v>24</v>
          </cell>
          <cell r="H1192" t="str">
            <v>ES 5 coll Kankan  matériels didactiques</v>
          </cell>
          <cell r="I1192" t="str">
            <v>SNIES</v>
          </cell>
          <cell r="K1192" t="str">
            <v>BAD ED IV</v>
          </cell>
          <cell r="L1192" t="str">
            <v>AON</v>
          </cell>
          <cell r="N1192">
            <v>1</v>
          </cell>
          <cell r="Q1192">
            <v>1</v>
          </cell>
          <cell r="R1192" t="str">
            <v>lot</v>
          </cell>
          <cell r="T1192">
            <v>226621.7769440655</v>
          </cell>
          <cell r="U1192">
            <v>1</v>
          </cell>
          <cell r="V1192">
            <v>0</v>
          </cell>
          <cell r="W1192">
            <v>226621.7769440655</v>
          </cell>
          <cell r="X1192">
            <v>0</v>
          </cell>
          <cell r="Y1192">
            <v>0</v>
          </cell>
          <cell r="Z1192">
            <v>226621.7769440655</v>
          </cell>
          <cell r="AA1192">
            <v>0</v>
          </cell>
          <cell r="AB1192">
            <v>226621.7769440655</v>
          </cell>
          <cell r="AC1192">
            <v>0</v>
          </cell>
          <cell r="AD1192">
            <v>0</v>
          </cell>
          <cell r="AE1192">
            <v>226621.7769440655</v>
          </cell>
          <cell r="AF1192">
            <v>0</v>
          </cell>
          <cell r="AG1192">
            <v>0</v>
          </cell>
          <cell r="AH1192">
            <v>0</v>
          </cell>
          <cell r="AI1192">
            <v>0</v>
          </cell>
          <cell r="AJ1192">
            <v>0</v>
          </cell>
          <cell r="AK1192">
            <v>0</v>
          </cell>
          <cell r="AL1192">
            <v>0</v>
          </cell>
        </row>
        <row r="1193">
          <cell r="B1193" t="str">
            <v>SNIES</v>
          </cell>
          <cell r="C1193" t="str">
            <v>A1B</v>
          </cell>
          <cell r="D1193" t="str">
            <v>A1BI</v>
          </cell>
          <cell r="E1193" t="str">
            <v>ES/NZER</v>
          </cell>
          <cell r="F1193" t="str">
            <v>SNIES</v>
          </cell>
          <cell r="G1193">
            <v>24</v>
          </cell>
          <cell r="H1193" t="str">
            <v>ES 5 coll Nzérékoré  matériels didactiques</v>
          </cell>
          <cell r="I1193" t="str">
            <v>SNIES</v>
          </cell>
          <cell r="K1193" t="str">
            <v>BAD ED IV</v>
          </cell>
          <cell r="L1193" t="str">
            <v>AON</v>
          </cell>
          <cell r="N1193">
            <v>1</v>
          </cell>
          <cell r="Q1193">
            <v>1</v>
          </cell>
          <cell r="R1193" t="str">
            <v>lot</v>
          </cell>
          <cell r="T1193">
            <v>226621.7769440655</v>
          </cell>
          <cell r="U1193">
            <v>1</v>
          </cell>
          <cell r="V1193">
            <v>0</v>
          </cell>
          <cell r="W1193">
            <v>226621.7769440655</v>
          </cell>
          <cell r="X1193">
            <v>0</v>
          </cell>
          <cell r="Y1193">
            <v>0</v>
          </cell>
          <cell r="Z1193">
            <v>226621.7769440655</v>
          </cell>
          <cell r="AA1193">
            <v>0</v>
          </cell>
          <cell r="AB1193">
            <v>226621.7769440655</v>
          </cell>
          <cell r="AC1193">
            <v>0</v>
          </cell>
          <cell r="AD1193">
            <v>0</v>
          </cell>
          <cell r="AE1193">
            <v>226621.7769440655</v>
          </cell>
          <cell r="AF1193">
            <v>0</v>
          </cell>
          <cell r="AG1193">
            <v>0</v>
          </cell>
          <cell r="AH1193">
            <v>0</v>
          </cell>
          <cell r="AI1193">
            <v>0</v>
          </cell>
          <cell r="AJ1193">
            <v>0</v>
          </cell>
          <cell r="AK1193">
            <v>0</v>
          </cell>
          <cell r="AL1193">
            <v>0</v>
          </cell>
        </row>
        <row r="1194">
          <cell r="B1194" t="str">
            <v>SNIES</v>
          </cell>
          <cell r="C1194" t="str">
            <v>A1B</v>
          </cell>
          <cell r="D1194" t="str">
            <v>A1BI</v>
          </cell>
          <cell r="E1194" t="str">
            <v>ES/BEYL</v>
          </cell>
          <cell r="F1194" t="str">
            <v>SNIES</v>
          </cell>
          <cell r="G1194">
            <v>24</v>
          </cell>
          <cell r="H1194" t="str">
            <v>ES 5 coll Beyla  matériels didactiques</v>
          </cell>
          <cell r="I1194" t="str">
            <v>SNIES</v>
          </cell>
          <cell r="K1194" t="str">
            <v>BAD ED IV</v>
          </cell>
          <cell r="L1194" t="str">
            <v>AON</v>
          </cell>
          <cell r="N1194">
            <v>1</v>
          </cell>
          <cell r="Q1194">
            <v>1</v>
          </cell>
          <cell r="R1194" t="str">
            <v>lot</v>
          </cell>
          <cell r="T1194">
            <v>226621.7769440655</v>
          </cell>
          <cell r="U1194">
            <v>1</v>
          </cell>
          <cell r="V1194">
            <v>0</v>
          </cell>
          <cell r="W1194">
            <v>226621.7769440655</v>
          </cell>
          <cell r="X1194">
            <v>0</v>
          </cell>
          <cell r="Y1194">
            <v>0</v>
          </cell>
          <cell r="Z1194">
            <v>226621.7769440655</v>
          </cell>
          <cell r="AA1194">
            <v>0</v>
          </cell>
          <cell r="AB1194">
            <v>226621.7769440655</v>
          </cell>
          <cell r="AC1194">
            <v>0</v>
          </cell>
          <cell r="AD1194">
            <v>0</v>
          </cell>
          <cell r="AE1194">
            <v>226621.7769440655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0</v>
          </cell>
        </row>
        <row r="1195">
          <cell r="B1195" t="str">
            <v>SNIES</v>
          </cell>
          <cell r="C1195" t="str">
            <v>A2A</v>
          </cell>
          <cell r="D1195" t="str">
            <v>A2AC</v>
          </cell>
          <cell r="E1195" t="str">
            <v>ENI/GUEC</v>
          </cell>
          <cell r="F1195" t="str">
            <v>SNIES</v>
          </cell>
          <cell r="G1195">
            <v>21</v>
          </cell>
          <cell r="H1195" t="str">
            <v>ENI Guéckédou contrôle technique travaux ENI</v>
          </cell>
          <cell r="I1195" t="str">
            <v>SNIES</v>
          </cell>
          <cell r="K1195" t="str">
            <v>BAD ED IV</v>
          </cell>
          <cell r="L1195" t="str">
            <v>AON</v>
          </cell>
          <cell r="M1195">
            <v>0.5</v>
          </cell>
          <cell r="N1195">
            <v>0.5</v>
          </cell>
          <cell r="Q1195">
            <v>1</v>
          </cell>
          <cell r="R1195" t="str">
            <v>ENI</v>
          </cell>
          <cell r="T1195">
            <v>127282.61367667123</v>
          </cell>
          <cell r="U1195">
            <v>1</v>
          </cell>
          <cell r="V1195">
            <v>63641.306838335615</v>
          </cell>
          <cell r="W1195">
            <v>63641.306838335615</v>
          </cell>
          <cell r="X1195">
            <v>0</v>
          </cell>
          <cell r="Y1195">
            <v>0</v>
          </cell>
          <cell r="Z1195">
            <v>127282.61367667123</v>
          </cell>
          <cell r="AA1195">
            <v>63641.306838335615</v>
          </cell>
          <cell r="AB1195">
            <v>63641.306838335615</v>
          </cell>
          <cell r="AC1195">
            <v>0</v>
          </cell>
          <cell r="AD1195">
            <v>0</v>
          </cell>
          <cell r="AE1195">
            <v>127282.61367667123</v>
          </cell>
          <cell r="AF1195">
            <v>0</v>
          </cell>
          <cell r="AG1195">
            <v>0</v>
          </cell>
          <cell r="AH1195">
            <v>0</v>
          </cell>
          <cell r="AI1195">
            <v>0</v>
          </cell>
          <cell r="AJ1195">
            <v>0</v>
          </cell>
          <cell r="AK1195">
            <v>0</v>
          </cell>
        </row>
        <row r="1196">
          <cell r="B1196" t="str">
            <v>SNIES</v>
          </cell>
          <cell r="C1196" t="str">
            <v>A2A</v>
          </cell>
          <cell r="D1196" t="str">
            <v>A2AC</v>
          </cell>
          <cell r="E1196" t="str">
            <v>ENI/GUEC</v>
          </cell>
          <cell r="F1196" t="str">
            <v>SNIES</v>
          </cell>
          <cell r="G1196">
            <v>21</v>
          </cell>
          <cell r="H1196" t="str">
            <v>ENI Guéckédou  études et suivi travaux ENI</v>
          </cell>
          <cell r="I1196" t="str">
            <v>SNIES</v>
          </cell>
          <cell r="K1196" t="str">
            <v>BAD ED IV</v>
          </cell>
          <cell r="L1196" t="str">
            <v>AON</v>
          </cell>
          <cell r="M1196">
            <v>0.5</v>
          </cell>
          <cell r="N1196">
            <v>0.5</v>
          </cell>
          <cell r="Q1196">
            <v>1</v>
          </cell>
          <cell r="R1196" t="str">
            <v>ENI</v>
          </cell>
          <cell r="T1196">
            <v>254545.52111186902</v>
          </cell>
          <cell r="U1196">
            <v>1</v>
          </cell>
          <cell r="V1196">
            <v>127272.76055593451</v>
          </cell>
          <cell r="W1196">
            <v>127272.76055593451</v>
          </cell>
          <cell r="X1196">
            <v>0</v>
          </cell>
          <cell r="Y1196">
            <v>0</v>
          </cell>
          <cell r="Z1196">
            <v>254545.52111186902</v>
          </cell>
          <cell r="AA1196">
            <v>127272.76055593451</v>
          </cell>
          <cell r="AB1196">
            <v>127272.76055593451</v>
          </cell>
          <cell r="AC1196">
            <v>0</v>
          </cell>
          <cell r="AD1196">
            <v>0</v>
          </cell>
          <cell r="AE1196">
            <v>254545.52111186902</v>
          </cell>
          <cell r="AF1196">
            <v>0</v>
          </cell>
          <cell r="AG1196">
            <v>0</v>
          </cell>
          <cell r="AH1196">
            <v>0</v>
          </cell>
          <cell r="AI1196">
            <v>0</v>
          </cell>
          <cell r="AJ1196">
            <v>0</v>
          </cell>
          <cell r="AK1196">
            <v>0</v>
          </cell>
          <cell r="AL1196">
            <v>0</v>
          </cell>
        </row>
        <row r="1197">
          <cell r="B1197" t="str">
            <v>SNIES</v>
          </cell>
          <cell r="C1197" t="str">
            <v>A2A</v>
          </cell>
          <cell r="D1197" t="str">
            <v>A2AC</v>
          </cell>
          <cell r="E1197" t="str">
            <v>ENI/GUEC</v>
          </cell>
          <cell r="F1197" t="str">
            <v>SNIES</v>
          </cell>
          <cell r="G1197">
            <v>22</v>
          </cell>
          <cell r="H1197" t="str">
            <v>ENI Guéckédou Travaux ENI</v>
          </cell>
          <cell r="I1197" t="str">
            <v>SNIES</v>
          </cell>
          <cell r="K1197" t="str">
            <v>BAD ED IV</v>
          </cell>
          <cell r="L1197" t="str">
            <v>AON</v>
          </cell>
          <cell r="M1197">
            <v>0.5</v>
          </cell>
          <cell r="N1197">
            <v>0.5</v>
          </cell>
          <cell r="Q1197">
            <v>1</v>
          </cell>
          <cell r="R1197" t="str">
            <v>ENI</v>
          </cell>
          <cell r="T1197">
            <v>3181848.5732605727</v>
          </cell>
          <cell r="U1197">
            <v>1</v>
          </cell>
          <cell r="V1197">
            <v>1590924.2866302864</v>
          </cell>
          <cell r="W1197">
            <v>1590924.2866302864</v>
          </cell>
          <cell r="X1197">
            <v>0</v>
          </cell>
          <cell r="Y1197">
            <v>0</v>
          </cell>
          <cell r="Z1197">
            <v>3181848.5732605727</v>
          </cell>
          <cell r="AA1197">
            <v>1590924.2866302864</v>
          </cell>
          <cell r="AB1197">
            <v>1590924.2866302864</v>
          </cell>
          <cell r="AC1197">
            <v>0</v>
          </cell>
          <cell r="AD1197">
            <v>0</v>
          </cell>
          <cell r="AE1197">
            <v>3181848.5732605727</v>
          </cell>
          <cell r="AF1197">
            <v>0</v>
          </cell>
          <cell r="AG1197">
            <v>0</v>
          </cell>
          <cell r="AH1197">
            <v>0</v>
          </cell>
          <cell r="AI1197">
            <v>0</v>
          </cell>
          <cell r="AJ1197">
            <v>0</v>
          </cell>
          <cell r="AK1197">
            <v>0</v>
          </cell>
          <cell r="AL1197">
            <v>0</v>
          </cell>
        </row>
        <row r="1198">
          <cell r="B1198" t="str">
            <v>SNIES</v>
          </cell>
          <cell r="C1198" t="str">
            <v>A2A</v>
          </cell>
          <cell r="D1198" t="str">
            <v>A2AC</v>
          </cell>
          <cell r="E1198" t="str">
            <v>ENI/GUEC</v>
          </cell>
          <cell r="F1198" t="str">
            <v>SNIES</v>
          </cell>
          <cell r="G1198">
            <v>23</v>
          </cell>
          <cell r="H1198" t="str">
            <v>ENI Guéckédou mobilier ENI</v>
          </cell>
          <cell r="I1198" t="str">
            <v>SNIES</v>
          </cell>
          <cell r="K1198" t="str">
            <v>BAD ED IV</v>
          </cell>
          <cell r="L1198" t="str">
            <v>AON</v>
          </cell>
          <cell r="N1198">
            <v>1</v>
          </cell>
          <cell r="Q1198">
            <v>1</v>
          </cell>
          <cell r="R1198" t="str">
            <v>lot</v>
          </cell>
          <cell r="T1198">
            <v>84874.782025920882</v>
          </cell>
          <cell r="U1198">
            <v>1</v>
          </cell>
          <cell r="V1198">
            <v>0</v>
          </cell>
          <cell r="W1198">
            <v>84874.782025920882</v>
          </cell>
          <cell r="X1198">
            <v>0</v>
          </cell>
          <cell r="Y1198">
            <v>0</v>
          </cell>
          <cell r="Z1198">
            <v>84874.782025920882</v>
          </cell>
          <cell r="AA1198">
            <v>0</v>
          </cell>
          <cell r="AB1198">
            <v>84874.782025920882</v>
          </cell>
          <cell r="AC1198">
            <v>0</v>
          </cell>
          <cell r="AD1198">
            <v>0</v>
          </cell>
          <cell r="AE1198">
            <v>84874.782025920882</v>
          </cell>
          <cell r="AF1198">
            <v>0</v>
          </cell>
          <cell r="AG1198">
            <v>0</v>
          </cell>
          <cell r="AH1198">
            <v>0</v>
          </cell>
          <cell r="AI1198">
            <v>0</v>
          </cell>
          <cell r="AJ1198">
            <v>0</v>
          </cell>
          <cell r="AK1198">
            <v>0</v>
          </cell>
          <cell r="AL1198">
            <v>0</v>
          </cell>
        </row>
        <row r="1199">
          <cell r="B1199" t="str">
            <v>SNIES</v>
          </cell>
          <cell r="C1199" t="str">
            <v>A2A</v>
          </cell>
          <cell r="D1199" t="str">
            <v>A2AC</v>
          </cell>
          <cell r="E1199" t="str">
            <v>ENI/GUEC</v>
          </cell>
          <cell r="F1199" t="str">
            <v>SNIES</v>
          </cell>
          <cell r="G1199">
            <v>23</v>
          </cell>
          <cell r="H1199" t="str">
            <v>ENI Guéckédou équipement bureautique ENI</v>
          </cell>
          <cell r="I1199" t="str">
            <v>SNIES</v>
          </cell>
          <cell r="K1199" t="str">
            <v>BAD ED IV</v>
          </cell>
          <cell r="L1199" t="str">
            <v>AON</v>
          </cell>
          <cell r="N1199">
            <v>1</v>
          </cell>
          <cell r="Q1199">
            <v>1</v>
          </cell>
          <cell r="R1199" t="str">
            <v>lot</v>
          </cell>
          <cell r="T1199">
            <v>280104.51630286494</v>
          </cell>
          <cell r="U1199">
            <v>1</v>
          </cell>
          <cell r="V1199">
            <v>0</v>
          </cell>
          <cell r="W1199">
            <v>280104.51630286494</v>
          </cell>
          <cell r="X1199">
            <v>0</v>
          </cell>
          <cell r="Y1199">
            <v>0</v>
          </cell>
          <cell r="Z1199">
            <v>280104.51630286494</v>
          </cell>
          <cell r="AA1199">
            <v>0</v>
          </cell>
          <cell r="AB1199">
            <v>280104.51630286494</v>
          </cell>
          <cell r="AC1199">
            <v>0</v>
          </cell>
          <cell r="AD1199">
            <v>0</v>
          </cell>
          <cell r="AE1199">
            <v>280104.51630286494</v>
          </cell>
          <cell r="AF1199">
            <v>0</v>
          </cell>
          <cell r="AG1199">
            <v>0</v>
          </cell>
          <cell r="AH1199">
            <v>0</v>
          </cell>
          <cell r="AI1199">
            <v>0</v>
          </cell>
          <cell r="AJ1199">
            <v>0</v>
          </cell>
          <cell r="AK1199">
            <v>0</v>
          </cell>
          <cell r="AL1199">
            <v>0</v>
          </cell>
        </row>
        <row r="1200">
          <cell r="B1200" t="str">
            <v>SNIES</v>
          </cell>
          <cell r="C1200" t="str">
            <v>A2A</v>
          </cell>
          <cell r="D1200" t="str">
            <v>A2AC</v>
          </cell>
          <cell r="E1200" t="str">
            <v>ENI/GUEC</v>
          </cell>
          <cell r="F1200" t="str">
            <v>SNIES</v>
          </cell>
          <cell r="G1200">
            <v>23</v>
          </cell>
          <cell r="H1200" t="str">
            <v>ENI Guéckédou équipement informatique ENI</v>
          </cell>
          <cell r="I1200" t="str">
            <v>SNIES</v>
          </cell>
          <cell r="K1200" t="str">
            <v>BAD ED IV</v>
          </cell>
          <cell r="L1200" t="str">
            <v>AON</v>
          </cell>
          <cell r="N1200">
            <v>1</v>
          </cell>
          <cell r="Q1200">
            <v>1</v>
          </cell>
          <cell r="R1200" t="str">
            <v>lot</v>
          </cell>
          <cell r="T1200">
            <v>233518.96145975441</v>
          </cell>
          <cell r="U1200">
            <v>1</v>
          </cell>
          <cell r="V1200">
            <v>0</v>
          </cell>
          <cell r="W1200">
            <v>233518.96145975441</v>
          </cell>
          <cell r="X1200">
            <v>0</v>
          </cell>
          <cell r="Y1200">
            <v>0</v>
          </cell>
          <cell r="Z1200">
            <v>233518.96145975441</v>
          </cell>
          <cell r="AA1200">
            <v>0</v>
          </cell>
          <cell r="AB1200">
            <v>233518.96145975441</v>
          </cell>
          <cell r="AC1200">
            <v>0</v>
          </cell>
          <cell r="AD1200">
            <v>0</v>
          </cell>
          <cell r="AE1200">
            <v>233518.96145975441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</row>
        <row r="1201">
          <cell r="B1201" t="str">
            <v>SNIES</v>
          </cell>
          <cell r="C1201" t="str">
            <v>A2A</v>
          </cell>
          <cell r="D1201" t="str">
            <v>A2AC</v>
          </cell>
          <cell r="E1201" t="str">
            <v>ENI/GUEC</v>
          </cell>
          <cell r="F1201" t="str">
            <v>SNIES</v>
          </cell>
          <cell r="G1201">
            <v>24</v>
          </cell>
          <cell r="H1201" t="str">
            <v>ENI Guéckédou matériel didactique ENI</v>
          </cell>
          <cell r="I1201" t="str">
            <v>SNIES</v>
          </cell>
          <cell r="K1201" t="str">
            <v>BAD ED IV</v>
          </cell>
          <cell r="L1201" t="str">
            <v>AON</v>
          </cell>
          <cell r="N1201">
            <v>1</v>
          </cell>
          <cell r="Q1201">
            <v>1</v>
          </cell>
          <cell r="R1201" t="str">
            <v>lot</v>
          </cell>
          <cell r="T1201">
            <v>27273.438199181448</v>
          </cell>
          <cell r="U1201">
            <v>1</v>
          </cell>
          <cell r="V1201">
            <v>0</v>
          </cell>
          <cell r="W1201">
            <v>27273.438199181448</v>
          </cell>
          <cell r="X1201">
            <v>0</v>
          </cell>
          <cell r="Y1201">
            <v>0</v>
          </cell>
          <cell r="Z1201">
            <v>27273.438199181448</v>
          </cell>
          <cell r="AA1201">
            <v>0</v>
          </cell>
          <cell r="AB1201">
            <v>27273.438199181448</v>
          </cell>
          <cell r="AC1201">
            <v>0</v>
          </cell>
          <cell r="AD1201">
            <v>0</v>
          </cell>
          <cell r="AE1201">
            <v>27273.438199181448</v>
          </cell>
          <cell r="AF1201">
            <v>0</v>
          </cell>
          <cell r="AG1201">
            <v>0</v>
          </cell>
          <cell r="AH1201">
            <v>0</v>
          </cell>
          <cell r="AI1201">
            <v>0</v>
          </cell>
          <cell r="AJ1201">
            <v>0</v>
          </cell>
          <cell r="AK1201">
            <v>0</v>
          </cell>
          <cell r="AL1201">
            <v>0</v>
          </cell>
        </row>
        <row r="1202">
          <cell r="B1202" t="str">
            <v>SNIES</v>
          </cell>
          <cell r="C1202" t="str">
            <v>A1D</v>
          </cell>
          <cell r="D1202" t="str">
            <v>A1DA</v>
          </cell>
          <cell r="E1202" t="str">
            <v>SNIES</v>
          </cell>
          <cell r="F1202" t="str">
            <v>SNIES</v>
          </cell>
          <cell r="G1202">
            <v>21</v>
          </cell>
          <cell r="H1202" t="str">
            <v>SNIES MOD pour les travaux du projet BAD</v>
          </cell>
          <cell r="I1202" t="str">
            <v>SNIES</v>
          </cell>
          <cell r="K1202" t="str">
            <v>BAD ED IV</v>
          </cell>
          <cell r="L1202" t="str">
            <v>LR</v>
          </cell>
          <cell r="M1202">
            <v>12</v>
          </cell>
          <cell r="N1202">
            <v>12</v>
          </cell>
          <cell r="O1202">
            <v>12</v>
          </cell>
          <cell r="P1202">
            <v>12</v>
          </cell>
          <cell r="Q1202">
            <v>48</v>
          </cell>
          <cell r="R1202" t="str">
            <v>pxm</v>
          </cell>
          <cell r="T1202">
            <v>27033.350490563895</v>
          </cell>
          <cell r="U1202">
            <v>1</v>
          </cell>
          <cell r="V1202">
            <v>324400.20588676672</v>
          </cell>
          <cell r="W1202">
            <v>324400.20588676672</v>
          </cell>
          <cell r="X1202">
            <v>324400.20588676672</v>
          </cell>
          <cell r="Y1202">
            <v>324400.20588676672</v>
          </cell>
          <cell r="Z1202">
            <v>1297600.8235470669</v>
          </cell>
          <cell r="AA1202">
            <v>324400.20588676672</v>
          </cell>
          <cell r="AB1202">
            <v>324400.20588676672</v>
          </cell>
          <cell r="AC1202">
            <v>324400.20588676672</v>
          </cell>
          <cell r="AD1202">
            <v>324400.20588676672</v>
          </cell>
          <cell r="AE1202">
            <v>1297600.8235470669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0</v>
          </cell>
          <cell r="AK1202">
            <v>0</v>
          </cell>
          <cell r="AL1202">
            <v>0</v>
          </cell>
        </row>
        <row r="1203">
          <cell r="B1203" t="str">
            <v>SNIES</v>
          </cell>
          <cell r="C1203" t="str">
            <v>A1D</v>
          </cell>
          <cell r="D1203" t="str">
            <v>A1DB</v>
          </cell>
          <cell r="E1203" t="str">
            <v>SNIES</v>
          </cell>
          <cell r="F1203" t="str">
            <v>SNIES</v>
          </cell>
          <cell r="G1203">
            <v>23</v>
          </cell>
          <cell r="H1203" t="str">
            <v>SNIES Equipements bureautiques</v>
          </cell>
          <cell r="I1203" t="str">
            <v>SNIES</v>
          </cell>
          <cell r="K1203" t="str">
            <v>BAD ED IV</v>
          </cell>
          <cell r="L1203" t="str">
            <v>AOI</v>
          </cell>
          <cell r="M1203">
            <v>1</v>
          </cell>
          <cell r="Q1203">
            <v>1</v>
          </cell>
          <cell r="R1203" t="str">
            <v>lot</v>
          </cell>
          <cell r="T1203">
            <v>22070.990450204641</v>
          </cell>
          <cell r="U1203">
            <v>1</v>
          </cell>
          <cell r="V1203">
            <v>22070.990450204641</v>
          </cell>
          <cell r="W1203">
            <v>0</v>
          </cell>
          <cell r="X1203">
            <v>0</v>
          </cell>
          <cell r="Y1203">
            <v>0</v>
          </cell>
          <cell r="Z1203">
            <v>22070.990450204641</v>
          </cell>
          <cell r="AA1203">
            <v>22070.990450204641</v>
          </cell>
          <cell r="AB1203">
            <v>0</v>
          </cell>
          <cell r="AC1203">
            <v>0</v>
          </cell>
          <cell r="AD1203">
            <v>0</v>
          </cell>
          <cell r="AE1203">
            <v>22070.990450204641</v>
          </cell>
          <cell r="AF1203">
            <v>0</v>
          </cell>
          <cell r="AG1203">
            <v>0</v>
          </cell>
          <cell r="AH1203">
            <v>0</v>
          </cell>
          <cell r="AI1203">
            <v>0</v>
          </cell>
          <cell r="AJ1203">
            <v>0</v>
          </cell>
          <cell r="AK1203">
            <v>0</v>
          </cell>
          <cell r="AL1203">
            <v>0</v>
          </cell>
        </row>
        <row r="1204">
          <cell r="B1204" t="str">
            <v>SNIES</v>
          </cell>
          <cell r="C1204" t="str">
            <v>A1D</v>
          </cell>
          <cell r="D1204" t="str">
            <v>A1DB</v>
          </cell>
          <cell r="E1204" t="str">
            <v>SNIES</v>
          </cell>
          <cell r="F1204" t="str">
            <v>SNIES</v>
          </cell>
          <cell r="G1204">
            <v>23</v>
          </cell>
          <cell r="H1204" t="str">
            <v>SNIES Equipements informatiques</v>
          </cell>
          <cell r="I1204" t="str">
            <v>SNIES</v>
          </cell>
          <cell r="K1204" t="str">
            <v>BAD ED IV</v>
          </cell>
          <cell r="L1204" t="str">
            <v>AOI</v>
          </cell>
          <cell r="M1204">
            <v>1</v>
          </cell>
          <cell r="Q1204">
            <v>1</v>
          </cell>
          <cell r="R1204" t="str">
            <v>lot</v>
          </cell>
          <cell r="T1204">
            <v>44339.043315143252</v>
          </cell>
          <cell r="U1204">
            <v>1</v>
          </cell>
          <cell r="V1204">
            <v>44339.043315143252</v>
          </cell>
          <cell r="W1204">
            <v>0</v>
          </cell>
          <cell r="X1204">
            <v>0</v>
          </cell>
          <cell r="Y1204">
            <v>0</v>
          </cell>
          <cell r="Z1204">
            <v>44339.043315143252</v>
          </cell>
          <cell r="AA1204">
            <v>44339.043315143252</v>
          </cell>
          <cell r="AB1204">
            <v>0</v>
          </cell>
          <cell r="AC1204">
            <v>0</v>
          </cell>
          <cell r="AD1204">
            <v>0</v>
          </cell>
          <cell r="AE1204">
            <v>44339.043315143252</v>
          </cell>
          <cell r="AF1204">
            <v>0</v>
          </cell>
          <cell r="AG1204">
            <v>0</v>
          </cell>
          <cell r="AH1204">
            <v>0</v>
          </cell>
          <cell r="AI1204">
            <v>0</v>
          </cell>
          <cell r="AJ1204">
            <v>0</v>
          </cell>
          <cell r="AK1204">
            <v>0</v>
          </cell>
          <cell r="AL1204">
            <v>0</v>
          </cell>
        </row>
        <row r="1205">
          <cell r="B1205" t="str">
            <v>SNIES</v>
          </cell>
          <cell r="C1205" t="str">
            <v>A1D</v>
          </cell>
          <cell r="D1205" t="str">
            <v>A1DB</v>
          </cell>
          <cell r="E1205" t="str">
            <v>SNIES</v>
          </cell>
          <cell r="F1205" t="str">
            <v>SNIES</v>
          </cell>
          <cell r="G1205">
            <v>23</v>
          </cell>
          <cell r="H1205" t="str">
            <v>SNIES Véhicules 4x4 wagon</v>
          </cell>
          <cell r="I1205" t="str">
            <v>SNIES</v>
          </cell>
          <cell r="K1205" t="str">
            <v>BAD ED IV</v>
          </cell>
          <cell r="L1205" t="str">
            <v>AOI</v>
          </cell>
          <cell r="M1205">
            <v>2</v>
          </cell>
          <cell r="Q1205">
            <v>2</v>
          </cell>
          <cell r="R1205" t="str">
            <v>u</v>
          </cell>
          <cell r="T1205">
            <v>187209.29399727148</v>
          </cell>
          <cell r="U1205">
            <v>1</v>
          </cell>
          <cell r="V1205">
            <v>374418.58799454296</v>
          </cell>
          <cell r="W1205">
            <v>0</v>
          </cell>
          <cell r="X1205">
            <v>0</v>
          </cell>
          <cell r="Y1205">
            <v>0</v>
          </cell>
          <cell r="Z1205">
            <v>374418.58799454296</v>
          </cell>
          <cell r="AA1205">
            <v>374418.58799454296</v>
          </cell>
          <cell r="AB1205">
            <v>0</v>
          </cell>
          <cell r="AC1205">
            <v>0</v>
          </cell>
          <cell r="AD1205">
            <v>0</v>
          </cell>
          <cell r="AE1205">
            <v>374418.58799454296</v>
          </cell>
          <cell r="AF1205">
            <v>0</v>
          </cell>
          <cell r="AG1205">
            <v>0</v>
          </cell>
          <cell r="AH1205">
            <v>0</v>
          </cell>
          <cell r="AI1205">
            <v>0</v>
          </cell>
          <cell r="AJ1205">
            <v>0</v>
          </cell>
          <cell r="AK1205">
            <v>0</v>
          </cell>
          <cell r="AL1205">
            <v>0</v>
          </cell>
        </row>
        <row r="1206">
          <cell r="B1206" t="str">
            <v>SNIES</v>
          </cell>
          <cell r="C1206" t="str">
            <v>A1D</v>
          </cell>
          <cell r="D1206" t="str">
            <v>A1DC</v>
          </cell>
          <cell r="E1206" t="str">
            <v>SNIES</v>
          </cell>
          <cell r="F1206" t="str">
            <v>SNIES</v>
          </cell>
          <cell r="G1206">
            <v>25</v>
          </cell>
          <cell r="H1206" t="str">
            <v>SNIES Spécialiste gestion financière de projet</v>
          </cell>
          <cell r="I1206" t="str">
            <v>SNIES</v>
          </cell>
          <cell r="K1206" t="str">
            <v>BAD ED IV</v>
          </cell>
          <cell r="L1206" t="str">
            <v>LR</v>
          </cell>
          <cell r="M1206">
            <v>12</v>
          </cell>
          <cell r="N1206">
            <v>12</v>
          </cell>
          <cell r="O1206">
            <v>12</v>
          </cell>
          <cell r="P1206">
            <v>12</v>
          </cell>
          <cell r="Q1206">
            <v>48</v>
          </cell>
          <cell r="R1206" t="str">
            <v>pxm</v>
          </cell>
          <cell r="T1206">
            <v>21460.09696452933</v>
          </cell>
          <cell r="U1206">
            <v>1</v>
          </cell>
          <cell r="V1206">
            <v>257521.16357435196</v>
          </cell>
          <cell r="W1206">
            <v>257521.16357435196</v>
          </cell>
          <cell r="X1206">
            <v>257521.16357435196</v>
          </cell>
          <cell r="Y1206">
            <v>257521.16357435196</v>
          </cell>
          <cell r="Z1206">
            <v>1030084.6542974078</v>
          </cell>
          <cell r="AA1206">
            <v>257521.16357435196</v>
          </cell>
          <cell r="AB1206">
            <v>257521.16357435196</v>
          </cell>
          <cell r="AC1206">
            <v>257521.16357435196</v>
          </cell>
          <cell r="AD1206">
            <v>257521.16357435196</v>
          </cell>
          <cell r="AE1206">
            <v>1030084.6542974078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0</v>
          </cell>
          <cell r="AK1206">
            <v>0</v>
          </cell>
          <cell r="AL1206">
            <v>0</v>
          </cell>
        </row>
        <row r="1207">
          <cell r="B1207" t="str">
            <v>SNIES</v>
          </cell>
          <cell r="C1207" t="str">
            <v>A1D</v>
          </cell>
          <cell r="D1207" t="str">
            <v>A1DC</v>
          </cell>
          <cell r="E1207" t="str">
            <v>SNIES</v>
          </cell>
          <cell r="F1207" t="str">
            <v>SNIES</v>
          </cell>
          <cell r="G1207">
            <v>25</v>
          </cell>
          <cell r="H1207" t="str">
            <v>SNIES Spécialiste rédaction manuel d'exécution du projet</v>
          </cell>
          <cell r="I1207" t="str">
            <v>SNIES</v>
          </cell>
          <cell r="K1207" t="str">
            <v>BAD ED IV</v>
          </cell>
          <cell r="L1207" t="str">
            <v>LR</v>
          </cell>
          <cell r="M1207">
            <v>3</v>
          </cell>
          <cell r="Q1207">
            <v>3</v>
          </cell>
          <cell r="R1207" t="str">
            <v>u</v>
          </cell>
          <cell r="T1207">
            <v>35471.234652114596</v>
          </cell>
          <cell r="U1207">
            <v>1</v>
          </cell>
          <cell r="V1207">
            <v>106413.70395634379</v>
          </cell>
          <cell r="W1207">
            <v>0</v>
          </cell>
          <cell r="X1207">
            <v>0</v>
          </cell>
          <cell r="Y1207">
            <v>0</v>
          </cell>
          <cell r="Z1207">
            <v>106413.70395634379</v>
          </cell>
          <cell r="AA1207">
            <v>106413.70395634379</v>
          </cell>
          <cell r="AB1207">
            <v>0</v>
          </cell>
          <cell r="AC1207">
            <v>0</v>
          </cell>
          <cell r="AD1207">
            <v>0</v>
          </cell>
          <cell r="AE1207">
            <v>106413.70395634379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0</v>
          </cell>
          <cell r="AK1207">
            <v>0</v>
          </cell>
          <cell r="AL1207">
            <v>0</v>
          </cell>
        </row>
        <row r="1208">
          <cell r="B1208" t="str">
            <v>SNIES</v>
          </cell>
          <cell r="C1208" t="str">
            <v>A1D</v>
          </cell>
          <cell r="D1208" t="str">
            <v>A1DC</v>
          </cell>
          <cell r="E1208" t="str">
            <v>SNIES</v>
          </cell>
          <cell r="F1208" t="str">
            <v>SNIES</v>
          </cell>
          <cell r="G1208">
            <v>25</v>
          </cell>
          <cell r="H1208" t="str">
            <v>SNIES Spécialiste revue à mi parcours</v>
          </cell>
          <cell r="I1208" t="str">
            <v>SNIES</v>
          </cell>
          <cell r="K1208" t="str">
            <v>BAD ED IV</v>
          </cell>
          <cell r="L1208" t="str">
            <v>LR</v>
          </cell>
          <cell r="M1208">
            <v>3</v>
          </cell>
          <cell r="Q1208">
            <v>3</v>
          </cell>
          <cell r="R1208" t="str">
            <v>u</v>
          </cell>
          <cell r="T1208">
            <v>35471.234652114596</v>
          </cell>
          <cell r="U1208">
            <v>1</v>
          </cell>
          <cell r="V1208">
            <v>106413.70395634379</v>
          </cell>
          <cell r="W1208">
            <v>0</v>
          </cell>
          <cell r="X1208">
            <v>0</v>
          </cell>
          <cell r="Y1208">
            <v>0</v>
          </cell>
          <cell r="Z1208">
            <v>106413.70395634379</v>
          </cell>
          <cell r="AA1208">
            <v>106413.70395634379</v>
          </cell>
          <cell r="AB1208">
            <v>0</v>
          </cell>
          <cell r="AC1208">
            <v>0</v>
          </cell>
          <cell r="AD1208">
            <v>0</v>
          </cell>
          <cell r="AE1208">
            <v>106413.70395634379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0</v>
          </cell>
          <cell r="AL1208">
            <v>0</v>
          </cell>
        </row>
        <row r="1209">
          <cell r="B1209" t="str">
            <v>SNIES</v>
          </cell>
          <cell r="C1209" t="str">
            <v>A1D</v>
          </cell>
          <cell r="D1209" t="str">
            <v>A1DC</v>
          </cell>
          <cell r="E1209" t="str">
            <v>SNIES</v>
          </cell>
          <cell r="F1209" t="str">
            <v>SNIES</v>
          </cell>
          <cell r="G1209">
            <v>25</v>
          </cell>
          <cell r="H1209" t="str">
            <v>SNIES Spécialiste pour le rapport d'achèvement</v>
          </cell>
          <cell r="I1209" t="str">
            <v>SNIES</v>
          </cell>
          <cell r="K1209" t="str">
            <v>BAD ED IV</v>
          </cell>
          <cell r="L1209" t="str">
            <v>LR</v>
          </cell>
          <cell r="O1209">
            <v>3</v>
          </cell>
          <cell r="Q1209">
            <v>3</v>
          </cell>
          <cell r="R1209" t="str">
            <v>u</v>
          </cell>
          <cell r="T1209">
            <v>35471.234652114596</v>
          </cell>
          <cell r="U1209">
            <v>1</v>
          </cell>
          <cell r="V1209">
            <v>0</v>
          </cell>
          <cell r="W1209">
            <v>0</v>
          </cell>
          <cell r="X1209">
            <v>106413.70395634379</v>
          </cell>
          <cell r="Y1209">
            <v>0</v>
          </cell>
          <cell r="Z1209">
            <v>106413.70395634379</v>
          </cell>
          <cell r="AA1209">
            <v>0</v>
          </cell>
          <cell r="AB1209">
            <v>0</v>
          </cell>
          <cell r="AC1209">
            <v>106413.70395634379</v>
          </cell>
          <cell r="AD1209">
            <v>0</v>
          </cell>
          <cell r="AE1209">
            <v>106413.70395634379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0</v>
          </cell>
          <cell r="AL1209">
            <v>0</v>
          </cell>
        </row>
        <row r="1210">
          <cell r="B1210" t="str">
            <v>SNIES</v>
          </cell>
          <cell r="C1210" t="str">
            <v>A1D</v>
          </cell>
          <cell r="D1210" t="str">
            <v>A1DC</v>
          </cell>
          <cell r="E1210" t="str">
            <v>SNIES</v>
          </cell>
          <cell r="F1210" t="str">
            <v>SNIES</v>
          </cell>
          <cell r="G1210">
            <v>25</v>
          </cell>
          <cell r="H1210" t="str">
            <v>SNIES Audit annuel des comptes</v>
          </cell>
          <cell r="I1210" t="str">
            <v>SNIES</v>
          </cell>
          <cell r="K1210" t="str">
            <v>BAD ED IV</v>
          </cell>
          <cell r="L1210" t="str">
            <v>LR</v>
          </cell>
          <cell r="M1210">
            <v>1</v>
          </cell>
          <cell r="N1210">
            <v>1</v>
          </cell>
          <cell r="O1210">
            <v>1</v>
          </cell>
          <cell r="P1210">
            <v>1</v>
          </cell>
          <cell r="Q1210">
            <v>4</v>
          </cell>
          <cell r="R1210" t="str">
            <v>u</v>
          </cell>
          <cell r="T1210">
            <v>88678.086630286503</v>
          </cell>
          <cell r="U1210">
            <v>1</v>
          </cell>
          <cell r="V1210">
            <v>88678.086630286503</v>
          </cell>
          <cell r="W1210">
            <v>88678.086630286503</v>
          </cell>
          <cell r="X1210">
            <v>88678.086630286503</v>
          </cell>
          <cell r="Y1210">
            <v>88678.086630286503</v>
          </cell>
          <cell r="Z1210">
            <v>354712.34652114601</v>
          </cell>
          <cell r="AA1210">
            <v>88678.086630286503</v>
          </cell>
          <cell r="AB1210">
            <v>88678.086630286503</v>
          </cell>
          <cell r="AC1210">
            <v>88678.086630286503</v>
          </cell>
          <cell r="AD1210">
            <v>88678.086630286503</v>
          </cell>
          <cell r="AE1210">
            <v>354712.34652114601</v>
          </cell>
          <cell r="AF1210">
            <v>0</v>
          </cell>
          <cell r="AG1210">
            <v>0</v>
          </cell>
          <cell r="AH1210">
            <v>0</v>
          </cell>
          <cell r="AI1210">
            <v>0</v>
          </cell>
          <cell r="AJ1210">
            <v>0</v>
          </cell>
          <cell r="AK1210">
            <v>0</v>
          </cell>
          <cell r="AL1210">
            <v>0</v>
          </cell>
        </row>
        <row r="1211">
          <cell r="B1211" t="str">
            <v>SNIES</v>
          </cell>
          <cell r="C1211" t="str">
            <v>A1D</v>
          </cell>
          <cell r="D1211" t="str">
            <v>A1DC</v>
          </cell>
          <cell r="E1211" t="str">
            <v>SNIES</v>
          </cell>
          <cell r="F1211" t="str">
            <v>SNIES</v>
          </cell>
          <cell r="G1211">
            <v>25</v>
          </cell>
          <cell r="H1211" t="str">
            <v>SNIES Spécialiste suivi projet en rapport avec ODM</v>
          </cell>
          <cell r="I1211" t="str">
            <v>SNIES</v>
          </cell>
          <cell r="K1211" t="str">
            <v>BAD ED IV</v>
          </cell>
          <cell r="L1211" t="str">
            <v>LR</v>
          </cell>
          <cell r="M1211">
            <v>2</v>
          </cell>
          <cell r="N1211">
            <v>2</v>
          </cell>
          <cell r="O1211">
            <v>2</v>
          </cell>
          <cell r="Q1211">
            <v>6</v>
          </cell>
          <cell r="R1211" t="str">
            <v>pxm</v>
          </cell>
          <cell r="T1211">
            <v>35471.234652114596</v>
          </cell>
          <cell r="U1211">
            <v>1</v>
          </cell>
          <cell r="V1211">
            <v>70942.469304229191</v>
          </cell>
          <cell r="W1211">
            <v>70942.469304229191</v>
          </cell>
          <cell r="X1211">
            <v>70942.469304229191</v>
          </cell>
          <cell r="Y1211">
            <v>0</v>
          </cell>
          <cell r="Z1211">
            <v>212827.40791268757</v>
          </cell>
          <cell r="AA1211">
            <v>70942.469304229191</v>
          </cell>
          <cell r="AB1211">
            <v>70942.469304229191</v>
          </cell>
          <cell r="AC1211">
            <v>70942.469304229191</v>
          </cell>
          <cell r="AD1211">
            <v>0</v>
          </cell>
          <cell r="AE1211">
            <v>212827.40791268757</v>
          </cell>
          <cell r="AF1211">
            <v>0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</row>
        <row r="1212">
          <cell r="B1212" t="str">
            <v>SNIES</v>
          </cell>
          <cell r="C1212" t="str">
            <v>A1D</v>
          </cell>
          <cell r="D1212" t="str">
            <v>A1DB</v>
          </cell>
          <cell r="E1212" t="str">
            <v>SNIES</v>
          </cell>
          <cell r="F1212" t="str">
            <v>SNIES</v>
          </cell>
          <cell r="G1212">
            <v>15</v>
          </cell>
          <cell r="H1212" t="str">
            <v>SNIES Fournitures de bureau et consommables</v>
          </cell>
          <cell r="I1212" t="str">
            <v>SNIES</v>
          </cell>
          <cell r="K1212" t="str">
            <v>BAD ED IV</v>
          </cell>
          <cell r="L1212" t="str">
            <v>AUT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4</v>
          </cell>
          <cell r="R1212" t="str">
            <v>an</v>
          </cell>
          <cell r="T1212">
            <v>31529.986357435198</v>
          </cell>
          <cell r="U1212">
            <v>1</v>
          </cell>
          <cell r="V1212">
            <v>31529.986357435198</v>
          </cell>
          <cell r="W1212">
            <v>31529.986357435198</v>
          </cell>
          <cell r="X1212">
            <v>31529.986357435198</v>
          </cell>
          <cell r="Y1212">
            <v>31529.986357435198</v>
          </cell>
          <cell r="Z1212">
            <v>126119.94542974079</v>
          </cell>
          <cell r="AA1212">
            <v>31529.986357435198</v>
          </cell>
          <cell r="AB1212">
            <v>31529.986357435198</v>
          </cell>
          <cell r="AC1212">
            <v>31529.986357435198</v>
          </cell>
          <cell r="AD1212">
            <v>31529.986357435198</v>
          </cell>
          <cell r="AE1212">
            <v>126119.94542974079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</row>
        <row r="1213">
          <cell r="B1213" t="str">
            <v>SNIES</v>
          </cell>
          <cell r="C1213" t="str">
            <v>A1D</v>
          </cell>
          <cell r="D1213" t="str">
            <v>A1DB</v>
          </cell>
          <cell r="E1213" t="str">
            <v>SNIES</v>
          </cell>
          <cell r="F1213" t="str">
            <v>SNIES</v>
          </cell>
          <cell r="G1213">
            <v>15</v>
          </cell>
          <cell r="H1213" t="str">
            <v>SNIES Frais de fonctionnement et de maintenance</v>
          </cell>
          <cell r="I1213" t="str">
            <v>SNIES</v>
          </cell>
          <cell r="K1213" t="str">
            <v>BAD ED IV</v>
          </cell>
          <cell r="L1213" t="str">
            <v>AUT</v>
          </cell>
          <cell r="M1213">
            <v>1</v>
          </cell>
          <cell r="N1213">
            <v>1</v>
          </cell>
          <cell r="O1213">
            <v>1</v>
          </cell>
          <cell r="P1213">
            <v>1</v>
          </cell>
          <cell r="Q1213">
            <v>4</v>
          </cell>
          <cell r="R1213" t="str">
            <v>an</v>
          </cell>
          <cell r="T1213">
            <v>78824.965893588</v>
          </cell>
          <cell r="U1213">
            <v>1</v>
          </cell>
          <cell r="V1213">
            <v>78824.965893588</v>
          </cell>
          <cell r="W1213">
            <v>78824.965893588</v>
          </cell>
          <cell r="X1213">
            <v>78824.965893588</v>
          </cell>
          <cell r="Y1213">
            <v>78824.965893588</v>
          </cell>
          <cell r="Z1213">
            <v>315299.863574352</v>
          </cell>
          <cell r="AA1213">
            <v>78824.965893588</v>
          </cell>
          <cell r="AB1213">
            <v>78824.965893588</v>
          </cell>
          <cell r="AC1213">
            <v>78824.965893588</v>
          </cell>
          <cell r="AD1213">
            <v>78824.965893588</v>
          </cell>
          <cell r="AE1213">
            <v>315299.863574352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  <cell r="AL1213">
            <v>0</v>
          </cell>
        </row>
        <row r="1214">
          <cell r="B1214" t="str">
            <v>SNIES</v>
          </cell>
          <cell r="C1214" t="str">
            <v>A1D</v>
          </cell>
          <cell r="D1214" t="str">
            <v>A1DB</v>
          </cell>
          <cell r="E1214" t="str">
            <v>SNIES</v>
          </cell>
          <cell r="F1214" t="str">
            <v>SNIES</v>
          </cell>
          <cell r="G1214">
            <v>15</v>
          </cell>
          <cell r="H1214" t="str">
            <v>SNIES Publication appels d'offres</v>
          </cell>
          <cell r="I1214" t="str">
            <v>SNIES</v>
          </cell>
          <cell r="K1214" t="str">
            <v>BAD ED IV</v>
          </cell>
          <cell r="L1214" t="str">
            <v>AUT</v>
          </cell>
          <cell r="M1214">
            <v>10</v>
          </cell>
          <cell r="Q1214">
            <v>10</v>
          </cell>
          <cell r="R1214" t="str">
            <v>an</v>
          </cell>
          <cell r="T1214">
            <v>11823.744884038199</v>
          </cell>
          <cell r="U1214">
            <v>1</v>
          </cell>
          <cell r="V1214">
            <v>118237.44884038199</v>
          </cell>
          <cell r="W1214">
            <v>0</v>
          </cell>
          <cell r="X1214">
            <v>0</v>
          </cell>
          <cell r="Y1214">
            <v>0</v>
          </cell>
          <cell r="Z1214">
            <v>118237.44884038199</v>
          </cell>
          <cell r="AA1214">
            <v>118237.44884038199</v>
          </cell>
          <cell r="AB1214">
            <v>0</v>
          </cell>
          <cell r="AC1214">
            <v>0</v>
          </cell>
          <cell r="AD1214">
            <v>0</v>
          </cell>
          <cell r="AE1214">
            <v>118237.44884038199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</row>
        <row r="1215">
          <cell r="B1215" t="str">
            <v>SNIES</v>
          </cell>
          <cell r="C1215" t="str">
            <v>A1D</v>
          </cell>
          <cell r="D1215" t="str">
            <v>A1DB</v>
          </cell>
          <cell r="E1215" t="str">
            <v>SNIES</v>
          </cell>
          <cell r="F1215" t="str">
            <v>SNIES</v>
          </cell>
          <cell r="G1215">
            <v>15</v>
          </cell>
          <cell r="H1215" t="str">
            <v>SNIES Carburant et lubrifiant pour 2 véhicules</v>
          </cell>
          <cell r="I1215" t="str">
            <v>SNIES</v>
          </cell>
          <cell r="K1215" t="str">
            <v>BAD ED IV</v>
          </cell>
          <cell r="L1215" t="str">
            <v>AUT</v>
          </cell>
          <cell r="M1215">
            <v>1</v>
          </cell>
          <cell r="N1215">
            <v>1</v>
          </cell>
          <cell r="O1215">
            <v>1</v>
          </cell>
          <cell r="P1215">
            <v>1</v>
          </cell>
          <cell r="Q1215">
            <v>4</v>
          </cell>
          <cell r="R1215" t="str">
            <v>an</v>
          </cell>
          <cell r="T1215">
            <v>94589.959072305588</v>
          </cell>
          <cell r="U1215">
            <v>1</v>
          </cell>
          <cell r="V1215">
            <v>94589.959072305588</v>
          </cell>
          <cell r="W1215">
            <v>94589.959072305588</v>
          </cell>
          <cell r="X1215">
            <v>94589.959072305588</v>
          </cell>
          <cell r="Y1215">
            <v>94589.959072305588</v>
          </cell>
          <cell r="Z1215">
            <v>378359.83628922235</v>
          </cell>
          <cell r="AA1215">
            <v>94589.959072305588</v>
          </cell>
          <cell r="AB1215">
            <v>94589.959072305588</v>
          </cell>
          <cell r="AC1215">
            <v>94589.959072305588</v>
          </cell>
          <cell r="AD1215">
            <v>94589.959072305588</v>
          </cell>
          <cell r="AE1215">
            <v>378359.83628922235</v>
          </cell>
          <cell r="AF1215">
            <v>0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</row>
        <row r="1216">
          <cell r="B1216" t="str">
            <v>SNIES</v>
          </cell>
          <cell r="C1216" t="str">
            <v>A1D</v>
          </cell>
          <cell r="D1216" t="str">
            <v>A1DB</v>
          </cell>
          <cell r="E1216" t="str">
            <v>SNIES</v>
          </cell>
          <cell r="F1216" t="str">
            <v>SNIES</v>
          </cell>
          <cell r="G1216">
            <v>15</v>
          </cell>
          <cell r="H1216" t="str">
            <v>SNIES Maintenance pour 2 véhicules</v>
          </cell>
          <cell r="I1216" t="str">
            <v>SNIES</v>
          </cell>
          <cell r="K1216" t="str">
            <v>BAD ED IV</v>
          </cell>
          <cell r="L1216" t="str">
            <v>AUT</v>
          </cell>
          <cell r="M1216">
            <v>1</v>
          </cell>
          <cell r="N1216">
            <v>1</v>
          </cell>
          <cell r="O1216">
            <v>1</v>
          </cell>
          <cell r="P1216">
            <v>1</v>
          </cell>
          <cell r="Q1216">
            <v>4</v>
          </cell>
          <cell r="R1216" t="str">
            <v>an</v>
          </cell>
          <cell r="T1216">
            <v>23647.489768076397</v>
          </cell>
          <cell r="U1216">
            <v>1</v>
          </cell>
          <cell r="V1216">
            <v>23647.489768076397</v>
          </cell>
          <cell r="W1216">
            <v>23647.489768076397</v>
          </cell>
          <cell r="X1216">
            <v>23647.489768076397</v>
          </cell>
          <cell r="Y1216">
            <v>23647.489768076397</v>
          </cell>
          <cell r="Z1216">
            <v>94589.959072305588</v>
          </cell>
          <cell r="AA1216">
            <v>23647.489768076397</v>
          </cell>
          <cell r="AB1216">
            <v>23647.489768076397</v>
          </cell>
          <cell r="AC1216">
            <v>23647.489768076397</v>
          </cell>
          <cell r="AD1216">
            <v>23647.489768076397</v>
          </cell>
          <cell r="AE1216">
            <v>94589.959072305588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</row>
        <row r="1217">
          <cell r="B1217" t="str">
            <v>SNIES</v>
          </cell>
          <cell r="C1217" t="str">
            <v>A1D</v>
          </cell>
          <cell r="D1217" t="str">
            <v>A1DB</v>
          </cell>
          <cell r="E1217" t="str">
            <v>SNIES</v>
          </cell>
          <cell r="F1217" t="str">
            <v>SNIES</v>
          </cell>
          <cell r="G1217">
            <v>15</v>
          </cell>
          <cell r="H1217" t="str">
            <v>SNIES Assurance pour 2 véhicules</v>
          </cell>
          <cell r="I1217" t="str">
            <v>SNIES</v>
          </cell>
          <cell r="K1217" t="str">
            <v>BAD ED IV</v>
          </cell>
          <cell r="L1217" t="str">
            <v>AUT</v>
          </cell>
          <cell r="M1217">
            <v>1</v>
          </cell>
          <cell r="N1217">
            <v>1</v>
          </cell>
          <cell r="O1217">
            <v>1</v>
          </cell>
          <cell r="P1217">
            <v>1</v>
          </cell>
          <cell r="Q1217">
            <v>4</v>
          </cell>
          <cell r="R1217" t="str">
            <v>an</v>
          </cell>
          <cell r="T1217">
            <v>23647.489768076397</v>
          </cell>
          <cell r="U1217">
            <v>1</v>
          </cell>
          <cell r="V1217">
            <v>23647.489768076397</v>
          </cell>
          <cell r="W1217">
            <v>23647.489768076397</v>
          </cell>
          <cell r="X1217">
            <v>23647.489768076397</v>
          </cell>
          <cell r="Y1217">
            <v>23647.489768076397</v>
          </cell>
          <cell r="Z1217">
            <v>94589.959072305588</v>
          </cell>
          <cell r="AA1217">
            <v>23647.489768076397</v>
          </cell>
          <cell r="AB1217">
            <v>23647.489768076397</v>
          </cell>
          <cell r="AC1217">
            <v>23647.489768076397</v>
          </cell>
          <cell r="AD1217">
            <v>23647.489768076397</v>
          </cell>
          <cell r="AE1217">
            <v>94589.959072305588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  <cell r="AL1217">
            <v>0</v>
          </cell>
        </row>
        <row r="1218">
          <cell r="B1218" t="str">
            <v>SNIES</v>
          </cell>
          <cell r="C1218" t="str">
            <v>A1D</v>
          </cell>
          <cell r="D1218" t="str">
            <v>A1DB</v>
          </cell>
          <cell r="E1218" t="str">
            <v>SNIES</v>
          </cell>
          <cell r="F1218" t="str">
            <v>SNIES</v>
          </cell>
          <cell r="G1218">
            <v>15</v>
          </cell>
          <cell r="H1218" t="str">
            <v>SNIES Frais de mission supervision au pays</v>
          </cell>
          <cell r="I1218" t="str">
            <v>SNIES</v>
          </cell>
          <cell r="K1218" t="str">
            <v>BAD ED IV</v>
          </cell>
          <cell r="L1218" t="str">
            <v>AUT</v>
          </cell>
          <cell r="M1218">
            <v>1</v>
          </cell>
          <cell r="N1218">
            <v>1</v>
          </cell>
          <cell r="O1218">
            <v>1</v>
          </cell>
          <cell r="P1218">
            <v>1</v>
          </cell>
          <cell r="Q1218">
            <v>4</v>
          </cell>
          <cell r="R1218" t="str">
            <v>an</v>
          </cell>
          <cell r="T1218">
            <v>70942.469304229191</v>
          </cell>
          <cell r="U1218">
            <v>1</v>
          </cell>
          <cell r="V1218">
            <v>70942.469304229191</v>
          </cell>
          <cell r="W1218">
            <v>70942.469304229191</v>
          </cell>
          <cell r="X1218">
            <v>70942.469304229191</v>
          </cell>
          <cell r="Y1218">
            <v>70942.469304229191</v>
          </cell>
          <cell r="Z1218">
            <v>283769.87721691676</v>
          </cell>
          <cell r="AA1218">
            <v>70942.469304229191</v>
          </cell>
          <cell r="AB1218">
            <v>70942.469304229191</v>
          </cell>
          <cell r="AC1218">
            <v>70942.469304229191</v>
          </cell>
          <cell r="AD1218">
            <v>70942.469304229191</v>
          </cell>
          <cell r="AE1218">
            <v>283769.87721691676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</row>
        <row r="1219">
          <cell r="B1219" t="str">
            <v>SNIES</v>
          </cell>
          <cell r="C1219" t="str">
            <v>A1D</v>
          </cell>
          <cell r="D1219" t="str">
            <v>A1DB</v>
          </cell>
          <cell r="E1219" t="str">
            <v>SNIES</v>
          </cell>
          <cell r="F1219" t="str">
            <v>SNIES</v>
          </cell>
          <cell r="G1219">
            <v>15</v>
          </cell>
          <cell r="H1219" t="str">
            <v>SNIES Frais de mission supervision Comité de Pilotage</v>
          </cell>
          <cell r="I1219" t="str">
            <v>SNIES</v>
          </cell>
          <cell r="K1219" t="str">
            <v>BAD ED IV</v>
          </cell>
          <cell r="L1219" t="str">
            <v>AUT</v>
          </cell>
          <cell r="M1219">
            <v>1</v>
          </cell>
          <cell r="N1219">
            <v>1</v>
          </cell>
          <cell r="O1219">
            <v>1</v>
          </cell>
          <cell r="P1219">
            <v>1</v>
          </cell>
          <cell r="Q1219">
            <v>4</v>
          </cell>
          <cell r="R1219" t="str">
            <v>an</v>
          </cell>
          <cell r="T1219">
            <v>68282.126705320596</v>
          </cell>
          <cell r="U1219">
            <v>1</v>
          </cell>
          <cell r="V1219">
            <v>68282.126705320596</v>
          </cell>
          <cell r="W1219">
            <v>68282.126705320596</v>
          </cell>
          <cell r="X1219">
            <v>68282.126705320596</v>
          </cell>
          <cell r="Y1219">
            <v>68282.126705320596</v>
          </cell>
          <cell r="Z1219">
            <v>273128.50682128238</v>
          </cell>
          <cell r="AA1219">
            <v>68282.126705320596</v>
          </cell>
          <cell r="AB1219">
            <v>68282.126705320596</v>
          </cell>
          <cell r="AC1219">
            <v>68282.126705320596</v>
          </cell>
          <cell r="AD1219">
            <v>68282.126705320596</v>
          </cell>
          <cell r="AE1219">
            <v>273128.50682128238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</row>
        <row r="1220">
          <cell r="B1220" t="str">
            <v>SNIES</v>
          </cell>
          <cell r="C1220" t="str">
            <v>A1D</v>
          </cell>
          <cell r="D1220" t="str">
            <v>A1DB</v>
          </cell>
          <cell r="E1220" t="str">
            <v>SNIES</v>
          </cell>
          <cell r="F1220" t="str">
            <v>SNIES</v>
          </cell>
          <cell r="G1220">
            <v>15</v>
          </cell>
          <cell r="H1220" t="str">
            <v>SNIES Frais de mission à la BAD à Tunis 2p/an perdiem</v>
          </cell>
          <cell r="I1220" t="str">
            <v>SNIES</v>
          </cell>
          <cell r="K1220" t="str">
            <v>BAD ED IV</v>
          </cell>
          <cell r="L1220" t="str">
            <v>AUT</v>
          </cell>
          <cell r="M1220">
            <v>1</v>
          </cell>
          <cell r="N1220">
            <v>1</v>
          </cell>
          <cell r="O1220">
            <v>1</v>
          </cell>
          <cell r="P1220">
            <v>1</v>
          </cell>
          <cell r="Q1220">
            <v>4</v>
          </cell>
          <cell r="R1220" t="str">
            <v>an</v>
          </cell>
          <cell r="T1220">
            <v>9458.9959072305592</v>
          </cell>
          <cell r="U1220">
            <v>1</v>
          </cell>
          <cell r="V1220">
            <v>9458.9959072305592</v>
          </cell>
          <cell r="W1220">
            <v>9458.9959072305592</v>
          </cell>
          <cell r="X1220">
            <v>9458.9959072305592</v>
          </cell>
          <cell r="Y1220">
            <v>9458.9959072305592</v>
          </cell>
          <cell r="Z1220">
            <v>37835.983628922237</v>
          </cell>
          <cell r="AA1220">
            <v>9458.9959072305592</v>
          </cell>
          <cell r="AB1220">
            <v>9458.9959072305592</v>
          </cell>
          <cell r="AC1220">
            <v>9458.9959072305592</v>
          </cell>
          <cell r="AD1220">
            <v>9458.9959072305592</v>
          </cell>
          <cell r="AE1220">
            <v>37835.983628922237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</row>
        <row r="1221">
          <cell r="B1221" t="str">
            <v>SNIES</v>
          </cell>
          <cell r="C1221" t="str">
            <v>A1D</v>
          </cell>
          <cell r="D1221" t="str">
            <v>A1DB</v>
          </cell>
          <cell r="E1221" t="str">
            <v>SNIES</v>
          </cell>
          <cell r="F1221" t="str">
            <v>SNIES</v>
          </cell>
          <cell r="G1221">
            <v>15</v>
          </cell>
          <cell r="H1221" t="str">
            <v>SNIES Frais de mission à la BAD à Tunis 2p/an voyage</v>
          </cell>
          <cell r="I1221" t="str">
            <v>SNIES</v>
          </cell>
          <cell r="K1221" t="str">
            <v>BAD ED IV</v>
          </cell>
          <cell r="L1221" t="str">
            <v>AUT</v>
          </cell>
          <cell r="M1221">
            <v>1</v>
          </cell>
          <cell r="N1221">
            <v>1</v>
          </cell>
          <cell r="O1221">
            <v>1</v>
          </cell>
          <cell r="P1221">
            <v>1</v>
          </cell>
          <cell r="Q1221">
            <v>4</v>
          </cell>
          <cell r="R1221" t="str">
            <v>an</v>
          </cell>
          <cell r="T1221">
            <v>13794.369031377899</v>
          </cell>
          <cell r="U1221">
            <v>1</v>
          </cell>
          <cell r="V1221">
            <v>13794.369031377899</v>
          </cell>
          <cell r="W1221">
            <v>13794.369031377899</v>
          </cell>
          <cell r="X1221">
            <v>13794.369031377899</v>
          </cell>
          <cell r="Y1221">
            <v>13794.369031377899</v>
          </cell>
          <cell r="Z1221">
            <v>55177.476125511595</v>
          </cell>
          <cell r="AA1221">
            <v>13794.369031377899</v>
          </cell>
          <cell r="AB1221">
            <v>13794.369031377899</v>
          </cell>
          <cell r="AC1221">
            <v>13794.369031377899</v>
          </cell>
          <cell r="AD1221">
            <v>13794.369031377899</v>
          </cell>
          <cell r="AE1221">
            <v>55177.476125511595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</row>
        <row r="1222">
          <cell r="B1222" t="str">
            <v>SNIES</v>
          </cell>
          <cell r="C1222" t="str">
            <v>A1D</v>
          </cell>
          <cell r="D1222" t="str">
            <v>A1DB</v>
          </cell>
          <cell r="E1222" t="str">
            <v>SNIES</v>
          </cell>
          <cell r="F1222" t="str">
            <v>SNIES</v>
          </cell>
          <cell r="G1222">
            <v>15</v>
          </cell>
          <cell r="H1222" t="str">
            <v>SNIES Indeminités personnel national du projet</v>
          </cell>
          <cell r="I1222" t="str">
            <v>SNIES</v>
          </cell>
          <cell r="K1222" t="str">
            <v>BAD ED IV</v>
          </cell>
          <cell r="L1222" t="str">
            <v>AUT</v>
          </cell>
          <cell r="M1222">
            <v>12</v>
          </cell>
          <cell r="N1222">
            <v>12</v>
          </cell>
          <cell r="O1222">
            <v>12</v>
          </cell>
          <cell r="P1222">
            <v>12</v>
          </cell>
          <cell r="Q1222">
            <v>48</v>
          </cell>
          <cell r="R1222" t="str">
            <v>an</v>
          </cell>
          <cell r="T1222">
            <v>6897.1845156889494</v>
          </cell>
          <cell r="U1222">
            <v>1</v>
          </cell>
          <cell r="V1222">
            <v>82766.21418826739</v>
          </cell>
          <cell r="W1222">
            <v>82766.21418826739</v>
          </cell>
          <cell r="X1222">
            <v>82766.21418826739</v>
          </cell>
          <cell r="Y1222">
            <v>82766.21418826739</v>
          </cell>
          <cell r="Z1222">
            <v>331064.85675306956</v>
          </cell>
          <cell r="AA1222">
            <v>82766.21418826739</v>
          </cell>
          <cell r="AB1222">
            <v>82766.21418826739</v>
          </cell>
          <cell r="AC1222">
            <v>82766.21418826739</v>
          </cell>
          <cell r="AD1222">
            <v>82766.21418826739</v>
          </cell>
          <cell r="AE1222">
            <v>331064.85675306956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</row>
        <row r="1223">
          <cell r="B1223" t="str">
            <v>SNIES</v>
          </cell>
          <cell r="C1223" t="str">
            <v>A1D</v>
          </cell>
          <cell r="D1223" t="str">
            <v>A1DB</v>
          </cell>
          <cell r="E1223" t="str">
            <v>SNIES</v>
          </cell>
          <cell r="F1223" t="str">
            <v>SNIES</v>
          </cell>
          <cell r="G1223">
            <v>15</v>
          </cell>
          <cell r="H1223" t="str">
            <v>SNIES Personnel contractuel du projet</v>
          </cell>
          <cell r="I1223" t="str">
            <v>SNIES</v>
          </cell>
          <cell r="K1223" t="str">
            <v>BAD ED IV</v>
          </cell>
          <cell r="L1223" t="str">
            <v>AUT</v>
          </cell>
          <cell r="M1223">
            <v>12</v>
          </cell>
          <cell r="N1223">
            <v>12</v>
          </cell>
          <cell r="O1223">
            <v>12</v>
          </cell>
          <cell r="P1223">
            <v>12</v>
          </cell>
          <cell r="Q1223">
            <v>48</v>
          </cell>
          <cell r="R1223" t="str">
            <v>an</v>
          </cell>
          <cell r="T1223">
            <v>5123.6227830832195</v>
          </cell>
          <cell r="U1223">
            <v>1</v>
          </cell>
          <cell r="V1223">
            <v>61483.473396998634</v>
          </cell>
          <cell r="W1223">
            <v>61483.473396998634</v>
          </cell>
          <cell r="X1223">
            <v>61483.473396998634</v>
          </cell>
          <cell r="Y1223">
            <v>61483.473396998634</v>
          </cell>
          <cell r="Z1223">
            <v>245933.89358799453</v>
          </cell>
          <cell r="AA1223">
            <v>61483.473396998634</v>
          </cell>
          <cell r="AB1223">
            <v>61483.473396998634</v>
          </cell>
          <cell r="AC1223">
            <v>61483.473396998634</v>
          </cell>
          <cell r="AD1223">
            <v>61483.473396998634</v>
          </cell>
          <cell r="AE1223">
            <v>245933.89358799453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  <cell r="AK1223">
            <v>0</v>
          </cell>
          <cell r="AL1223">
            <v>0</v>
          </cell>
        </row>
        <row r="1224">
          <cell r="B1224" t="str">
            <v>SNIES</v>
          </cell>
          <cell r="C1224" t="str">
            <v>B1A</v>
          </cell>
          <cell r="D1224" t="str">
            <v>B1AA</v>
          </cell>
          <cell r="E1224" t="str">
            <v>EP/NZER</v>
          </cell>
          <cell r="F1224" t="str">
            <v>SNIES</v>
          </cell>
          <cell r="G1224">
            <v>24</v>
          </cell>
          <cell r="H1224" t="str">
            <v>EP Nzérékoré matériels didactiques</v>
          </cell>
          <cell r="I1224" t="str">
            <v>SNIES</v>
          </cell>
          <cell r="K1224" t="str">
            <v>BAD ED IV</v>
          </cell>
          <cell r="L1224" t="str">
            <v>AOI</v>
          </cell>
          <cell r="N1224">
            <v>1</v>
          </cell>
          <cell r="Q1224">
            <v>1</v>
          </cell>
          <cell r="R1224" t="str">
            <v>lot</v>
          </cell>
          <cell r="T1224">
            <v>250060.26112075738</v>
          </cell>
          <cell r="U1224">
            <v>1</v>
          </cell>
          <cell r="V1224">
            <v>0</v>
          </cell>
          <cell r="W1224">
            <v>250060.26112075738</v>
          </cell>
          <cell r="X1224">
            <v>0</v>
          </cell>
          <cell r="Y1224">
            <v>0</v>
          </cell>
          <cell r="Z1224">
            <v>250060.26112075738</v>
          </cell>
          <cell r="AA1224">
            <v>0</v>
          </cell>
          <cell r="AB1224">
            <v>250060.26112075738</v>
          </cell>
          <cell r="AC1224">
            <v>0</v>
          </cell>
          <cell r="AD1224">
            <v>0</v>
          </cell>
          <cell r="AE1224">
            <v>250060.26112075738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</row>
        <row r="1225">
          <cell r="B1225" t="str">
            <v>SNIES</v>
          </cell>
          <cell r="C1225" t="str">
            <v>B1A</v>
          </cell>
          <cell r="D1225" t="str">
            <v>B1AA</v>
          </cell>
          <cell r="E1225" t="str">
            <v>EP/MACE</v>
          </cell>
          <cell r="F1225" t="str">
            <v>SNIES</v>
          </cell>
          <cell r="G1225">
            <v>24</v>
          </cell>
          <cell r="H1225" t="str">
            <v>EP Macenta matériels didactiques</v>
          </cell>
          <cell r="I1225" t="str">
            <v>SNIES</v>
          </cell>
          <cell r="K1225" t="str">
            <v>BAD ED IV</v>
          </cell>
          <cell r="L1225" t="str">
            <v>AOI</v>
          </cell>
          <cell r="N1225">
            <v>1</v>
          </cell>
          <cell r="Q1225">
            <v>1</v>
          </cell>
          <cell r="R1225" t="str">
            <v>lot</v>
          </cell>
          <cell r="T1225">
            <v>250060.26112075738</v>
          </cell>
          <cell r="U1225">
            <v>1</v>
          </cell>
          <cell r="V1225">
            <v>0</v>
          </cell>
          <cell r="W1225">
            <v>250060.26112075738</v>
          </cell>
          <cell r="X1225">
            <v>0</v>
          </cell>
          <cell r="Y1225">
            <v>0</v>
          </cell>
          <cell r="Z1225">
            <v>250060.26112075738</v>
          </cell>
          <cell r="AA1225">
            <v>0</v>
          </cell>
          <cell r="AB1225">
            <v>250060.26112075738</v>
          </cell>
          <cell r="AC1225">
            <v>0</v>
          </cell>
          <cell r="AD1225">
            <v>0</v>
          </cell>
          <cell r="AE1225">
            <v>250060.26112075738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</row>
        <row r="1226">
          <cell r="B1226" t="str">
            <v>SNIES</v>
          </cell>
          <cell r="C1226" t="str">
            <v>B1A</v>
          </cell>
          <cell r="D1226" t="str">
            <v>B1AA</v>
          </cell>
          <cell r="E1226" t="str">
            <v>EP/GUEC</v>
          </cell>
          <cell r="F1226" t="str">
            <v>SNIES</v>
          </cell>
          <cell r="G1226">
            <v>24</v>
          </cell>
          <cell r="H1226" t="str">
            <v>EP Guéckédou matériels didactiques</v>
          </cell>
          <cell r="I1226" t="str">
            <v>SNIES</v>
          </cell>
          <cell r="K1226" t="str">
            <v>BAD ED IV</v>
          </cell>
          <cell r="L1226" t="str">
            <v>AOI</v>
          </cell>
          <cell r="N1226">
            <v>1</v>
          </cell>
          <cell r="Q1226">
            <v>1</v>
          </cell>
          <cell r="R1226" t="str">
            <v>lot</v>
          </cell>
          <cell r="T1226">
            <v>250060.26112075738</v>
          </cell>
          <cell r="U1226">
            <v>1</v>
          </cell>
          <cell r="V1226">
            <v>0</v>
          </cell>
          <cell r="W1226">
            <v>250060.26112075738</v>
          </cell>
          <cell r="X1226">
            <v>0</v>
          </cell>
          <cell r="Y1226">
            <v>0</v>
          </cell>
          <cell r="Z1226">
            <v>250060.26112075738</v>
          </cell>
          <cell r="AA1226">
            <v>0</v>
          </cell>
          <cell r="AB1226">
            <v>250060.26112075738</v>
          </cell>
          <cell r="AC1226">
            <v>0</v>
          </cell>
          <cell r="AD1226">
            <v>0</v>
          </cell>
          <cell r="AE1226">
            <v>250060.26112075738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</row>
        <row r="1227">
          <cell r="B1227" t="str">
            <v>SNIES</v>
          </cell>
          <cell r="C1227" t="str">
            <v>B1A</v>
          </cell>
          <cell r="D1227" t="str">
            <v>B1AA</v>
          </cell>
          <cell r="E1227" t="str">
            <v>EP/LOLA</v>
          </cell>
          <cell r="F1227" t="str">
            <v>SNIES</v>
          </cell>
          <cell r="G1227">
            <v>24</v>
          </cell>
          <cell r="H1227" t="str">
            <v>EP Lola matériels didactiques</v>
          </cell>
          <cell r="I1227" t="str">
            <v>SNIES</v>
          </cell>
          <cell r="K1227" t="str">
            <v>BAD ED IV</v>
          </cell>
          <cell r="L1227" t="str">
            <v>AOI</v>
          </cell>
          <cell r="N1227">
            <v>1</v>
          </cell>
          <cell r="Q1227">
            <v>1</v>
          </cell>
          <cell r="R1227" t="str">
            <v>lot</v>
          </cell>
          <cell r="T1227">
            <v>250060.26112075738</v>
          </cell>
          <cell r="U1227">
            <v>1</v>
          </cell>
          <cell r="V1227">
            <v>0</v>
          </cell>
          <cell r="W1227">
            <v>250060.26112075738</v>
          </cell>
          <cell r="X1227">
            <v>0</v>
          </cell>
          <cell r="Y1227">
            <v>0</v>
          </cell>
          <cell r="Z1227">
            <v>250060.26112075738</v>
          </cell>
          <cell r="AA1227">
            <v>0</v>
          </cell>
          <cell r="AB1227">
            <v>250060.26112075738</v>
          </cell>
          <cell r="AC1227">
            <v>0</v>
          </cell>
          <cell r="AD1227">
            <v>0</v>
          </cell>
          <cell r="AE1227">
            <v>250060.26112075738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</row>
        <row r="1228">
          <cell r="B1228" t="str">
            <v>SNIES</v>
          </cell>
          <cell r="C1228" t="str">
            <v>B1A</v>
          </cell>
          <cell r="D1228" t="str">
            <v>B1AA</v>
          </cell>
          <cell r="E1228" t="str">
            <v>EP/BEYL</v>
          </cell>
          <cell r="F1228" t="str">
            <v>SNIES</v>
          </cell>
          <cell r="G1228">
            <v>24</v>
          </cell>
          <cell r="H1228" t="str">
            <v>EP Beyla matériels didactiques</v>
          </cell>
          <cell r="I1228" t="str">
            <v>SNIES</v>
          </cell>
          <cell r="K1228" t="str">
            <v>BAD ED IV</v>
          </cell>
          <cell r="L1228" t="str">
            <v>AOI</v>
          </cell>
          <cell r="N1228">
            <v>1</v>
          </cell>
          <cell r="Q1228">
            <v>1</v>
          </cell>
          <cell r="R1228" t="str">
            <v>lot</v>
          </cell>
          <cell r="T1228">
            <v>250060.26112075738</v>
          </cell>
          <cell r="U1228">
            <v>1</v>
          </cell>
          <cell r="V1228">
            <v>0</v>
          </cell>
          <cell r="W1228">
            <v>250060.26112075738</v>
          </cell>
          <cell r="X1228">
            <v>0</v>
          </cell>
          <cell r="Y1228">
            <v>0</v>
          </cell>
          <cell r="Z1228">
            <v>250060.26112075738</v>
          </cell>
          <cell r="AA1228">
            <v>0</v>
          </cell>
          <cell r="AB1228">
            <v>250060.26112075738</v>
          </cell>
          <cell r="AC1228">
            <v>0</v>
          </cell>
          <cell r="AD1228">
            <v>0</v>
          </cell>
          <cell r="AE1228">
            <v>250060.26112075738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</row>
        <row r="1229">
          <cell r="B1229" t="str">
            <v>SNIES</v>
          </cell>
          <cell r="C1229" t="str">
            <v>B1A</v>
          </cell>
          <cell r="D1229" t="str">
            <v>B1AA</v>
          </cell>
          <cell r="E1229" t="str">
            <v>EP/YOMO</v>
          </cell>
          <cell r="F1229" t="str">
            <v>SNIES</v>
          </cell>
          <cell r="G1229">
            <v>24</v>
          </cell>
          <cell r="H1229" t="str">
            <v>EP Yomou matériels didactiques</v>
          </cell>
          <cell r="I1229" t="str">
            <v>SNIES</v>
          </cell>
          <cell r="K1229" t="str">
            <v>BAD ED IV</v>
          </cell>
          <cell r="L1229" t="str">
            <v>AOI</v>
          </cell>
          <cell r="N1229">
            <v>1</v>
          </cell>
          <cell r="Q1229">
            <v>1</v>
          </cell>
          <cell r="R1229" t="str">
            <v>lot</v>
          </cell>
          <cell r="T1229">
            <v>250060.26112075738</v>
          </cell>
          <cell r="U1229">
            <v>1</v>
          </cell>
          <cell r="V1229">
            <v>0</v>
          </cell>
          <cell r="W1229">
            <v>250060.26112075738</v>
          </cell>
          <cell r="X1229">
            <v>0</v>
          </cell>
          <cell r="Y1229">
            <v>0</v>
          </cell>
          <cell r="Z1229">
            <v>250060.26112075738</v>
          </cell>
          <cell r="AA1229">
            <v>0</v>
          </cell>
          <cell r="AB1229">
            <v>250060.26112075738</v>
          </cell>
          <cell r="AC1229">
            <v>0</v>
          </cell>
          <cell r="AD1229">
            <v>0</v>
          </cell>
          <cell r="AE1229">
            <v>250060.26112075738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</row>
        <row r="1230">
          <cell r="B1230" t="str">
            <v>SNIES</v>
          </cell>
          <cell r="C1230" t="str">
            <v>B1A</v>
          </cell>
          <cell r="D1230" t="str">
            <v>B1AA</v>
          </cell>
          <cell r="E1230" t="str">
            <v>EP/MAMO</v>
          </cell>
          <cell r="F1230" t="str">
            <v>SNIES</v>
          </cell>
          <cell r="G1230">
            <v>24</v>
          </cell>
          <cell r="H1230" t="str">
            <v>EP Mamou matériels didactiques</v>
          </cell>
          <cell r="I1230" t="str">
            <v>SNIES</v>
          </cell>
          <cell r="K1230" t="str">
            <v>BAD ED IV</v>
          </cell>
          <cell r="L1230" t="str">
            <v>AOI</v>
          </cell>
          <cell r="N1230">
            <v>1</v>
          </cell>
          <cell r="Q1230">
            <v>1</v>
          </cell>
          <cell r="R1230" t="str">
            <v>lot</v>
          </cell>
          <cell r="T1230">
            <v>250060.26112075738</v>
          </cell>
          <cell r="U1230">
            <v>1</v>
          </cell>
          <cell r="V1230">
            <v>0</v>
          </cell>
          <cell r="W1230">
            <v>250060.26112075738</v>
          </cell>
          <cell r="X1230">
            <v>0</v>
          </cell>
          <cell r="Y1230">
            <v>0</v>
          </cell>
          <cell r="Z1230">
            <v>250060.26112075738</v>
          </cell>
          <cell r="AA1230">
            <v>0</v>
          </cell>
          <cell r="AB1230">
            <v>250060.26112075738</v>
          </cell>
          <cell r="AC1230">
            <v>0</v>
          </cell>
          <cell r="AD1230">
            <v>0</v>
          </cell>
          <cell r="AE1230">
            <v>250060.26112075738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</row>
        <row r="1231">
          <cell r="B1231" t="str">
            <v>SNIES</v>
          </cell>
          <cell r="C1231" t="str">
            <v>B1A</v>
          </cell>
          <cell r="D1231" t="str">
            <v>B1AA</v>
          </cell>
          <cell r="E1231" t="str">
            <v>EP/DALA</v>
          </cell>
          <cell r="F1231" t="str">
            <v>SNIES</v>
          </cell>
          <cell r="G1231">
            <v>24</v>
          </cell>
          <cell r="H1231" t="str">
            <v>EP Dalaba matériels didactiques</v>
          </cell>
          <cell r="I1231" t="str">
            <v>SNIES</v>
          </cell>
          <cell r="K1231" t="str">
            <v>BAD ED IV</v>
          </cell>
          <cell r="L1231" t="str">
            <v>AOI</v>
          </cell>
          <cell r="N1231">
            <v>1</v>
          </cell>
          <cell r="Q1231">
            <v>1</v>
          </cell>
          <cell r="R1231" t="str">
            <v>lot</v>
          </cell>
          <cell r="T1231">
            <v>250060.26112075738</v>
          </cell>
          <cell r="U1231">
            <v>1</v>
          </cell>
          <cell r="V1231">
            <v>0</v>
          </cell>
          <cell r="W1231">
            <v>250060.26112075738</v>
          </cell>
          <cell r="X1231">
            <v>0</v>
          </cell>
          <cell r="Y1231">
            <v>0</v>
          </cell>
          <cell r="Z1231">
            <v>250060.26112075738</v>
          </cell>
          <cell r="AA1231">
            <v>0</v>
          </cell>
          <cell r="AB1231">
            <v>250060.26112075738</v>
          </cell>
          <cell r="AC1231">
            <v>0</v>
          </cell>
          <cell r="AD1231">
            <v>0</v>
          </cell>
          <cell r="AE1231">
            <v>250060.26112075738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</row>
        <row r="1232">
          <cell r="B1232" t="str">
            <v>SNIES</v>
          </cell>
          <cell r="C1232" t="str">
            <v>B1A</v>
          </cell>
          <cell r="D1232" t="str">
            <v>B1AA</v>
          </cell>
          <cell r="E1232" t="str">
            <v>EP/PITA</v>
          </cell>
          <cell r="F1232" t="str">
            <v>SNIES</v>
          </cell>
          <cell r="G1232">
            <v>24</v>
          </cell>
          <cell r="H1232" t="str">
            <v>EP Pita matériels didactiques</v>
          </cell>
          <cell r="I1232" t="str">
            <v>SNIES</v>
          </cell>
          <cell r="K1232" t="str">
            <v>BAD ED IV</v>
          </cell>
          <cell r="L1232" t="str">
            <v>AOI</v>
          </cell>
          <cell r="N1232">
            <v>1</v>
          </cell>
          <cell r="Q1232">
            <v>1</v>
          </cell>
          <cell r="R1232" t="str">
            <v>lot</v>
          </cell>
          <cell r="T1232">
            <v>250060.26112075738</v>
          </cell>
          <cell r="U1232">
            <v>1</v>
          </cell>
          <cell r="V1232">
            <v>0</v>
          </cell>
          <cell r="W1232">
            <v>250060.26112075738</v>
          </cell>
          <cell r="X1232">
            <v>0</v>
          </cell>
          <cell r="Y1232">
            <v>0</v>
          </cell>
          <cell r="Z1232">
            <v>250060.26112075738</v>
          </cell>
          <cell r="AA1232">
            <v>0</v>
          </cell>
          <cell r="AB1232">
            <v>250060.26112075738</v>
          </cell>
          <cell r="AC1232">
            <v>0</v>
          </cell>
          <cell r="AD1232">
            <v>0</v>
          </cell>
          <cell r="AE1232">
            <v>250060.26112075738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</row>
        <row r="1233">
          <cell r="B1233" t="str">
            <v>SNIES</v>
          </cell>
          <cell r="C1233" t="str">
            <v>B1A</v>
          </cell>
          <cell r="D1233" t="str">
            <v>B1AA</v>
          </cell>
          <cell r="E1233" t="str">
            <v>EP/FARA</v>
          </cell>
          <cell r="F1233" t="str">
            <v>SNIES</v>
          </cell>
          <cell r="G1233">
            <v>24</v>
          </cell>
          <cell r="H1233" t="str">
            <v>EP Faranah matériels didactiques</v>
          </cell>
          <cell r="I1233" t="str">
            <v>SNIES</v>
          </cell>
          <cell r="K1233" t="str">
            <v>BAD ED IV</v>
          </cell>
          <cell r="L1233" t="str">
            <v>AOI</v>
          </cell>
          <cell r="N1233">
            <v>1</v>
          </cell>
          <cell r="Q1233">
            <v>1</v>
          </cell>
          <cell r="R1233" t="str">
            <v>lot</v>
          </cell>
          <cell r="T1233">
            <v>250060.26112075738</v>
          </cell>
          <cell r="U1233">
            <v>1</v>
          </cell>
          <cell r="V1233">
            <v>0</v>
          </cell>
          <cell r="W1233">
            <v>250060.26112075738</v>
          </cell>
          <cell r="X1233">
            <v>0</v>
          </cell>
          <cell r="Y1233">
            <v>0</v>
          </cell>
          <cell r="Z1233">
            <v>250060.26112075738</v>
          </cell>
          <cell r="AA1233">
            <v>0</v>
          </cell>
          <cell r="AB1233">
            <v>250060.26112075738</v>
          </cell>
          <cell r="AC1233">
            <v>0</v>
          </cell>
          <cell r="AD1233">
            <v>0</v>
          </cell>
          <cell r="AE1233">
            <v>250060.26112075738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</row>
        <row r="1234">
          <cell r="B1234" t="str">
            <v>SNIES</v>
          </cell>
          <cell r="C1234" t="str">
            <v>B1A</v>
          </cell>
          <cell r="D1234" t="str">
            <v>B1AA</v>
          </cell>
          <cell r="E1234" t="str">
            <v>EP/DABO</v>
          </cell>
          <cell r="F1234" t="str">
            <v>SNIES</v>
          </cell>
          <cell r="G1234">
            <v>24</v>
          </cell>
          <cell r="H1234" t="str">
            <v>EP Dabola matériels didactiques</v>
          </cell>
          <cell r="I1234" t="str">
            <v>SNIES</v>
          </cell>
          <cell r="K1234" t="str">
            <v>BAD ED IV</v>
          </cell>
          <cell r="L1234" t="str">
            <v>AOI</v>
          </cell>
          <cell r="N1234">
            <v>1</v>
          </cell>
          <cell r="Q1234">
            <v>1</v>
          </cell>
          <cell r="R1234" t="str">
            <v>lot</v>
          </cell>
          <cell r="T1234">
            <v>250060.26112075738</v>
          </cell>
          <cell r="U1234">
            <v>1</v>
          </cell>
          <cell r="V1234">
            <v>0</v>
          </cell>
          <cell r="W1234">
            <v>250060.26112075738</v>
          </cell>
          <cell r="X1234">
            <v>0</v>
          </cell>
          <cell r="Y1234">
            <v>0</v>
          </cell>
          <cell r="Z1234">
            <v>250060.26112075738</v>
          </cell>
          <cell r="AA1234">
            <v>0</v>
          </cell>
          <cell r="AB1234">
            <v>250060.26112075738</v>
          </cell>
          <cell r="AC1234">
            <v>0</v>
          </cell>
          <cell r="AD1234">
            <v>0</v>
          </cell>
          <cell r="AE1234">
            <v>250060.26112075738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</row>
        <row r="1235">
          <cell r="B1235" t="str">
            <v>SNIES</v>
          </cell>
          <cell r="C1235" t="str">
            <v>B1A</v>
          </cell>
          <cell r="D1235" t="str">
            <v>B1AA</v>
          </cell>
          <cell r="E1235" t="str">
            <v>EP/KISS</v>
          </cell>
          <cell r="F1235" t="str">
            <v>SNIES</v>
          </cell>
          <cell r="G1235">
            <v>24</v>
          </cell>
          <cell r="H1235" t="str">
            <v>EP Kissidougou matériels didactiques</v>
          </cell>
          <cell r="I1235" t="str">
            <v>SNIES</v>
          </cell>
          <cell r="K1235" t="str">
            <v>BAD ED IV</v>
          </cell>
          <cell r="L1235" t="str">
            <v>AOI</v>
          </cell>
          <cell r="N1235">
            <v>1</v>
          </cell>
          <cell r="Q1235">
            <v>1</v>
          </cell>
          <cell r="R1235" t="str">
            <v>lot</v>
          </cell>
          <cell r="T1235">
            <v>250060.26112075738</v>
          </cell>
          <cell r="U1235">
            <v>1</v>
          </cell>
          <cell r="V1235">
            <v>0</v>
          </cell>
          <cell r="W1235">
            <v>250060.26112075738</v>
          </cell>
          <cell r="X1235">
            <v>0</v>
          </cell>
          <cell r="Y1235">
            <v>0</v>
          </cell>
          <cell r="Z1235">
            <v>250060.26112075738</v>
          </cell>
          <cell r="AA1235">
            <v>0</v>
          </cell>
          <cell r="AB1235">
            <v>250060.26112075738</v>
          </cell>
          <cell r="AC1235">
            <v>0</v>
          </cell>
          <cell r="AD1235">
            <v>0</v>
          </cell>
          <cell r="AE1235">
            <v>250060.26112075738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</row>
        <row r="1236">
          <cell r="B1236" t="str">
            <v>SNIES</v>
          </cell>
          <cell r="C1236" t="str">
            <v>B1A</v>
          </cell>
          <cell r="D1236" t="str">
            <v>B1AA</v>
          </cell>
          <cell r="E1236" t="str">
            <v>EP/DING</v>
          </cell>
          <cell r="F1236" t="str">
            <v>SNIES</v>
          </cell>
          <cell r="G1236">
            <v>24</v>
          </cell>
          <cell r="H1236" t="str">
            <v>EP Dinguiraye matériels didactiques</v>
          </cell>
          <cell r="I1236" t="str">
            <v>SNIES</v>
          </cell>
          <cell r="K1236" t="str">
            <v>BAD ED IV</v>
          </cell>
          <cell r="L1236" t="str">
            <v>AOI</v>
          </cell>
          <cell r="N1236">
            <v>1</v>
          </cell>
          <cell r="Q1236">
            <v>1</v>
          </cell>
          <cell r="R1236" t="str">
            <v>lot</v>
          </cell>
          <cell r="T1236">
            <v>250060.26112075738</v>
          </cell>
          <cell r="U1236">
            <v>1</v>
          </cell>
          <cell r="V1236">
            <v>0</v>
          </cell>
          <cell r="W1236">
            <v>250060.26112075738</v>
          </cell>
          <cell r="X1236">
            <v>0</v>
          </cell>
          <cell r="Y1236">
            <v>0</v>
          </cell>
          <cell r="Z1236">
            <v>250060.26112075738</v>
          </cell>
          <cell r="AA1236">
            <v>0</v>
          </cell>
          <cell r="AB1236">
            <v>250060.26112075738</v>
          </cell>
          <cell r="AC1236">
            <v>0</v>
          </cell>
          <cell r="AD1236">
            <v>0</v>
          </cell>
          <cell r="AE1236">
            <v>250060.26112075738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</row>
        <row r="1237">
          <cell r="B1237" t="str">
            <v>SNIES</v>
          </cell>
          <cell r="C1237" t="str">
            <v>B1A</v>
          </cell>
          <cell r="D1237" t="str">
            <v>B1AA</v>
          </cell>
          <cell r="E1237" t="str">
            <v>EP/KANK</v>
          </cell>
          <cell r="F1237" t="str">
            <v>SNIES</v>
          </cell>
          <cell r="G1237">
            <v>24</v>
          </cell>
          <cell r="H1237" t="str">
            <v>EP Kankan matériels didactiques</v>
          </cell>
          <cell r="I1237" t="str">
            <v>SNIES</v>
          </cell>
          <cell r="K1237" t="str">
            <v>BAD ED IV</v>
          </cell>
          <cell r="L1237" t="str">
            <v>AOI</v>
          </cell>
          <cell r="N1237">
            <v>1</v>
          </cell>
          <cell r="Q1237">
            <v>1</v>
          </cell>
          <cell r="R1237" t="str">
            <v>lot</v>
          </cell>
          <cell r="T1237">
            <v>250060.26112075738</v>
          </cell>
          <cell r="U1237">
            <v>1</v>
          </cell>
          <cell r="V1237">
            <v>0</v>
          </cell>
          <cell r="W1237">
            <v>250060.26112075738</v>
          </cell>
          <cell r="X1237">
            <v>0</v>
          </cell>
          <cell r="Y1237">
            <v>0</v>
          </cell>
          <cell r="Z1237">
            <v>250060.26112075738</v>
          </cell>
          <cell r="AA1237">
            <v>0</v>
          </cell>
          <cell r="AB1237">
            <v>250060.26112075738</v>
          </cell>
          <cell r="AC1237">
            <v>0</v>
          </cell>
          <cell r="AD1237">
            <v>0</v>
          </cell>
          <cell r="AE1237">
            <v>250060.26112075738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</row>
        <row r="1238">
          <cell r="B1238" t="str">
            <v>SNIES</v>
          </cell>
          <cell r="C1238" t="str">
            <v>B1A</v>
          </cell>
          <cell r="D1238" t="str">
            <v>B1AA</v>
          </cell>
          <cell r="E1238" t="str">
            <v>EP/KOUR</v>
          </cell>
          <cell r="F1238" t="str">
            <v>SNIES</v>
          </cell>
          <cell r="G1238">
            <v>24</v>
          </cell>
          <cell r="H1238" t="str">
            <v>EP Kouroussa matériels didactiques</v>
          </cell>
          <cell r="I1238" t="str">
            <v>SNIES</v>
          </cell>
          <cell r="K1238" t="str">
            <v>BAD ED IV</v>
          </cell>
          <cell r="L1238" t="str">
            <v>AOI</v>
          </cell>
          <cell r="N1238">
            <v>1</v>
          </cell>
          <cell r="Q1238">
            <v>1</v>
          </cell>
          <cell r="R1238" t="str">
            <v>lot</v>
          </cell>
          <cell r="T1238">
            <v>250060.26112075738</v>
          </cell>
          <cell r="U1238">
            <v>1</v>
          </cell>
          <cell r="V1238">
            <v>0</v>
          </cell>
          <cell r="W1238">
            <v>250060.26112075738</v>
          </cell>
          <cell r="X1238">
            <v>0</v>
          </cell>
          <cell r="Y1238">
            <v>0</v>
          </cell>
          <cell r="Z1238">
            <v>250060.26112075738</v>
          </cell>
          <cell r="AA1238">
            <v>0</v>
          </cell>
          <cell r="AB1238">
            <v>250060.26112075738</v>
          </cell>
          <cell r="AC1238">
            <v>0</v>
          </cell>
          <cell r="AD1238">
            <v>0</v>
          </cell>
          <cell r="AE1238">
            <v>250060.26112075738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</row>
        <row r="1239">
          <cell r="B1239" t="str">
            <v>SNIES</v>
          </cell>
          <cell r="C1239" t="str">
            <v>B1A</v>
          </cell>
          <cell r="D1239" t="str">
            <v>B1AA</v>
          </cell>
          <cell r="E1239" t="str">
            <v>EP/MAND</v>
          </cell>
          <cell r="F1239" t="str">
            <v>SNIES</v>
          </cell>
          <cell r="G1239">
            <v>24</v>
          </cell>
          <cell r="H1239" t="str">
            <v>EP Mandiana matériels didactiques</v>
          </cell>
          <cell r="I1239" t="str">
            <v>SNIES</v>
          </cell>
          <cell r="K1239" t="str">
            <v>BAD ED IV</v>
          </cell>
          <cell r="L1239" t="str">
            <v>AOI</v>
          </cell>
          <cell r="N1239">
            <v>1</v>
          </cell>
          <cell r="Q1239">
            <v>1</v>
          </cell>
          <cell r="R1239" t="str">
            <v>lot</v>
          </cell>
          <cell r="T1239">
            <v>250060.26112075738</v>
          </cell>
          <cell r="U1239">
            <v>1</v>
          </cell>
          <cell r="V1239">
            <v>0</v>
          </cell>
          <cell r="W1239">
            <v>250060.26112075738</v>
          </cell>
          <cell r="X1239">
            <v>0</v>
          </cell>
          <cell r="Y1239">
            <v>0</v>
          </cell>
          <cell r="Z1239">
            <v>250060.26112075738</v>
          </cell>
          <cell r="AA1239">
            <v>0</v>
          </cell>
          <cell r="AB1239">
            <v>250060.26112075738</v>
          </cell>
          <cell r="AC1239">
            <v>0</v>
          </cell>
          <cell r="AD1239">
            <v>0</v>
          </cell>
          <cell r="AE1239">
            <v>250060.26112075738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</row>
        <row r="1240">
          <cell r="B1240" t="str">
            <v>SNIES</v>
          </cell>
          <cell r="C1240" t="str">
            <v>B1A</v>
          </cell>
          <cell r="D1240" t="str">
            <v>B1AA</v>
          </cell>
          <cell r="E1240" t="str">
            <v>EP/SIGU</v>
          </cell>
          <cell r="F1240" t="str">
            <v>SNIES</v>
          </cell>
          <cell r="G1240">
            <v>24</v>
          </cell>
          <cell r="H1240" t="str">
            <v>EP Siguiri matériels didactiques</v>
          </cell>
          <cell r="I1240" t="str">
            <v>SNIES</v>
          </cell>
          <cell r="K1240" t="str">
            <v>BAD ED IV</v>
          </cell>
          <cell r="L1240" t="str">
            <v>AOI</v>
          </cell>
          <cell r="N1240">
            <v>1</v>
          </cell>
          <cell r="Q1240">
            <v>1</v>
          </cell>
          <cell r="R1240" t="str">
            <v>lot</v>
          </cell>
          <cell r="T1240">
            <v>250060.26112075738</v>
          </cell>
          <cell r="U1240">
            <v>1</v>
          </cell>
          <cell r="V1240">
            <v>0</v>
          </cell>
          <cell r="W1240">
            <v>250060.26112075738</v>
          </cell>
          <cell r="X1240">
            <v>0</v>
          </cell>
          <cell r="Y1240">
            <v>0</v>
          </cell>
          <cell r="Z1240">
            <v>250060.26112075738</v>
          </cell>
          <cell r="AA1240">
            <v>0</v>
          </cell>
          <cell r="AB1240">
            <v>250060.26112075738</v>
          </cell>
          <cell r="AC1240">
            <v>0</v>
          </cell>
          <cell r="AD1240">
            <v>0</v>
          </cell>
          <cell r="AE1240">
            <v>250060.26112075738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</row>
        <row r="1241">
          <cell r="B1241" t="str">
            <v>SNIES</v>
          </cell>
          <cell r="C1241" t="str">
            <v>B1A</v>
          </cell>
          <cell r="D1241" t="str">
            <v>B1AA</v>
          </cell>
          <cell r="E1241" t="str">
            <v>EP/KERO</v>
          </cell>
          <cell r="F1241" t="str">
            <v>SNIES</v>
          </cell>
          <cell r="G1241">
            <v>24</v>
          </cell>
          <cell r="H1241" t="str">
            <v>EP Kérouané matériels didactiques</v>
          </cell>
          <cell r="I1241" t="str">
            <v>SNIES</v>
          </cell>
          <cell r="K1241" t="str">
            <v>BAD ED IV</v>
          </cell>
          <cell r="L1241" t="str">
            <v>AOI</v>
          </cell>
          <cell r="N1241">
            <v>1</v>
          </cell>
          <cell r="Q1241">
            <v>1</v>
          </cell>
          <cell r="R1241" t="str">
            <v>lot</v>
          </cell>
          <cell r="T1241">
            <v>250060.26112075738</v>
          </cell>
          <cell r="U1241">
            <v>1</v>
          </cell>
          <cell r="V1241">
            <v>0</v>
          </cell>
          <cell r="W1241">
            <v>250060.26112075738</v>
          </cell>
          <cell r="X1241">
            <v>0</v>
          </cell>
          <cell r="Y1241">
            <v>0</v>
          </cell>
          <cell r="Z1241">
            <v>250060.26112075738</v>
          </cell>
          <cell r="AA1241">
            <v>0</v>
          </cell>
          <cell r="AB1241">
            <v>250060.26112075738</v>
          </cell>
          <cell r="AC1241">
            <v>0</v>
          </cell>
          <cell r="AD1241">
            <v>0</v>
          </cell>
          <cell r="AE1241">
            <v>250060.26112075738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</row>
        <row r="1242">
          <cell r="B1242" t="str">
            <v>SNIES</v>
          </cell>
          <cell r="C1242" t="str">
            <v>B1A</v>
          </cell>
          <cell r="D1242" t="str">
            <v>B1AA</v>
          </cell>
          <cell r="E1242" t="str">
            <v>EP/MALI</v>
          </cell>
          <cell r="F1242" t="str">
            <v>SNIES</v>
          </cell>
          <cell r="G1242">
            <v>24</v>
          </cell>
          <cell r="H1242" t="str">
            <v>EP Mali matériels didactiques</v>
          </cell>
          <cell r="I1242" t="str">
            <v>SNIES</v>
          </cell>
          <cell r="K1242" t="str">
            <v>BAD ED IV</v>
          </cell>
          <cell r="L1242" t="str">
            <v>AOI</v>
          </cell>
          <cell r="N1242">
            <v>1</v>
          </cell>
          <cell r="Q1242">
            <v>1</v>
          </cell>
          <cell r="R1242" t="str">
            <v>lot</v>
          </cell>
          <cell r="T1242">
            <v>250060.26112075738</v>
          </cell>
          <cell r="U1242">
            <v>1</v>
          </cell>
          <cell r="V1242">
            <v>0</v>
          </cell>
          <cell r="W1242">
            <v>250060.26112075738</v>
          </cell>
          <cell r="X1242">
            <v>0</v>
          </cell>
          <cell r="Y1242">
            <v>0</v>
          </cell>
          <cell r="Z1242">
            <v>250060.26112075738</v>
          </cell>
          <cell r="AA1242">
            <v>0</v>
          </cell>
          <cell r="AB1242">
            <v>250060.26112075738</v>
          </cell>
          <cell r="AC1242">
            <v>0</v>
          </cell>
          <cell r="AD1242">
            <v>0</v>
          </cell>
          <cell r="AE1242">
            <v>250060.26112075738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</row>
        <row r="1243">
          <cell r="B1243" t="str">
            <v>SNIES</v>
          </cell>
          <cell r="C1243" t="str">
            <v>B1A</v>
          </cell>
          <cell r="D1243" t="str">
            <v>B1AA</v>
          </cell>
          <cell r="E1243" t="str">
            <v>EP/TOUG</v>
          </cell>
          <cell r="F1243" t="str">
            <v>SNIES</v>
          </cell>
          <cell r="G1243">
            <v>24</v>
          </cell>
          <cell r="H1243" t="str">
            <v>EP Tougué matériels didactiques</v>
          </cell>
          <cell r="I1243" t="str">
            <v>SNIES</v>
          </cell>
          <cell r="K1243" t="str">
            <v>BAD ED IV</v>
          </cell>
          <cell r="L1243" t="str">
            <v>AOI</v>
          </cell>
          <cell r="N1243">
            <v>1</v>
          </cell>
          <cell r="Q1243">
            <v>1</v>
          </cell>
          <cell r="R1243" t="str">
            <v>lot</v>
          </cell>
          <cell r="T1243">
            <v>250060.26112075738</v>
          </cell>
          <cell r="U1243">
            <v>1</v>
          </cell>
          <cell r="V1243">
            <v>0</v>
          </cell>
          <cell r="W1243">
            <v>250060.26112075738</v>
          </cell>
          <cell r="X1243">
            <v>0</v>
          </cell>
          <cell r="Y1243">
            <v>0</v>
          </cell>
          <cell r="Z1243">
            <v>250060.26112075738</v>
          </cell>
          <cell r="AA1243">
            <v>0</v>
          </cell>
          <cell r="AB1243">
            <v>250060.26112075738</v>
          </cell>
          <cell r="AC1243">
            <v>0</v>
          </cell>
          <cell r="AD1243">
            <v>0</v>
          </cell>
          <cell r="AE1243">
            <v>250060.26112075738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</row>
        <row r="1244">
          <cell r="B1244" t="str">
            <v>SNIES</v>
          </cell>
          <cell r="C1244" t="str">
            <v>B1A</v>
          </cell>
          <cell r="D1244" t="str">
            <v>B1AA</v>
          </cell>
          <cell r="E1244" t="str">
            <v>EP/LABE</v>
          </cell>
          <cell r="F1244" t="str">
            <v>SNIES</v>
          </cell>
          <cell r="G1244">
            <v>24</v>
          </cell>
          <cell r="H1244" t="str">
            <v>EP Labé matériels didactiques</v>
          </cell>
          <cell r="I1244" t="str">
            <v>SNIES</v>
          </cell>
          <cell r="K1244" t="str">
            <v>BAD ED IV</v>
          </cell>
          <cell r="L1244" t="str">
            <v>AOI</v>
          </cell>
          <cell r="N1244">
            <v>1</v>
          </cell>
          <cell r="Q1244">
            <v>1</v>
          </cell>
          <cell r="R1244" t="str">
            <v>lot</v>
          </cell>
          <cell r="T1244">
            <v>250060.26112075738</v>
          </cell>
          <cell r="U1244">
            <v>1</v>
          </cell>
          <cell r="V1244">
            <v>0</v>
          </cell>
          <cell r="W1244">
            <v>250060.26112075738</v>
          </cell>
          <cell r="X1244">
            <v>0</v>
          </cell>
          <cell r="Y1244">
            <v>0</v>
          </cell>
          <cell r="Z1244">
            <v>250060.26112075738</v>
          </cell>
          <cell r="AA1244">
            <v>0</v>
          </cell>
          <cell r="AB1244">
            <v>250060.26112075738</v>
          </cell>
          <cell r="AC1244">
            <v>0</v>
          </cell>
          <cell r="AD1244">
            <v>0</v>
          </cell>
          <cell r="AE1244">
            <v>250060.26112075738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</row>
        <row r="1245">
          <cell r="B1245" t="str">
            <v>SNIES</v>
          </cell>
          <cell r="C1245" t="str">
            <v>B1A</v>
          </cell>
          <cell r="D1245" t="str">
            <v>B1AA</v>
          </cell>
          <cell r="E1245" t="str">
            <v>EP/KOUBI</v>
          </cell>
          <cell r="F1245" t="str">
            <v>SNIES</v>
          </cell>
          <cell r="G1245">
            <v>24</v>
          </cell>
          <cell r="H1245" t="str">
            <v>EP Koubia matériels didactiques</v>
          </cell>
          <cell r="I1245" t="str">
            <v>SNIES</v>
          </cell>
          <cell r="K1245" t="str">
            <v>BAD ED IV</v>
          </cell>
          <cell r="L1245" t="str">
            <v>AOI</v>
          </cell>
          <cell r="N1245">
            <v>1</v>
          </cell>
          <cell r="Q1245">
            <v>1</v>
          </cell>
          <cell r="R1245" t="str">
            <v>lot</v>
          </cell>
          <cell r="T1245">
            <v>250060.26112075738</v>
          </cell>
          <cell r="U1245">
            <v>1</v>
          </cell>
          <cell r="V1245">
            <v>0</v>
          </cell>
          <cell r="W1245">
            <v>250060.26112075738</v>
          </cell>
          <cell r="X1245">
            <v>0</v>
          </cell>
          <cell r="Y1245">
            <v>0</v>
          </cell>
          <cell r="Z1245">
            <v>250060.26112075738</v>
          </cell>
          <cell r="AA1245">
            <v>0</v>
          </cell>
          <cell r="AB1245">
            <v>250060.26112075738</v>
          </cell>
          <cell r="AC1245">
            <v>0</v>
          </cell>
          <cell r="AD1245">
            <v>0</v>
          </cell>
          <cell r="AE1245">
            <v>250060.26112075738</v>
          </cell>
          <cell r="AF1245">
            <v>0</v>
          </cell>
          <cell r="AG1245">
            <v>0</v>
          </cell>
          <cell r="AH1245">
            <v>0</v>
          </cell>
          <cell r="AI1245">
            <v>0</v>
          </cell>
          <cell r="AJ1245">
            <v>0</v>
          </cell>
          <cell r="AK1245">
            <v>0</v>
          </cell>
          <cell r="AL1245">
            <v>0</v>
          </cell>
        </row>
        <row r="1246">
          <cell r="B1246" t="str">
            <v>SNIES</v>
          </cell>
          <cell r="C1246" t="str">
            <v>B1A</v>
          </cell>
          <cell r="D1246" t="str">
            <v>B1AA</v>
          </cell>
          <cell r="E1246" t="str">
            <v>EP/LELO</v>
          </cell>
          <cell r="F1246" t="str">
            <v>SNIES</v>
          </cell>
          <cell r="G1246">
            <v>24</v>
          </cell>
          <cell r="H1246" t="str">
            <v>EP Lélouma matériels didactiques</v>
          </cell>
          <cell r="I1246" t="str">
            <v>SNIES</v>
          </cell>
          <cell r="K1246" t="str">
            <v>BAD ED IV</v>
          </cell>
          <cell r="L1246" t="str">
            <v>AOI</v>
          </cell>
          <cell r="N1246">
            <v>1</v>
          </cell>
          <cell r="Q1246">
            <v>1</v>
          </cell>
          <cell r="R1246" t="str">
            <v>lot</v>
          </cell>
          <cell r="T1246">
            <v>250060.26112075738</v>
          </cell>
          <cell r="U1246">
            <v>1</v>
          </cell>
          <cell r="V1246">
            <v>0</v>
          </cell>
          <cell r="W1246">
            <v>250060.26112075738</v>
          </cell>
          <cell r="X1246">
            <v>0</v>
          </cell>
          <cell r="Y1246">
            <v>0</v>
          </cell>
          <cell r="Z1246">
            <v>250060.26112075738</v>
          </cell>
          <cell r="AA1246">
            <v>0</v>
          </cell>
          <cell r="AB1246">
            <v>250060.26112075738</v>
          </cell>
          <cell r="AC1246">
            <v>0</v>
          </cell>
          <cell r="AD1246">
            <v>0</v>
          </cell>
          <cell r="AE1246">
            <v>250060.26112075738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</row>
        <row r="1247">
          <cell r="B1247" t="str">
            <v>SNIES</v>
          </cell>
          <cell r="C1247" t="str">
            <v>B1A</v>
          </cell>
          <cell r="D1247" t="str">
            <v>B1AA</v>
          </cell>
          <cell r="E1247" t="str">
            <v>EP/KIND</v>
          </cell>
          <cell r="F1247" t="str">
            <v>SNIES</v>
          </cell>
          <cell r="G1247">
            <v>24</v>
          </cell>
          <cell r="H1247" t="str">
            <v>EP Kindia matériels didactiques</v>
          </cell>
          <cell r="I1247" t="str">
            <v>SNIES</v>
          </cell>
          <cell r="K1247" t="str">
            <v>BAD ED IV</v>
          </cell>
          <cell r="L1247" t="str">
            <v>AOI</v>
          </cell>
          <cell r="N1247">
            <v>1</v>
          </cell>
          <cell r="Q1247">
            <v>1</v>
          </cell>
          <cell r="R1247" t="str">
            <v>lot</v>
          </cell>
          <cell r="T1247">
            <v>250060.26112075738</v>
          </cell>
          <cell r="U1247">
            <v>1</v>
          </cell>
          <cell r="V1247">
            <v>0</v>
          </cell>
          <cell r="W1247">
            <v>250060.26112075738</v>
          </cell>
          <cell r="X1247">
            <v>0</v>
          </cell>
          <cell r="Y1247">
            <v>0</v>
          </cell>
          <cell r="Z1247">
            <v>250060.26112075738</v>
          </cell>
          <cell r="AA1247">
            <v>0</v>
          </cell>
          <cell r="AB1247">
            <v>250060.26112075738</v>
          </cell>
          <cell r="AC1247">
            <v>0</v>
          </cell>
          <cell r="AD1247">
            <v>0</v>
          </cell>
          <cell r="AE1247">
            <v>250060.26112075738</v>
          </cell>
          <cell r="AF1247">
            <v>0</v>
          </cell>
          <cell r="AG1247">
            <v>0</v>
          </cell>
          <cell r="AH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</row>
        <row r="1248">
          <cell r="B1248" t="str">
            <v>SNIES</v>
          </cell>
          <cell r="C1248" t="str">
            <v>B1A</v>
          </cell>
          <cell r="D1248" t="str">
            <v>B1AA</v>
          </cell>
          <cell r="E1248" t="str">
            <v>EP/TELI</v>
          </cell>
          <cell r="F1248" t="str">
            <v>SNIES</v>
          </cell>
          <cell r="G1248">
            <v>24</v>
          </cell>
          <cell r="H1248" t="str">
            <v>EP Télimélé matériels didactiques</v>
          </cell>
          <cell r="I1248" t="str">
            <v>SNIES</v>
          </cell>
          <cell r="K1248" t="str">
            <v>BAD ED IV</v>
          </cell>
          <cell r="L1248" t="str">
            <v>AOI</v>
          </cell>
          <cell r="N1248">
            <v>1</v>
          </cell>
          <cell r="Q1248">
            <v>1</v>
          </cell>
          <cell r="R1248" t="str">
            <v>lot</v>
          </cell>
          <cell r="T1248">
            <v>250060.26112075738</v>
          </cell>
          <cell r="U1248">
            <v>1</v>
          </cell>
          <cell r="V1248">
            <v>0</v>
          </cell>
          <cell r="W1248">
            <v>250060.26112075738</v>
          </cell>
          <cell r="X1248">
            <v>0</v>
          </cell>
          <cell r="Y1248">
            <v>0</v>
          </cell>
          <cell r="Z1248">
            <v>250060.26112075738</v>
          </cell>
          <cell r="AA1248">
            <v>0</v>
          </cell>
          <cell r="AB1248">
            <v>250060.26112075738</v>
          </cell>
          <cell r="AC1248">
            <v>0</v>
          </cell>
          <cell r="AD1248">
            <v>0</v>
          </cell>
          <cell r="AE1248">
            <v>250060.26112075738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</row>
        <row r="1249">
          <cell r="B1249" t="str">
            <v>SNIES</v>
          </cell>
          <cell r="C1249" t="str">
            <v>B1A</v>
          </cell>
          <cell r="D1249" t="str">
            <v>B1AA</v>
          </cell>
          <cell r="E1249" t="str">
            <v>EP/COYA</v>
          </cell>
          <cell r="F1249" t="str">
            <v>SNIES</v>
          </cell>
          <cell r="G1249">
            <v>24</v>
          </cell>
          <cell r="H1249" t="str">
            <v>EP Coyah matériels didactiques</v>
          </cell>
          <cell r="I1249" t="str">
            <v>SNIES</v>
          </cell>
          <cell r="K1249" t="str">
            <v>BAD ED IV</v>
          </cell>
          <cell r="L1249" t="str">
            <v>AOI</v>
          </cell>
          <cell r="N1249">
            <v>1</v>
          </cell>
          <cell r="Q1249">
            <v>1</v>
          </cell>
          <cell r="R1249" t="str">
            <v>lot</v>
          </cell>
          <cell r="T1249">
            <v>250060.26112075738</v>
          </cell>
          <cell r="U1249">
            <v>1</v>
          </cell>
          <cell r="V1249">
            <v>0</v>
          </cell>
          <cell r="W1249">
            <v>250060.26112075738</v>
          </cell>
          <cell r="X1249">
            <v>0</v>
          </cell>
          <cell r="Y1249">
            <v>0</v>
          </cell>
          <cell r="Z1249">
            <v>250060.26112075738</v>
          </cell>
          <cell r="AA1249">
            <v>0</v>
          </cell>
          <cell r="AB1249">
            <v>250060.26112075738</v>
          </cell>
          <cell r="AC1249">
            <v>0</v>
          </cell>
          <cell r="AD1249">
            <v>0</v>
          </cell>
          <cell r="AE1249">
            <v>250060.26112075738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</row>
        <row r="1250">
          <cell r="B1250" t="str">
            <v>SNIES</v>
          </cell>
          <cell r="C1250" t="str">
            <v>B1A</v>
          </cell>
          <cell r="D1250" t="str">
            <v>B1AA</v>
          </cell>
          <cell r="E1250" t="str">
            <v>EP/FORE</v>
          </cell>
          <cell r="F1250" t="str">
            <v>SNIES</v>
          </cell>
          <cell r="G1250">
            <v>24</v>
          </cell>
          <cell r="H1250" t="str">
            <v>EP Forécariah matériels didactiques</v>
          </cell>
          <cell r="I1250" t="str">
            <v>SNIES</v>
          </cell>
          <cell r="K1250" t="str">
            <v>BAD ED IV</v>
          </cell>
          <cell r="L1250" t="str">
            <v>AOI</v>
          </cell>
          <cell r="N1250">
            <v>1</v>
          </cell>
          <cell r="Q1250">
            <v>1</v>
          </cell>
          <cell r="R1250" t="str">
            <v>lot</v>
          </cell>
          <cell r="T1250">
            <v>250060.26112075738</v>
          </cell>
          <cell r="U1250">
            <v>1</v>
          </cell>
          <cell r="V1250">
            <v>0</v>
          </cell>
          <cell r="W1250">
            <v>250060.26112075738</v>
          </cell>
          <cell r="X1250">
            <v>0</v>
          </cell>
          <cell r="Y1250">
            <v>0</v>
          </cell>
          <cell r="Z1250">
            <v>250060.26112075738</v>
          </cell>
          <cell r="AA1250">
            <v>0</v>
          </cell>
          <cell r="AB1250">
            <v>250060.26112075738</v>
          </cell>
          <cell r="AC1250">
            <v>0</v>
          </cell>
          <cell r="AD1250">
            <v>0</v>
          </cell>
          <cell r="AE1250">
            <v>250060.26112075738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</row>
        <row r="1251">
          <cell r="B1251" t="str">
            <v>SNIES</v>
          </cell>
          <cell r="C1251" t="str">
            <v>B1A</v>
          </cell>
          <cell r="D1251" t="str">
            <v>B1AA</v>
          </cell>
          <cell r="E1251" t="str">
            <v>EP/DUBR</v>
          </cell>
          <cell r="F1251" t="str">
            <v>SNIES</v>
          </cell>
          <cell r="G1251">
            <v>24</v>
          </cell>
          <cell r="H1251" t="str">
            <v>EP Dubréka matériels didactiques</v>
          </cell>
          <cell r="I1251" t="str">
            <v>SNIES</v>
          </cell>
          <cell r="K1251" t="str">
            <v>BAD ED IV</v>
          </cell>
          <cell r="L1251" t="str">
            <v>AOI</v>
          </cell>
          <cell r="N1251">
            <v>1</v>
          </cell>
          <cell r="Q1251">
            <v>1</v>
          </cell>
          <cell r="R1251" t="str">
            <v>lot</v>
          </cell>
          <cell r="T1251">
            <v>250060.26112075738</v>
          </cell>
          <cell r="U1251">
            <v>1</v>
          </cell>
          <cell r="V1251">
            <v>0</v>
          </cell>
          <cell r="W1251">
            <v>250060.26112075738</v>
          </cell>
          <cell r="X1251">
            <v>0</v>
          </cell>
          <cell r="Y1251">
            <v>0</v>
          </cell>
          <cell r="Z1251">
            <v>250060.26112075738</v>
          </cell>
          <cell r="AA1251">
            <v>0</v>
          </cell>
          <cell r="AB1251">
            <v>250060.26112075738</v>
          </cell>
          <cell r="AC1251">
            <v>0</v>
          </cell>
          <cell r="AD1251">
            <v>0</v>
          </cell>
          <cell r="AE1251">
            <v>250060.26112075738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</row>
        <row r="1252">
          <cell r="B1252" t="str">
            <v>SNIES</v>
          </cell>
          <cell r="C1252" t="str">
            <v>B1A</v>
          </cell>
          <cell r="D1252" t="str">
            <v>B1AA</v>
          </cell>
          <cell r="E1252" t="str">
            <v>EP/BOKE</v>
          </cell>
          <cell r="F1252" t="str">
            <v>SNIES</v>
          </cell>
          <cell r="G1252">
            <v>24</v>
          </cell>
          <cell r="H1252" t="str">
            <v>EP Boké matériels didactiques</v>
          </cell>
          <cell r="I1252" t="str">
            <v>SNIES</v>
          </cell>
          <cell r="K1252" t="str">
            <v>BAD ED IV</v>
          </cell>
          <cell r="L1252" t="str">
            <v>AOI</v>
          </cell>
          <cell r="N1252">
            <v>1</v>
          </cell>
          <cell r="Q1252">
            <v>1</v>
          </cell>
          <cell r="R1252" t="str">
            <v>lot</v>
          </cell>
          <cell r="T1252">
            <v>250060.26112075738</v>
          </cell>
          <cell r="U1252">
            <v>1</v>
          </cell>
          <cell r="V1252">
            <v>0</v>
          </cell>
          <cell r="W1252">
            <v>250060.26112075738</v>
          </cell>
          <cell r="X1252">
            <v>0</v>
          </cell>
          <cell r="Y1252">
            <v>0</v>
          </cell>
          <cell r="Z1252">
            <v>250060.26112075738</v>
          </cell>
          <cell r="AA1252">
            <v>0</v>
          </cell>
          <cell r="AB1252">
            <v>250060.26112075738</v>
          </cell>
          <cell r="AC1252">
            <v>0</v>
          </cell>
          <cell r="AD1252">
            <v>0</v>
          </cell>
          <cell r="AE1252">
            <v>250060.26112075738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</row>
        <row r="1253">
          <cell r="B1253" t="str">
            <v>SNIES</v>
          </cell>
          <cell r="C1253" t="str">
            <v>B1A</v>
          </cell>
          <cell r="D1253" t="str">
            <v>B1AA</v>
          </cell>
          <cell r="E1253" t="str">
            <v>EP/BOFF</v>
          </cell>
          <cell r="F1253" t="str">
            <v>SNIES</v>
          </cell>
          <cell r="G1253">
            <v>24</v>
          </cell>
          <cell r="H1253" t="str">
            <v>EP Boffa matériels didactiques</v>
          </cell>
          <cell r="I1253" t="str">
            <v>SNIES</v>
          </cell>
          <cell r="K1253" t="str">
            <v>BAD ED IV</v>
          </cell>
          <cell r="L1253" t="str">
            <v>AOI</v>
          </cell>
          <cell r="N1253">
            <v>1</v>
          </cell>
          <cell r="Q1253">
            <v>1</v>
          </cell>
          <cell r="R1253" t="str">
            <v>lot</v>
          </cell>
          <cell r="T1253">
            <v>250060.26112075738</v>
          </cell>
          <cell r="U1253">
            <v>1</v>
          </cell>
          <cell r="V1253">
            <v>0</v>
          </cell>
          <cell r="W1253">
            <v>250060.26112075738</v>
          </cell>
          <cell r="X1253">
            <v>0</v>
          </cell>
          <cell r="Y1253">
            <v>0</v>
          </cell>
          <cell r="Z1253">
            <v>250060.26112075738</v>
          </cell>
          <cell r="AA1253">
            <v>0</v>
          </cell>
          <cell r="AB1253">
            <v>250060.26112075738</v>
          </cell>
          <cell r="AC1253">
            <v>0</v>
          </cell>
          <cell r="AD1253">
            <v>0</v>
          </cell>
          <cell r="AE1253">
            <v>250060.26112075738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</row>
        <row r="1254">
          <cell r="B1254" t="str">
            <v>SNIES</v>
          </cell>
          <cell r="C1254" t="str">
            <v>B1A</v>
          </cell>
          <cell r="D1254" t="str">
            <v>B1AA</v>
          </cell>
          <cell r="E1254" t="str">
            <v>EP/FRIA</v>
          </cell>
          <cell r="F1254" t="str">
            <v>SNIES</v>
          </cell>
          <cell r="G1254">
            <v>24</v>
          </cell>
          <cell r="H1254" t="str">
            <v>EP Fria matériels didactiques</v>
          </cell>
          <cell r="I1254" t="str">
            <v>SNIES</v>
          </cell>
          <cell r="K1254" t="str">
            <v>BAD ED IV</v>
          </cell>
          <cell r="L1254" t="str">
            <v>AOI</v>
          </cell>
          <cell r="N1254">
            <v>1</v>
          </cell>
          <cell r="Q1254">
            <v>1</v>
          </cell>
          <cell r="R1254" t="str">
            <v>lot</v>
          </cell>
          <cell r="T1254">
            <v>250060.26112075738</v>
          </cell>
          <cell r="U1254">
            <v>1</v>
          </cell>
          <cell r="V1254">
            <v>0</v>
          </cell>
          <cell r="W1254">
            <v>250060.26112075738</v>
          </cell>
          <cell r="X1254">
            <v>0</v>
          </cell>
          <cell r="Y1254">
            <v>0</v>
          </cell>
          <cell r="Z1254">
            <v>250060.26112075738</v>
          </cell>
          <cell r="AA1254">
            <v>0</v>
          </cell>
          <cell r="AB1254">
            <v>250060.26112075738</v>
          </cell>
          <cell r="AC1254">
            <v>0</v>
          </cell>
          <cell r="AD1254">
            <v>0</v>
          </cell>
          <cell r="AE1254">
            <v>250060.26112075738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</row>
        <row r="1255">
          <cell r="B1255" t="str">
            <v>SNIES</v>
          </cell>
          <cell r="C1255" t="str">
            <v>B1A</v>
          </cell>
          <cell r="D1255" t="str">
            <v>B1AA</v>
          </cell>
          <cell r="E1255" t="str">
            <v>EP/GAOU</v>
          </cell>
          <cell r="F1255" t="str">
            <v>SNIES</v>
          </cell>
          <cell r="G1255">
            <v>24</v>
          </cell>
          <cell r="H1255" t="str">
            <v>EP Gaoual matériels didactiques</v>
          </cell>
          <cell r="I1255" t="str">
            <v>SNIES</v>
          </cell>
          <cell r="K1255" t="str">
            <v>BAD ED IV</v>
          </cell>
          <cell r="L1255" t="str">
            <v>AOI</v>
          </cell>
          <cell r="N1255">
            <v>1</v>
          </cell>
          <cell r="Q1255">
            <v>1</v>
          </cell>
          <cell r="R1255" t="str">
            <v>lot</v>
          </cell>
          <cell r="T1255">
            <v>250060.26112075738</v>
          </cell>
          <cell r="U1255">
            <v>1</v>
          </cell>
          <cell r="V1255">
            <v>0</v>
          </cell>
          <cell r="W1255">
            <v>250060.26112075738</v>
          </cell>
          <cell r="X1255">
            <v>0</v>
          </cell>
          <cell r="Y1255">
            <v>0</v>
          </cell>
          <cell r="Z1255">
            <v>250060.26112075738</v>
          </cell>
          <cell r="AA1255">
            <v>0</v>
          </cell>
          <cell r="AB1255">
            <v>250060.26112075738</v>
          </cell>
          <cell r="AC1255">
            <v>0</v>
          </cell>
          <cell r="AD1255">
            <v>0</v>
          </cell>
          <cell r="AE1255">
            <v>250060.26112075738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</row>
        <row r="1256">
          <cell r="B1256" t="str">
            <v>SNIES</v>
          </cell>
          <cell r="C1256" t="str">
            <v>B1A</v>
          </cell>
          <cell r="D1256" t="str">
            <v>B1AA</v>
          </cell>
          <cell r="E1256" t="str">
            <v>EP/KOUN</v>
          </cell>
          <cell r="F1256" t="str">
            <v>SNIES</v>
          </cell>
          <cell r="G1256">
            <v>24</v>
          </cell>
          <cell r="H1256" t="str">
            <v>EP Koundara matériels didactiques</v>
          </cell>
          <cell r="I1256" t="str">
            <v>SNIES</v>
          </cell>
          <cell r="K1256" t="str">
            <v>BAD ED IV</v>
          </cell>
          <cell r="L1256" t="str">
            <v>AOI</v>
          </cell>
          <cell r="N1256">
            <v>1</v>
          </cell>
          <cell r="Q1256">
            <v>1</v>
          </cell>
          <cell r="R1256" t="str">
            <v>lot</v>
          </cell>
          <cell r="T1256">
            <v>250060.26112075738</v>
          </cell>
          <cell r="U1256">
            <v>1</v>
          </cell>
          <cell r="V1256">
            <v>0</v>
          </cell>
          <cell r="W1256">
            <v>250060.26112075738</v>
          </cell>
          <cell r="X1256">
            <v>0</v>
          </cell>
          <cell r="Y1256">
            <v>0</v>
          </cell>
          <cell r="Z1256">
            <v>250060.26112075738</v>
          </cell>
          <cell r="AA1256">
            <v>0</v>
          </cell>
          <cell r="AB1256">
            <v>250060.26112075738</v>
          </cell>
          <cell r="AC1256">
            <v>0</v>
          </cell>
          <cell r="AD1256">
            <v>0</v>
          </cell>
          <cell r="AE1256">
            <v>250060.26112075738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</row>
        <row r="1257">
          <cell r="B1257" t="str">
            <v>SNIES</v>
          </cell>
          <cell r="C1257" t="str">
            <v>B1A</v>
          </cell>
          <cell r="D1257" t="str">
            <v>B1AA</v>
          </cell>
          <cell r="E1257" t="str">
            <v>EP/NZER</v>
          </cell>
          <cell r="F1257" t="str">
            <v>SNIES</v>
          </cell>
          <cell r="G1257">
            <v>24</v>
          </cell>
          <cell r="H1257" t="str">
            <v>EP Nzérékoré manuels et guides du primaire</v>
          </cell>
          <cell r="I1257" t="str">
            <v>SNIES</v>
          </cell>
          <cell r="K1257" t="str">
            <v>BAD ED IV</v>
          </cell>
          <cell r="L1257" t="str">
            <v>AOI</v>
          </cell>
          <cell r="N1257">
            <v>1</v>
          </cell>
          <cell r="Q1257">
            <v>1</v>
          </cell>
          <cell r="R1257" t="str">
            <v>lot</v>
          </cell>
          <cell r="T1257">
            <v>400639.235171979</v>
          </cell>
          <cell r="U1257">
            <v>1</v>
          </cell>
          <cell r="V1257">
            <v>0</v>
          </cell>
          <cell r="W1257">
            <v>400639.235171979</v>
          </cell>
          <cell r="X1257">
            <v>0</v>
          </cell>
          <cell r="Y1257">
            <v>0</v>
          </cell>
          <cell r="Z1257">
            <v>400639.235171979</v>
          </cell>
          <cell r="AA1257">
            <v>0</v>
          </cell>
          <cell r="AB1257">
            <v>400639.235171979</v>
          </cell>
          <cell r="AC1257">
            <v>0</v>
          </cell>
          <cell r="AD1257">
            <v>0</v>
          </cell>
          <cell r="AE1257">
            <v>400639.235171979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</row>
        <row r="1258">
          <cell r="B1258" t="str">
            <v>SNIES</v>
          </cell>
          <cell r="C1258" t="str">
            <v>B1A</v>
          </cell>
          <cell r="D1258" t="str">
            <v>B1AA</v>
          </cell>
          <cell r="E1258" t="str">
            <v>EP/MACE</v>
          </cell>
          <cell r="F1258" t="str">
            <v>SNIES</v>
          </cell>
          <cell r="G1258">
            <v>24</v>
          </cell>
          <cell r="H1258" t="str">
            <v>EP Macenta manuels et guides du primaire</v>
          </cell>
          <cell r="I1258" t="str">
            <v>SNIES</v>
          </cell>
          <cell r="K1258" t="str">
            <v>BAD ED IV</v>
          </cell>
          <cell r="L1258" t="str">
            <v>AOI</v>
          </cell>
          <cell r="N1258">
            <v>1</v>
          </cell>
          <cell r="Q1258">
            <v>1</v>
          </cell>
          <cell r="R1258" t="str">
            <v>lot</v>
          </cell>
          <cell r="T1258">
            <v>400639.235171979</v>
          </cell>
          <cell r="U1258">
            <v>1</v>
          </cell>
          <cell r="V1258">
            <v>0</v>
          </cell>
          <cell r="W1258">
            <v>400639.235171979</v>
          </cell>
          <cell r="X1258">
            <v>0</v>
          </cell>
          <cell r="Y1258">
            <v>0</v>
          </cell>
          <cell r="Z1258">
            <v>400639.235171979</v>
          </cell>
          <cell r="AA1258">
            <v>0</v>
          </cell>
          <cell r="AB1258">
            <v>400639.235171979</v>
          </cell>
          <cell r="AC1258">
            <v>0</v>
          </cell>
          <cell r="AD1258">
            <v>0</v>
          </cell>
          <cell r="AE1258">
            <v>400639.235171979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</row>
        <row r="1259">
          <cell r="B1259" t="str">
            <v>SNIES</v>
          </cell>
          <cell r="C1259" t="str">
            <v>B1A</v>
          </cell>
          <cell r="D1259" t="str">
            <v>B1AA</v>
          </cell>
          <cell r="E1259" t="str">
            <v>EP/GUEC</v>
          </cell>
          <cell r="F1259" t="str">
            <v>SNIES</v>
          </cell>
          <cell r="G1259">
            <v>24</v>
          </cell>
          <cell r="H1259" t="str">
            <v>EP Guéckédou manuels et guides du primaire</v>
          </cell>
          <cell r="I1259" t="str">
            <v>SNIES</v>
          </cell>
          <cell r="K1259" t="str">
            <v>BAD ED IV</v>
          </cell>
          <cell r="L1259" t="str">
            <v>AOI</v>
          </cell>
          <cell r="N1259">
            <v>1</v>
          </cell>
          <cell r="Q1259">
            <v>1</v>
          </cell>
          <cell r="R1259" t="str">
            <v>lot</v>
          </cell>
          <cell r="T1259">
            <v>400639.235171979</v>
          </cell>
          <cell r="U1259">
            <v>1</v>
          </cell>
          <cell r="V1259">
            <v>0</v>
          </cell>
          <cell r="W1259">
            <v>400639.235171979</v>
          </cell>
          <cell r="X1259">
            <v>0</v>
          </cell>
          <cell r="Y1259">
            <v>0</v>
          </cell>
          <cell r="Z1259">
            <v>400639.235171979</v>
          </cell>
          <cell r="AA1259">
            <v>0</v>
          </cell>
          <cell r="AB1259">
            <v>400639.235171979</v>
          </cell>
          <cell r="AC1259">
            <v>0</v>
          </cell>
          <cell r="AD1259">
            <v>0</v>
          </cell>
          <cell r="AE1259">
            <v>400639.235171979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</row>
        <row r="1260">
          <cell r="B1260" t="str">
            <v>SNIES</v>
          </cell>
          <cell r="C1260" t="str">
            <v>B1A</v>
          </cell>
          <cell r="D1260" t="str">
            <v>B1AA</v>
          </cell>
          <cell r="E1260" t="str">
            <v>EP/LOLA</v>
          </cell>
          <cell r="F1260" t="str">
            <v>SNIES</v>
          </cell>
          <cell r="G1260">
            <v>24</v>
          </cell>
          <cell r="H1260" t="str">
            <v>EP Lola manuels et guides du primaire</v>
          </cell>
          <cell r="I1260" t="str">
            <v>SNIES</v>
          </cell>
          <cell r="K1260" t="str">
            <v>BAD ED IV</v>
          </cell>
          <cell r="L1260" t="str">
            <v>AOI</v>
          </cell>
          <cell r="N1260">
            <v>1</v>
          </cell>
          <cell r="Q1260">
            <v>1</v>
          </cell>
          <cell r="R1260" t="str">
            <v>lot</v>
          </cell>
          <cell r="T1260">
            <v>400639.235171979</v>
          </cell>
          <cell r="U1260">
            <v>1</v>
          </cell>
          <cell r="V1260">
            <v>0</v>
          </cell>
          <cell r="W1260">
            <v>400639.235171979</v>
          </cell>
          <cell r="X1260">
            <v>0</v>
          </cell>
          <cell r="Y1260">
            <v>0</v>
          </cell>
          <cell r="Z1260">
            <v>400639.235171979</v>
          </cell>
          <cell r="AA1260">
            <v>0</v>
          </cell>
          <cell r="AB1260">
            <v>400639.235171979</v>
          </cell>
          <cell r="AC1260">
            <v>0</v>
          </cell>
          <cell r="AD1260">
            <v>0</v>
          </cell>
          <cell r="AE1260">
            <v>400639.235171979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</row>
        <row r="1261">
          <cell r="B1261" t="str">
            <v>SNIES</v>
          </cell>
          <cell r="C1261" t="str">
            <v>B1A</v>
          </cell>
          <cell r="D1261" t="str">
            <v>B1AA</v>
          </cell>
          <cell r="E1261" t="str">
            <v>EP/BEYL</v>
          </cell>
          <cell r="F1261" t="str">
            <v>SNIES</v>
          </cell>
          <cell r="G1261">
            <v>24</v>
          </cell>
          <cell r="H1261" t="str">
            <v>EP Beyla manuels et guides du primaire</v>
          </cell>
          <cell r="I1261" t="str">
            <v>SNIES</v>
          </cell>
          <cell r="K1261" t="str">
            <v>BAD ED IV</v>
          </cell>
          <cell r="L1261" t="str">
            <v>AOI</v>
          </cell>
          <cell r="N1261">
            <v>1</v>
          </cell>
          <cell r="Q1261">
            <v>1</v>
          </cell>
          <cell r="R1261" t="str">
            <v>lot</v>
          </cell>
          <cell r="T1261">
            <v>400639.235171979</v>
          </cell>
          <cell r="U1261">
            <v>1</v>
          </cell>
          <cell r="V1261">
            <v>0</v>
          </cell>
          <cell r="W1261">
            <v>400639.235171979</v>
          </cell>
          <cell r="X1261">
            <v>0</v>
          </cell>
          <cell r="Y1261">
            <v>0</v>
          </cell>
          <cell r="Z1261">
            <v>400639.235171979</v>
          </cell>
          <cell r="AA1261">
            <v>0</v>
          </cell>
          <cell r="AB1261">
            <v>400639.235171979</v>
          </cell>
          <cell r="AC1261">
            <v>0</v>
          </cell>
          <cell r="AD1261">
            <v>0</v>
          </cell>
          <cell r="AE1261">
            <v>400639.235171979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</row>
        <row r="1262">
          <cell r="B1262" t="str">
            <v>SNIES</v>
          </cell>
          <cell r="C1262" t="str">
            <v>B1A</v>
          </cell>
          <cell r="D1262" t="str">
            <v>B1AA</v>
          </cell>
          <cell r="E1262" t="str">
            <v>EP/YOMO</v>
          </cell>
          <cell r="F1262" t="str">
            <v>SNIES</v>
          </cell>
          <cell r="G1262">
            <v>24</v>
          </cell>
          <cell r="H1262" t="str">
            <v>EP Yomou manuels et guides du primaire</v>
          </cell>
          <cell r="I1262" t="str">
            <v>SNIES</v>
          </cell>
          <cell r="K1262" t="str">
            <v>BAD ED IV</v>
          </cell>
          <cell r="L1262" t="str">
            <v>AOI</v>
          </cell>
          <cell r="N1262">
            <v>1</v>
          </cell>
          <cell r="Q1262">
            <v>1</v>
          </cell>
          <cell r="R1262" t="str">
            <v>lot</v>
          </cell>
          <cell r="T1262">
            <v>400639.235171979</v>
          </cell>
          <cell r="U1262">
            <v>1</v>
          </cell>
          <cell r="V1262">
            <v>0</v>
          </cell>
          <cell r="W1262">
            <v>400639.235171979</v>
          </cell>
          <cell r="X1262">
            <v>0</v>
          </cell>
          <cell r="Y1262">
            <v>0</v>
          </cell>
          <cell r="Z1262">
            <v>400639.235171979</v>
          </cell>
          <cell r="AA1262">
            <v>0</v>
          </cell>
          <cell r="AB1262">
            <v>400639.235171979</v>
          </cell>
          <cell r="AC1262">
            <v>0</v>
          </cell>
          <cell r="AD1262">
            <v>0</v>
          </cell>
          <cell r="AE1262">
            <v>400639.235171979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</row>
        <row r="1263">
          <cell r="B1263" t="str">
            <v>SNIES</v>
          </cell>
          <cell r="C1263" t="str">
            <v>B1A</v>
          </cell>
          <cell r="D1263" t="str">
            <v>B1AA</v>
          </cell>
          <cell r="E1263" t="str">
            <v>EP/MAMO</v>
          </cell>
          <cell r="F1263" t="str">
            <v>SNIES</v>
          </cell>
          <cell r="G1263">
            <v>24</v>
          </cell>
          <cell r="H1263" t="str">
            <v>EP Mamou manuels et guides du primaire</v>
          </cell>
          <cell r="I1263" t="str">
            <v>SNIES</v>
          </cell>
          <cell r="K1263" t="str">
            <v>BAD ED IV</v>
          </cell>
          <cell r="L1263" t="str">
            <v>AOI</v>
          </cell>
          <cell r="N1263">
            <v>1</v>
          </cell>
          <cell r="Q1263">
            <v>1</v>
          </cell>
          <cell r="R1263" t="str">
            <v>lot</v>
          </cell>
          <cell r="T1263">
            <v>400639.235171979</v>
          </cell>
          <cell r="U1263">
            <v>1</v>
          </cell>
          <cell r="V1263">
            <v>0</v>
          </cell>
          <cell r="W1263">
            <v>400639.235171979</v>
          </cell>
          <cell r="X1263">
            <v>0</v>
          </cell>
          <cell r="Y1263">
            <v>0</v>
          </cell>
          <cell r="Z1263">
            <v>400639.235171979</v>
          </cell>
          <cell r="AA1263">
            <v>0</v>
          </cell>
          <cell r="AB1263">
            <v>400639.235171979</v>
          </cell>
          <cell r="AC1263">
            <v>0</v>
          </cell>
          <cell r="AD1263">
            <v>0</v>
          </cell>
          <cell r="AE1263">
            <v>400639.235171979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</row>
        <row r="1264">
          <cell r="B1264" t="str">
            <v>SNIES</v>
          </cell>
          <cell r="C1264" t="str">
            <v>B1A</v>
          </cell>
          <cell r="D1264" t="str">
            <v>B1AA</v>
          </cell>
          <cell r="E1264" t="str">
            <v>EP/DALA</v>
          </cell>
          <cell r="F1264" t="str">
            <v>SNIES</v>
          </cell>
          <cell r="G1264">
            <v>24</v>
          </cell>
          <cell r="H1264" t="str">
            <v>EP Dalaba manuels et guides du primaire</v>
          </cell>
          <cell r="I1264" t="str">
            <v>SNIES</v>
          </cell>
          <cell r="K1264" t="str">
            <v>BAD ED IV</v>
          </cell>
          <cell r="L1264" t="str">
            <v>AOI</v>
          </cell>
          <cell r="N1264">
            <v>1</v>
          </cell>
          <cell r="Q1264">
            <v>1</v>
          </cell>
          <cell r="R1264" t="str">
            <v>lot</v>
          </cell>
          <cell r="T1264">
            <v>400639.235171979</v>
          </cell>
          <cell r="U1264">
            <v>1</v>
          </cell>
          <cell r="V1264">
            <v>0</v>
          </cell>
          <cell r="W1264">
            <v>400639.235171979</v>
          </cell>
          <cell r="X1264">
            <v>0</v>
          </cell>
          <cell r="Y1264">
            <v>0</v>
          </cell>
          <cell r="Z1264">
            <v>400639.235171979</v>
          </cell>
          <cell r="AA1264">
            <v>0</v>
          </cell>
          <cell r="AB1264">
            <v>400639.235171979</v>
          </cell>
          <cell r="AC1264">
            <v>0</v>
          </cell>
          <cell r="AD1264">
            <v>0</v>
          </cell>
          <cell r="AE1264">
            <v>400639.235171979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</row>
        <row r="1265">
          <cell r="B1265" t="str">
            <v>SNIES</v>
          </cell>
          <cell r="C1265" t="str">
            <v>B1A</v>
          </cell>
          <cell r="D1265" t="str">
            <v>B1AA</v>
          </cell>
          <cell r="E1265" t="str">
            <v>EP/PITA</v>
          </cell>
          <cell r="F1265" t="str">
            <v>SNIES</v>
          </cell>
          <cell r="G1265">
            <v>24</v>
          </cell>
          <cell r="H1265" t="str">
            <v>EP Pita manuels et guides du primaire</v>
          </cell>
          <cell r="I1265" t="str">
            <v>SNIES</v>
          </cell>
          <cell r="K1265" t="str">
            <v>BAD ED IV</v>
          </cell>
          <cell r="L1265" t="str">
            <v>AOI</v>
          </cell>
          <cell r="N1265">
            <v>1</v>
          </cell>
          <cell r="Q1265">
            <v>1</v>
          </cell>
          <cell r="R1265" t="str">
            <v>lot</v>
          </cell>
          <cell r="T1265">
            <v>400639.235171979</v>
          </cell>
          <cell r="U1265">
            <v>1</v>
          </cell>
          <cell r="V1265">
            <v>0</v>
          </cell>
          <cell r="W1265">
            <v>400639.235171979</v>
          </cell>
          <cell r="X1265">
            <v>0</v>
          </cell>
          <cell r="Y1265">
            <v>0</v>
          </cell>
          <cell r="Z1265">
            <v>400639.235171979</v>
          </cell>
          <cell r="AA1265">
            <v>0</v>
          </cell>
          <cell r="AB1265">
            <v>400639.235171979</v>
          </cell>
          <cell r="AC1265">
            <v>0</v>
          </cell>
          <cell r="AD1265">
            <v>0</v>
          </cell>
          <cell r="AE1265">
            <v>400639.235171979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</row>
        <row r="1266">
          <cell r="B1266" t="str">
            <v>SNIES</v>
          </cell>
          <cell r="C1266" t="str">
            <v>B1A</v>
          </cell>
          <cell r="D1266" t="str">
            <v>B1AA</v>
          </cell>
          <cell r="E1266" t="str">
            <v>EP/FARA</v>
          </cell>
          <cell r="F1266" t="str">
            <v>SNIES</v>
          </cell>
          <cell r="G1266">
            <v>24</v>
          </cell>
          <cell r="H1266" t="str">
            <v>EP Faranah manuels et guides du primaire</v>
          </cell>
          <cell r="I1266" t="str">
            <v>SNIES</v>
          </cell>
          <cell r="K1266" t="str">
            <v>BAD ED IV</v>
          </cell>
          <cell r="L1266" t="str">
            <v>AOI</v>
          </cell>
          <cell r="N1266">
            <v>1</v>
          </cell>
          <cell r="Q1266">
            <v>1</v>
          </cell>
          <cell r="R1266" t="str">
            <v>lot</v>
          </cell>
          <cell r="T1266">
            <v>400639.235171979</v>
          </cell>
          <cell r="U1266">
            <v>1</v>
          </cell>
          <cell r="V1266">
            <v>0</v>
          </cell>
          <cell r="W1266">
            <v>400639.235171979</v>
          </cell>
          <cell r="X1266">
            <v>0</v>
          </cell>
          <cell r="Y1266">
            <v>0</v>
          </cell>
          <cell r="Z1266">
            <v>400639.235171979</v>
          </cell>
          <cell r="AA1266">
            <v>0</v>
          </cell>
          <cell r="AB1266">
            <v>400639.235171979</v>
          </cell>
          <cell r="AC1266">
            <v>0</v>
          </cell>
          <cell r="AD1266">
            <v>0</v>
          </cell>
          <cell r="AE1266">
            <v>400639.235171979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</row>
        <row r="1267">
          <cell r="B1267" t="str">
            <v>SNIES</v>
          </cell>
          <cell r="C1267" t="str">
            <v>B1A</v>
          </cell>
          <cell r="D1267" t="str">
            <v>B1AA</v>
          </cell>
          <cell r="E1267" t="str">
            <v>EP/DABO</v>
          </cell>
          <cell r="F1267" t="str">
            <v>SNIES</v>
          </cell>
          <cell r="G1267">
            <v>24</v>
          </cell>
          <cell r="H1267" t="str">
            <v>EP Dabola manuels et guides du primaire</v>
          </cell>
          <cell r="I1267" t="str">
            <v>SNIES</v>
          </cell>
          <cell r="K1267" t="str">
            <v>BAD ED IV</v>
          </cell>
          <cell r="L1267" t="str">
            <v>AOI</v>
          </cell>
          <cell r="N1267">
            <v>1</v>
          </cell>
          <cell r="Q1267">
            <v>1</v>
          </cell>
          <cell r="R1267" t="str">
            <v>lot</v>
          </cell>
          <cell r="T1267">
            <v>400639.235171979</v>
          </cell>
          <cell r="U1267">
            <v>1</v>
          </cell>
          <cell r="V1267">
            <v>0</v>
          </cell>
          <cell r="W1267">
            <v>400639.235171979</v>
          </cell>
          <cell r="X1267">
            <v>0</v>
          </cell>
          <cell r="Y1267">
            <v>0</v>
          </cell>
          <cell r="Z1267">
            <v>400639.235171979</v>
          </cell>
          <cell r="AA1267">
            <v>0</v>
          </cell>
          <cell r="AB1267">
            <v>400639.235171979</v>
          </cell>
          <cell r="AC1267">
            <v>0</v>
          </cell>
          <cell r="AD1267">
            <v>0</v>
          </cell>
          <cell r="AE1267">
            <v>400639.235171979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</row>
        <row r="1268">
          <cell r="B1268" t="str">
            <v>SNIES</v>
          </cell>
          <cell r="C1268" t="str">
            <v>B1A</v>
          </cell>
          <cell r="D1268" t="str">
            <v>B1AA</v>
          </cell>
          <cell r="E1268" t="str">
            <v>EP/KISS</v>
          </cell>
          <cell r="F1268" t="str">
            <v>SNIES</v>
          </cell>
          <cell r="G1268">
            <v>24</v>
          </cell>
          <cell r="H1268" t="str">
            <v>EP Kissidougou manuels et guides du primaire</v>
          </cell>
          <cell r="I1268" t="str">
            <v>SNIES</v>
          </cell>
          <cell r="K1268" t="str">
            <v>BAD ED IV</v>
          </cell>
          <cell r="L1268" t="str">
            <v>AOI</v>
          </cell>
          <cell r="N1268">
            <v>1</v>
          </cell>
          <cell r="Q1268">
            <v>1</v>
          </cell>
          <cell r="R1268" t="str">
            <v>lot</v>
          </cell>
          <cell r="T1268">
            <v>400639.235171979</v>
          </cell>
          <cell r="U1268">
            <v>1</v>
          </cell>
          <cell r="V1268">
            <v>0</v>
          </cell>
          <cell r="W1268">
            <v>400639.235171979</v>
          </cell>
          <cell r="X1268">
            <v>0</v>
          </cell>
          <cell r="Y1268">
            <v>0</v>
          </cell>
          <cell r="Z1268">
            <v>400639.235171979</v>
          </cell>
          <cell r="AA1268">
            <v>0</v>
          </cell>
          <cell r="AB1268">
            <v>400639.235171979</v>
          </cell>
          <cell r="AC1268">
            <v>0</v>
          </cell>
          <cell r="AD1268">
            <v>0</v>
          </cell>
          <cell r="AE1268">
            <v>400639.235171979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</row>
        <row r="1269">
          <cell r="B1269" t="str">
            <v>SNIES</v>
          </cell>
          <cell r="C1269" t="str">
            <v>B1A</v>
          </cell>
          <cell r="D1269" t="str">
            <v>B1AA</v>
          </cell>
          <cell r="E1269" t="str">
            <v>EP/DING</v>
          </cell>
          <cell r="F1269" t="str">
            <v>SNIES</v>
          </cell>
          <cell r="G1269">
            <v>24</v>
          </cell>
          <cell r="H1269" t="str">
            <v>EP Dinguiraye manuels et guides du primaire</v>
          </cell>
          <cell r="I1269" t="str">
            <v>SNIES</v>
          </cell>
          <cell r="K1269" t="str">
            <v>BAD ED IV</v>
          </cell>
          <cell r="L1269" t="str">
            <v>AOI</v>
          </cell>
          <cell r="N1269">
            <v>1</v>
          </cell>
          <cell r="Q1269">
            <v>1</v>
          </cell>
          <cell r="R1269" t="str">
            <v>lot</v>
          </cell>
          <cell r="T1269">
            <v>400639.235171979</v>
          </cell>
          <cell r="U1269">
            <v>1</v>
          </cell>
          <cell r="V1269">
            <v>0</v>
          </cell>
          <cell r="W1269">
            <v>400639.235171979</v>
          </cell>
          <cell r="X1269">
            <v>0</v>
          </cell>
          <cell r="Y1269">
            <v>0</v>
          </cell>
          <cell r="Z1269">
            <v>400639.235171979</v>
          </cell>
          <cell r="AA1269">
            <v>0</v>
          </cell>
          <cell r="AB1269">
            <v>400639.235171979</v>
          </cell>
          <cell r="AC1269">
            <v>0</v>
          </cell>
          <cell r="AD1269">
            <v>0</v>
          </cell>
          <cell r="AE1269">
            <v>400639.235171979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</row>
        <row r="1270">
          <cell r="B1270" t="str">
            <v>SNIES</v>
          </cell>
          <cell r="C1270" t="str">
            <v>B1A</v>
          </cell>
          <cell r="D1270" t="str">
            <v>B1AA</v>
          </cell>
          <cell r="E1270" t="str">
            <v>EP/KANK</v>
          </cell>
          <cell r="F1270" t="str">
            <v>SNIES</v>
          </cell>
          <cell r="G1270">
            <v>24</v>
          </cell>
          <cell r="H1270" t="str">
            <v>EP Kankan manuels et guides du primaire</v>
          </cell>
          <cell r="I1270" t="str">
            <v>SNIES</v>
          </cell>
          <cell r="K1270" t="str">
            <v>BAD ED IV</v>
          </cell>
          <cell r="L1270" t="str">
            <v>AOI</v>
          </cell>
          <cell r="N1270">
            <v>1</v>
          </cell>
          <cell r="Q1270">
            <v>1</v>
          </cell>
          <cell r="R1270" t="str">
            <v>lot</v>
          </cell>
          <cell r="T1270">
            <v>400639.235171979</v>
          </cell>
          <cell r="U1270">
            <v>1</v>
          </cell>
          <cell r="V1270">
            <v>0</v>
          </cell>
          <cell r="W1270">
            <v>400639.235171979</v>
          </cell>
          <cell r="X1270">
            <v>0</v>
          </cell>
          <cell r="Y1270">
            <v>0</v>
          </cell>
          <cell r="Z1270">
            <v>400639.235171979</v>
          </cell>
          <cell r="AA1270">
            <v>0</v>
          </cell>
          <cell r="AB1270">
            <v>400639.235171979</v>
          </cell>
          <cell r="AC1270">
            <v>0</v>
          </cell>
          <cell r="AD1270">
            <v>0</v>
          </cell>
          <cell r="AE1270">
            <v>400639.235171979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</row>
        <row r="1271">
          <cell r="B1271" t="str">
            <v>SNIES</v>
          </cell>
          <cell r="C1271" t="str">
            <v>B1A</v>
          </cell>
          <cell r="D1271" t="str">
            <v>B1AA</v>
          </cell>
          <cell r="E1271" t="str">
            <v>EP/KOUR</v>
          </cell>
          <cell r="F1271" t="str">
            <v>SNIES</v>
          </cell>
          <cell r="G1271">
            <v>24</v>
          </cell>
          <cell r="H1271" t="str">
            <v>EP Kouroussa manuels et guides du primaire</v>
          </cell>
          <cell r="I1271" t="str">
            <v>SNIES</v>
          </cell>
          <cell r="K1271" t="str">
            <v>BAD ED IV</v>
          </cell>
          <cell r="L1271" t="str">
            <v>AOI</v>
          </cell>
          <cell r="N1271">
            <v>1</v>
          </cell>
          <cell r="Q1271">
            <v>1</v>
          </cell>
          <cell r="R1271" t="str">
            <v>lot</v>
          </cell>
          <cell r="T1271">
            <v>400639.235171979</v>
          </cell>
          <cell r="U1271">
            <v>1</v>
          </cell>
          <cell r="V1271">
            <v>0</v>
          </cell>
          <cell r="W1271">
            <v>400639.235171979</v>
          </cell>
          <cell r="X1271">
            <v>0</v>
          </cell>
          <cell r="Y1271">
            <v>0</v>
          </cell>
          <cell r="Z1271">
            <v>400639.235171979</v>
          </cell>
          <cell r="AA1271">
            <v>0</v>
          </cell>
          <cell r="AB1271">
            <v>400639.235171979</v>
          </cell>
          <cell r="AC1271">
            <v>0</v>
          </cell>
          <cell r="AD1271">
            <v>0</v>
          </cell>
          <cell r="AE1271">
            <v>400639.235171979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</row>
        <row r="1272">
          <cell r="B1272" t="str">
            <v>SNIES</v>
          </cell>
          <cell r="C1272" t="str">
            <v>B1A</v>
          </cell>
          <cell r="D1272" t="str">
            <v>B1AA</v>
          </cell>
          <cell r="E1272" t="str">
            <v>EP/MAND</v>
          </cell>
          <cell r="F1272" t="str">
            <v>SNIES</v>
          </cell>
          <cell r="G1272">
            <v>24</v>
          </cell>
          <cell r="H1272" t="str">
            <v>EP Mandiana manuels et guides du primaire</v>
          </cell>
          <cell r="I1272" t="str">
            <v>SNIES</v>
          </cell>
          <cell r="K1272" t="str">
            <v>BAD ED IV</v>
          </cell>
          <cell r="L1272" t="str">
            <v>AOI</v>
          </cell>
          <cell r="N1272">
            <v>1</v>
          </cell>
          <cell r="Q1272">
            <v>1</v>
          </cell>
          <cell r="R1272" t="str">
            <v>lot</v>
          </cell>
          <cell r="T1272">
            <v>400639.235171979</v>
          </cell>
          <cell r="U1272">
            <v>1</v>
          </cell>
          <cell r="V1272">
            <v>0</v>
          </cell>
          <cell r="W1272">
            <v>400639.235171979</v>
          </cell>
          <cell r="X1272">
            <v>0</v>
          </cell>
          <cell r="Y1272">
            <v>0</v>
          </cell>
          <cell r="Z1272">
            <v>400639.235171979</v>
          </cell>
          <cell r="AA1272">
            <v>0</v>
          </cell>
          <cell r="AB1272">
            <v>400639.235171979</v>
          </cell>
          <cell r="AC1272">
            <v>0</v>
          </cell>
          <cell r="AD1272">
            <v>0</v>
          </cell>
          <cell r="AE1272">
            <v>400639.235171979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</row>
        <row r="1273">
          <cell r="B1273" t="str">
            <v>SNIES</v>
          </cell>
          <cell r="C1273" t="str">
            <v>B1A</v>
          </cell>
          <cell r="D1273" t="str">
            <v>B1AA</v>
          </cell>
          <cell r="E1273" t="str">
            <v>EP/SIGU</v>
          </cell>
          <cell r="F1273" t="str">
            <v>SNIES</v>
          </cell>
          <cell r="G1273">
            <v>24</v>
          </cell>
          <cell r="H1273" t="str">
            <v>EP Siguiri manuels et guides du primaire</v>
          </cell>
          <cell r="I1273" t="str">
            <v>SNIES</v>
          </cell>
          <cell r="K1273" t="str">
            <v>BAD ED IV</v>
          </cell>
          <cell r="L1273" t="str">
            <v>AOI</v>
          </cell>
          <cell r="N1273">
            <v>1</v>
          </cell>
          <cell r="Q1273">
            <v>1</v>
          </cell>
          <cell r="R1273" t="str">
            <v>lot</v>
          </cell>
          <cell r="T1273">
            <v>400639.235171979</v>
          </cell>
          <cell r="U1273">
            <v>1</v>
          </cell>
          <cell r="V1273">
            <v>0</v>
          </cell>
          <cell r="W1273">
            <v>400639.235171979</v>
          </cell>
          <cell r="X1273">
            <v>0</v>
          </cell>
          <cell r="Y1273">
            <v>0</v>
          </cell>
          <cell r="Z1273">
            <v>400639.235171979</v>
          </cell>
          <cell r="AA1273">
            <v>0</v>
          </cell>
          <cell r="AB1273">
            <v>400639.235171979</v>
          </cell>
          <cell r="AC1273">
            <v>0</v>
          </cell>
          <cell r="AD1273">
            <v>0</v>
          </cell>
          <cell r="AE1273">
            <v>400639.235171979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</row>
        <row r="1274">
          <cell r="B1274" t="str">
            <v>SNIES</v>
          </cell>
          <cell r="C1274" t="str">
            <v>B1A</v>
          </cell>
          <cell r="D1274" t="str">
            <v>B1AA</v>
          </cell>
          <cell r="E1274" t="str">
            <v>EP/KERO</v>
          </cell>
          <cell r="F1274" t="str">
            <v>SNIES</v>
          </cell>
          <cell r="G1274">
            <v>24</v>
          </cell>
          <cell r="H1274" t="str">
            <v>EP Kérouané manuels et guides du primaire</v>
          </cell>
          <cell r="I1274" t="str">
            <v>SNIES</v>
          </cell>
          <cell r="K1274" t="str">
            <v>BAD ED IV</v>
          </cell>
          <cell r="L1274" t="str">
            <v>AOI</v>
          </cell>
          <cell r="N1274">
            <v>1</v>
          </cell>
          <cell r="Q1274">
            <v>1</v>
          </cell>
          <cell r="R1274" t="str">
            <v>lot</v>
          </cell>
          <cell r="T1274">
            <v>400639.235171979</v>
          </cell>
          <cell r="U1274">
            <v>1</v>
          </cell>
          <cell r="V1274">
            <v>0</v>
          </cell>
          <cell r="W1274">
            <v>400639.235171979</v>
          </cell>
          <cell r="X1274">
            <v>0</v>
          </cell>
          <cell r="Y1274">
            <v>0</v>
          </cell>
          <cell r="Z1274">
            <v>400639.235171979</v>
          </cell>
          <cell r="AA1274">
            <v>0</v>
          </cell>
          <cell r="AB1274">
            <v>400639.235171979</v>
          </cell>
          <cell r="AC1274">
            <v>0</v>
          </cell>
          <cell r="AD1274">
            <v>0</v>
          </cell>
          <cell r="AE1274">
            <v>400639.235171979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</row>
        <row r="1275">
          <cell r="B1275" t="str">
            <v>SNIES</v>
          </cell>
          <cell r="C1275" t="str">
            <v>B1A</v>
          </cell>
          <cell r="D1275" t="str">
            <v>B1AA</v>
          </cell>
          <cell r="E1275" t="str">
            <v>EP/MALI</v>
          </cell>
          <cell r="F1275" t="str">
            <v>SNIES</v>
          </cell>
          <cell r="G1275">
            <v>24</v>
          </cell>
          <cell r="H1275" t="str">
            <v>EP Mali manuels et guides du primaire</v>
          </cell>
          <cell r="I1275" t="str">
            <v>SNIES</v>
          </cell>
          <cell r="K1275" t="str">
            <v>BAD ED IV</v>
          </cell>
          <cell r="L1275" t="str">
            <v>AOI</v>
          </cell>
          <cell r="N1275">
            <v>1</v>
          </cell>
          <cell r="Q1275">
            <v>1</v>
          </cell>
          <cell r="R1275" t="str">
            <v>lot</v>
          </cell>
          <cell r="T1275">
            <v>400639.235171979</v>
          </cell>
          <cell r="U1275">
            <v>1</v>
          </cell>
          <cell r="V1275">
            <v>0</v>
          </cell>
          <cell r="W1275">
            <v>400639.235171979</v>
          </cell>
          <cell r="X1275">
            <v>0</v>
          </cell>
          <cell r="Y1275">
            <v>0</v>
          </cell>
          <cell r="Z1275">
            <v>400639.235171979</v>
          </cell>
          <cell r="AA1275">
            <v>0</v>
          </cell>
          <cell r="AB1275">
            <v>400639.235171979</v>
          </cell>
          <cell r="AC1275">
            <v>0</v>
          </cell>
          <cell r="AD1275">
            <v>0</v>
          </cell>
          <cell r="AE1275">
            <v>400639.235171979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</row>
        <row r="1276">
          <cell r="B1276" t="str">
            <v>SNIES</v>
          </cell>
          <cell r="C1276" t="str">
            <v>B1A</v>
          </cell>
          <cell r="D1276" t="str">
            <v>B1AA</v>
          </cell>
          <cell r="E1276" t="str">
            <v>EP/TOUG</v>
          </cell>
          <cell r="F1276" t="str">
            <v>SNIES</v>
          </cell>
          <cell r="G1276">
            <v>24</v>
          </cell>
          <cell r="H1276" t="str">
            <v>EP Tougué manuels et guides du primaire</v>
          </cell>
          <cell r="I1276" t="str">
            <v>SNIES</v>
          </cell>
          <cell r="K1276" t="str">
            <v>BAD ED IV</v>
          </cell>
          <cell r="L1276" t="str">
            <v>AOI</v>
          </cell>
          <cell r="N1276">
            <v>1</v>
          </cell>
          <cell r="Q1276">
            <v>1</v>
          </cell>
          <cell r="R1276" t="str">
            <v>lot</v>
          </cell>
          <cell r="T1276">
            <v>400639.235171979</v>
          </cell>
          <cell r="U1276">
            <v>1</v>
          </cell>
          <cell r="V1276">
            <v>0</v>
          </cell>
          <cell r="W1276">
            <v>400639.235171979</v>
          </cell>
          <cell r="X1276">
            <v>0</v>
          </cell>
          <cell r="Y1276">
            <v>0</v>
          </cell>
          <cell r="Z1276">
            <v>400639.235171979</v>
          </cell>
          <cell r="AA1276">
            <v>0</v>
          </cell>
          <cell r="AB1276">
            <v>400639.235171979</v>
          </cell>
          <cell r="AC1276">
            <v>0</v>
          </cell>
          <cell r="AD1276">
            <v>0</v>
          </cell>
          <cell r="AE1276">
            <v>400639.235171979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</row>
        <row r="1277">
          <cell r="B1277" t="str">
            <v>SNIES</v>
          </cell>
          <cell r="C1277" t="str">
            <v>B1A</v>
          </cell>
          <cell r="D1277" t="str">
            <v>B1AA</v>
          </cell>
          <cell r="E1277" t="str">
            <v>EP/LABE</v>
          </cell>
          <cell r="F1277" t="str">
            <v>SNIES</v>
          </cell>
          <cell r="G1277">
            <v>24</v>
          </cell>
          <cell r="H1277" t="str">
            <v>EP Labé manuels et guides du primaire</v>
          </cell>
          <cell r="I1277" t="str">
            <v>SNIES</v>
          </cell>
          <cell r="K1277" t="str">
            <v>BAD ED IV</v>
          </cell>
          <cell r="L1277" t="str">
            <v>AOI</v>
          </cell>
          <cell r="N1277">
            <v>1</v>
          </cell>
          <cell r="Q1277">
            <v>1</v>
          </cell>
          <cell r="R1277" t="str">
            <v>lot</v>
          </cell>
          <cell r="T1277">
            <v>400639.235171979</v>
          </cell>
          <cell r="U1277">
            <v>1</v>
          </cell>
          <cell r="V1277">
            <v>0</v>
          </cell>
          <cell r="W1277">
            <v>400639.235171979</v>
          </cell>
          <cell r="X1277">
            <v>0</v>
          </cell>
          <cell r="Y1277">
            <v>0</v>
          </cell>
          <cell r="Z1277">
            <v>400639.235171979</v>
          </cell>
          <cell r="AA1277">
            <v>0</v>
          </cell>
          <cell r="AB1277">
            <v>400639.235171979</v>
          </cell>
          <cell r="AC1277">
            <v>0</v>
          </cell>
          <cell r="AD1277">
            <v>0</v>
          </cell>
          <cell r="AE1277">
            <v>400639.235171979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</row>
        <row r="1278">
          <cell r="B1278" t="str">
            <v>SNIES</v>
          </cell>
          <cell r="C1278" t="str">
            <v>B1A</v>
          </cell>
          <cell r="D1278" t="str">
            <v>B1AA</v>
          </cell>
          <cell r="E1278" t="str">
            <v>EP/KOUBI</v>
          </cell>
          <cell r="F1278" t="str">
            <v>SNIES</v>
          </cell>
          <cell r="G1278">
            <v>24</v>
          </cell>
          <cell r="H1278" t="str">
            <v>EP Koubia manuels et guides du primaire</v>
          </cell>
          <cell r="I1278" t="str">
            <v>SNIES</v>
          </cell>
          <cell r="K1278" t="str">
            <v>BAD ED IV</v>
          </cell>
          <cell r="L1278" t="str">
            <v>AOI</v>
          </cell>
          <cell r="N1278">
            <v>1</v>
          </cell>
          <cell r="Q1278">
            <v>1</v>
          </cell>
          <cell r="R1278" t="str">
            <v>lot</v>
          </cell>
          <cell r="T1278">
            <v>400639.235171979</v>
          </cell>
          <cell r="U1278">
            <v>1</v>
          </cell>
          <cell r="V1278">
            <v>0</v>
          </cell>
          <cell r="W1278">
            <v>400639.235171979</v>
          </cell>
          <cell r="X1278">
            <v>0</v>
          </cell>
          <cell r="Y1278">
            <v>0</v>
          </cell>
          <cell r="Z1278">
            <v>400639.235171979</v>
          </cell>
          <cell r="AA1278">
            <v>0</v>
          </cell>
          <cell r="AB1278">
            <v>400639.235171979</v>
          </cell>
          <cell r="AC1278">
            <v>0</v>
          </cell>
          <cell r="AD1278">
            <v>0</v>
          </cell>
          <cell r="AE1278">
            <v>400639.235171979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</row>
        <row r="1279">
          <cell r="B1279" t="str">
            <v>SNIES</v>
          </cell>
          <cell r="C1279" t="str">
            <v>B1A</v>
          </cell>
          <cell r="D1279" t="str">
            <v>B1AA</v>
          </cell>
          <cell r="E1279" t="str">
            <v>EP/LELO</v>
          </cell>
          <cell r="F1279" t="str">
            <v>SNIES</v>
          </cell>
          <cell r="G1279">
            <v>24</v>
          </cell>
          <cell r="H1279" t="str">
            <v>EP Lélouma manuels et guides du primaire</v>
          </cell>
          <cell r="I1279" t="str">
            <v>SNIES</v>
          </cell>
          <cell r="K1279" t="str">
            <v>BAD ED IV</v>
          </cell>
          <cell r="L1279" t="str">
            <v>AOI</v>
          </cell>
          <cell r="N1279">
            <v>1</v>
          </cell>
          <cell r="Q1279">
            <v>1</v>
          </cell>
          <cell r="R1279" t="str">
            <v>lot</v>
          </cell>
          <cell r="T1279">
            <v>400639.235171979</v>
          </cell>
          <cell r="U1279">
            <v>1</v>
          </cell>
          <cell r="V1279">
            <v>0</v>
          </cell>
          <cell r="W1279">
            <v>400639.235171979</v>
          </cell>
          <cell r="X1279">
            <v>0</v>
          </cell>
          <cell r="Y1279">
            <v>0</v>
          </cell>
          <cell r="Z1279">
            <v>400639.235171979</v>
          </cell>
          <cell r="AA1279">
            <v>0</v>
          </cell>
          <cell r="AB1279">
            <v>400639.235171979</v>
          </cell>
          <cell r="AC1279">
            <v>0</v>
          </cell>
          <cell r="AD1279">
            <v>0</v>
          </cell>
          <cell r="AE1279">
            <v>400639.235171979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</row>
        <row r="1280">
          <cell r="B1280" t="str">
            <v>SNIES</v>
          </cell>
          <cell r="C1280" t="str">
            <v>B1A</v>
          </cell>
          <cell r="D1280" t="str">
            <v>B1AA</v>
          </cell>
          <cell r="E1280" t="str">
            <v>EP/KIND</v>
          </cell>
          <cell r="F1280" t="str">
            <v>SNIES</v>
          </cell>
          <cell r="G1280">
            <v>24</v>
          </cell>
          <cell r="H1280" t="str">
            <v>EP Kindia manuels et guides du primaire</v>
          </cell>
          <cell r="I1280" t="str">
            <v>SNIES</v>
          </cell>
          <cell r="K1280" t="str">
            <v>BAD ED IV</v>
          </cell>
          <cell r="L1280" t="str">
            <v>AOI</v>
          </cell>
          <cell r="N1280">
            <v>1</v>
          </cell>
          <cell r="Q1280">
            <v>1</v>
          </cell>
          <cell r="R1280" t="str">
            <v>lot</v>
          </cell>
          <cell r="T1280">
            <v>400639.235171979</v>
          </cell>
          <cell r="U1280">
            <v>1</v>
          </cell>
          <cell r="V1280">
            <v>0</v>
          </cell>
          <cell r="W1280">
            <v>400639.235171979</v>
          </cell>
          <cell r="X1280">
            <v>0</v>
          </cell>
          <cell r="Y1280">
            <v>0</v>
          </cell>
          <cell r="Z1280">
            <v>400639.235171979</v>
          </cell>
          <cell r="AA1280">
            <v>0</v>
          </cell>
          <cell r="AB1280">
            <v>400639.235171979</v>
          </cell>
          <cell r="AC1280">
            <v>0</v>
          </cell>
          <cell r="AD1280">
            <v>0</v>
          </cell>
          <cell r="AE1280">
            <v>400639.235171979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</row>
        <row r="1281">
          <cell r="B1281" t="str">
            <v>SNIES</v>
          </cell>
          <cell r="C1281" t="str">
            <v>B1A</v>
          </cell>
          <cell r="D1281" t="str">
            <v>B1AA</v>
          </cell>
          <cell r="E1281" t="str">
            <v>EP/TELI</v>
          </cell>
          <cell r="F1281" t="str">
            <v>SNIES</v>
          </cell>
          <cell r="G1281">
            <v>24</v>
          </cell>
          <cell r="H1281" t="str">
            <v>EP Télimélé manuels et guides du primaire</v>
          </cell>
          <cell r="I1281" t="str">
            <v>SNIES</v>
          </cell>
          <cell r="K1281" t="str">
            <v>BAD ED IV</v>
          </cell>
          <cell r="L1281" t="str">
            <v>AOI</v>
          </cell>
          <cell r="N1281">
            <v>1</v>
          </cell>
          <cell r="Q1281">
            <v>1</v>
          </cell>
          <cell r="R1281" t="str">
            <v>lot</v>
          </cell>
          <cell r="T1281">
            <v>400639.235171979</v>
          </cell>
          <cell r="U1281">
            <v>1</v>
          </cell>
          <cell r="V1281">
            <v>0</v>
          </cell>
          <cell r="W1281">
            <v>400639.235171979</v>
          </cell>
          <cell r="X1281">
            <v>0</v>
          </cell>
          <cell r="Y1281">
            <v>0</v>
          </cell>
          <cell r="Z1281">
            <v>400639.235171979</v>
          </cell>
          <cell r="AA1281">
            <v>0</v>
          </cell>
          <cell r="AB1281">
            <v>400639.235171979</v>
          </cell>
          <cell r="AC1281">
            <v>0</v>
          </cell>
          <cell r="AD1281">
            <v>0</v>
          </cell>
          <cell r="AE1281">
            <v>400639.235171979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</row>
        <row r="1282">
          <cell r="B1282" t="str">
            <v>SNIES</v>
          </cell>
          <cell r="C1282" t="str">
            <v>B1A</v>
          </cell>
          <cell r="D1282" t="str">
            <v>B1AA</v>
          </cell>
          <cell r="E1282" t="str">
            <v>EP/COYA</v>
          </cell>
          <cell r="F1282" t="str">
            <v>SNIES</v>
          </cell>
          <cell r="G1282">
            <v>24</v>
          </cell>
          <cell r="H1282" t="str">
            <v>EP Coyah manuels et guides du primaire</v>
          </cell>
          <cell r="I1282" t="str">
            <v>SNIES</v>
          </cell>
          <cell r="K1282" t="str">
            <v>BAD ED IV</v>
          </cell>
          <cell r="L1282" t="str">
            <v>AOI</v>
          </cell>
          <cell r="N1282">
            <v>1</v>
          </cell>
          <cell r="Q1282">
            <v>1</v>
          </cell>
          <cell r="R1282" t="str">
            <v>lot</v>
          </cell>
          <cell r="T1282">
            <v>400639.235171979</v>
          </cell>
          <cell r="U1282">
            <v>1</v>
          </cell>
          <cell r="V1282">
            <v>0</v>
          </cell>
          <cell r="W1282">
            <v>400639.235171979</v>
          </cell>
          <cell r="X1282">
            <v>0</v>
          </cell>
          <cell r="Y1282">
            <v>0</v>
          </cell>
          <cell r="Z1282">
            <v>400639.235171979</v>
          </cell>
          <cell r="AA1282">
            <v>0</v>
          </cell>
          <cell r="AB1282">
            <v>400639.235171979</v>
          </cell>
          <cell r="AC1282">
            <v>0</v>
          </cell>
          <cell r="AD1282">
            <v>0</v>
          </cell>
          <cell r="AE1282">
            <v>400639.235171979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</row>
        <row r="1283">
          <cell r="B1283" t="str">
            <v>SNIES</v>
          </cell>
          <cell r="C1283" t="str">
            <v>B1A</v>
          </cell>
          <cell r="D1283" t="str">
            <v>B1AA</v>
          </cell>
          <cell r="E1283" t="str">
            <v>EP/FORE</v>
          </cell>
          <cell r="F1283" t="str">
            <v>SNIES</v>
          </cell>
          <cell r="G1283">
            <v>24</v>
          </cell>
          <cell r="H1283" t="str">
            <v>EP Forécariah manuels et guides du primaire</v>
          </cell>
          <cell r="I1283" t="str">
            <v>SNIES</v>
          </cell>
          <cell r="K1283" t="str">
            <v>BAD ED IV</v>
          </cell>
          <cell r="L1283" t="str">
            <v>AOI</v>
          </cell>
          <cell r="N1283">
            <v>1</v>
          </cell>
          <cell r="Q1283">
            <v>1</v>
          </cell>
          <cell r="R1283" t="str">
            <v>lot</v>
          </cell>
          <cell r="T1283">
            <v>400639.235171979</v>
          </cell>
          <cell r="U1283">
            <v>1</v>
          </cell>
          <cell r="V1283">
            <v>0</v>
          </cell>
          <cell r="W1283">
            <v>400639.235171979</v>
          </cell>
          <cell r="X1283">
            <v>0</v>
          </cell>
          <cell r="Y1283">
            <v>0</v>
          </cell>
          <cell r="Z1283">
            <v>400639.235171979</v>
          </cell>
          <cell r="AA1283">
            <v>0</v>
          </cell>
          <cell r="AB1283">
            <v>400639.235171979</v>
          </cell>
          <cell r="AC1283">
            <v>0</v>
          </cell>
          <cell r="AD1283">
            <v>0</v>
          </cell>
          <cell r="AE1283">
            <v>400639.235171979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</row>
        <row r="1284">
          <cell r="B1284" t="str">
            <v>SNIES</v>
          </cell>
          <cell r="C1284" t="str">
            <v>B1A</v>
          </cell>
          <cell r="D1284" t="str">
            <v>B1AA</v>
          </cell>
          <cell r="E1284" t="str">
            <v>EP/DUBR</v>
          </cell>
          <cell r="F1284" t="str">
            <v>SNIES</v>
          </cell>
          <cell r="G1284">
            <v>24</v>
          </cell>
          <cell r="H1284" t="str">
            <v>EP Dubréka manuels et guides du primaire</v>
          </cell>
          <cell r="I1284" t="str">
            <v>SNIES</v>
          </cell>
          <cell r="K1284" t="str">
            <v>BAD ED IV</v>
          </cell>
          <cell r="L1284" t="str">
            <v>AOI</v>
          </cell>
          <cell r="N1284">
            <v>1</v>
          </cell>
          <cell r="Q1284">
            <v>1</v>
          </cell>
          <cell r="R1284" t="str">
            <v>lot</v>
          </cell>
          <cell r="T1284">
            <v>400639.235171979</v>
          </cell>
          <cell r="U1284">
            <v>1</v>
          </cell>
          <cell r="V1284">
            <v>0</v>
          </cell>
          <cell r="W1284">
            <v>400639.235171979</v>
          </cell>
          <cell r="X1284">
            <v>0</v>
          </cell>
          <cell r="Y1284">
            <v>0</v>
          </cell>
          <cell r="Z1284">
            <v>400639.235171979</v>
          </cell>
          <cell r="AA1284">
            <v>0</v>
          </cell>
          <cell r="AB1284">
            <v>400639.235171979</v>
          </cell>
          <cell r="AC1284">
            <v>0</v>
          </cell>
          <cell r="AD1284">
            <v>0</v>
          </cell>
          <cell r="AE1284">
            <v>400639.235171979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</row>
        <row r="1285">
          <cell r="B1285" t="str">
            <v>SNIES</v>
          </cell>
          <cell r="C1285" t="str">
            <v>B1A</v>
          </cell>
          <cell r="D1285" t="str">
            <v>B1AA</v>
          </cell>
          <cell r="E1285" t="str">
            <v>EP/BOKE</v>
          </cell>
          <cell r="F1285" t="str">
            <v>SNIES</v>
          </cell>
          <cell r="G1285">
            <v>24</v>
          </cell>
          <cell r="H1285" t="str">
            <v>EP Boké manuels et guides du primaire</v>
          </cell>
          <cell r="I1285" t="str">
            <v>SNIES</v>
          </cell>
          <cell r="K1285" t="str">
            <v>BAD ED IV</v>
          </cell>
          <cell r="L1285" t="str">
            <v>AOI</v>
          </cell>
          <cell r="N1285">
            <v>1</v>
          </cell>
          <cell r="Q1285">
            <v>1</v>
          </cell>
          <cell r="R1285" t="str">
            <v>lot</v>
          </cell>
          <cell r="T1285">
            <v>400639.235171979</v>
          </cell>
          <cell r="U1285">
            <v>1</v>
          </cell>
          <cell r="V1285">
            <v>0</v>
          </cell>
          <cell r="W1285">
            <v>400639.235171979</v>
          </cell>
          <cell r="X1285">
            <v>0</v>
          </cell>
          <cell r="Y1285">
            <v>0</v>
          </cell>
          <cell r="Z1285">
            <v>400639.235171979</v>
          </cell>
          <cell r="AA1285">
            <v>0</v>
          </cell>
          <cell r="AB1285">
            <v>400639.235171979</v>
          </cell>
          <cell r="AC1285">
            <v>0</v>
          </cell>
          <cell r="AD1285">
            <v>0</v>
          </cell>
          <cell r="AE1285">
            <v>400639.235171979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</row>
        <row r="1286">
          <cell r="B1286" t="str">
            <v>SNIES</v>
          </cell>
          <cell r="C1286" t="str">
            <v>B1A</v>
          </cell>
          <cell r="D1286" t="str">
            <v>B1AA</v>
          </cell>
          <cell r="E1286" t="str">
            <v>EP/BOFF</v>
          </cell>
          <cell r="F1286" t="str">
            <v>SNIES</v>
          </cell>
          <cell r="G1286">
            <v>24</v>
          </cell>
          <cell r="H1286" t="str">
            <v>EP Boffa manuels et guides du primaire</v>
          </cell>
          <cell r="I1286" t="str">
            <v>SNIES</v>
          </cell>
          <cell r="K1286" t="str">
            <v>BAD ED IV</v>
          </cell>
          <cell r="L1286" t="str">
            <v>AOI</v>
          </cell>
          <cell r="N1286">
            <v>1</v>
          </cell>
          <cell r="Q1286">
            <v>1</v>
          </cell>
          <cell r="R1286" t="str">
            <v>lot</v>
          </cell>
          <cell r="T1286">
            <v>400639.235171979</v>
          </cell>
          <cell r="U1286">
            <v>1</v>
          </cell>
          <cell r="V1286">
            <v>0</v>
          </cell>
          <cell r="W1286">
            <v>400639.235171979</v>
          </cell>
          <cell r="X1286">
            <v>0</v>
          </cell>
          <cell r="Y1286">
            <v>0</v>
          </cell>
          <cell r="Z1286">
            <v>400639.235171979</v>
          </cell>
          <cell r="AA1286">
            <v>0</v>
          </cell>
          <cell r="AB1286">
            <v>400639.235171979</v>
          </cell>
          <cell r="AC1286">
            <v>0</v>
          </cell>
          <cell r="AD1286">
            <v>0</v>
          </cell>
          <cell r="AE1286">
            <v>400639.235171979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</row>
        <row r="1287">
          <cell r="B1287" t="str">
            <v>SNIES</v>
          </cell>
          <cell r="C1287" t="str">
            <v>B1A</v>
          </cell>
          <cell r="D1287" t="str">
            <v>B1AA</v>
          </cell>
          <cell r="E1287" t="str">
            <v>EP/FRIA</v>
          </cell>
          <cell r="F1287" t="str">
            <v>SNIES</v>
          </cell>
          <cell r="G1287">
            <v>24</v>
          </cell>
          <cell r="H1287" t="str">
            <v>EP Fria manuels et guides du primaire</v>
          </cell>
          <cell r="I1287" t="str">
            <v>SNIES</v>
          </cell>
          <cell r="K1287" t="str">
            <v>BAD ED IV</v>
          </cell>
          <cell r="L1287" t="str">
            <v>AOI</v>
          </cell>
          <cell r="N1287">
            <v>1</v>
          </cell>
          <cell r="Q1287">
            <v>1</v>
          </cell>
          <cell r="R1287" t="str">
            <v>lot</v>
          </cell>
          <cell r="T1287">
            <v>400639.235171979</v>
          </cell>
          <cell r="U1287">
            <v>1</v>
          </cell>
          <cell r="V1287">
            <v>0</v>
          </cell>
          <cell r="W1287">
            <v>400639.235171979</v>
          </cell>
          <cell r="X1287">
            <v>0</v>
          </cell>
          <cell r="Y1287">
            <v>0</v>
          </cell>
          <cell r="Z1287">
            <v>400639.235171979</v>
          </cell>
          <cell r="AA1287">
            <v>0</v>
          </cell>
          <cell r="AB1287">
            <v>400639.235171979</v>
          </cell>
          <cell r="AC1287">
            <v>0</v>
          </cell>
          <cell r="AD1287">
            <v>0</v>
          </cell>
          <cell r="AE1287">
            <v>400639.235171979</v>
          </cell>
          <cell r="AF1287">
            <v>0</v>
          </cell>
          <cell r="AG1287">
            <v>0</v>
          </cell>
          <cell r="AH1287">
            <v>0</v>
          </cell>
          <cell r="AI1287">
            <v>0</v>
          </cell>
          <cell r="AJ1287">
            <v>0</v>
          </cell>
          <cell r="AK1287">
            <v>0</v>
          </cell>
          <cell r="AL1287">
            <v>0</v>
          </cell>
        </row>
        <row r="1288">
          <cell r="B1288" t="str">
            <v>SNIES</v>
          </cell>
          <cell r="C1288" t="str">
            <v>B1A</v>
          </cell>
          <cell r="D1288" t="str">
            <v>B1AA</v>
          </cell>
          <cell r="E1288" t="str">
            <v>EP/GAOU</v>
          </cell>
          <cell r="F1288" t="str">
            <v>SNIES</v>
          </cell>
          <cell r="G1288">
            <v>24</v>
          </cell>
          <cell r="H1288" t="str">
            <v>EP Gaoual manuels et guides du primaire</v>
          </cell>
          <cell r="I1288" t="str">
            <v>SNIES</v>
          </cell>
          <cell r="K1288" t="str">
            <v>BAD ED IV</v>
          </cell>
          <cell r="L1288" t="str">
            <v>AOI</v>
          </cell>
          <cell r="N1288">
            <v>1</v>
          </cell>
          <cell r="Q1288">
            <v>1</v>
          </cell>
          <cell r="R1288" t="str">
            <v>lot</v>
          </cell>
          <cell r="T1288">
            <v>400639.235171979</v>
          </cell>
          <cell r="U1288">
            <v>1</v>
          </cell>
          <cell r="V1288">
            <v>0</v>
          </cell>
          <cell r="W1288">
            <v>400639.235171979</v>
          </cell>
          <cell r="X1288">
            <v>0</v>
          </cell>
          <cell r="Y1288">
            <v>0</v>
          </cell>
          <cell r="Z1288">
            <v>400639.235171979</v>
          </cell>
          <cell r="AA1288">
            <v>0</v>
          </cell>
          <cell r="AB1288">
            <v>400639.235171979</v>
          </cell>
          <cell r="AC1288">
            <v>0</v>
          </cell>
          <cell r="AD1288">
            <v>0</v>
          </cell>
          <cell r="AE1288">
            <v>400639.235171979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</row>
        <row r="1289">
          <cell r="B1289" t="str">
            <v>SNIES</v>
          </cell>
          <cell r="C1289" t="str">
            <v>B1A</v>
          </cell>
          <cell r="D1289" t="str">
            <v>B1AA</v>
          </cell>
          <cell r="E1289" t="str">
            <v>EP/KOUN</v>
          </cell>
          <cell r="F1289" t="str">
            <v>SNIES</v>
          </cell>
          <cell r="G1289">
            <v>24</v>
          </cell>
          <cell r="H1289" t="str">
            <v>EP Koundara manuels et guides du primaire</v>
          </cell>
          <cell r="I1289" t="str">
            <v>SNIES</v>
          </cell>
          <cell r="K1289" t="str">
            <v>BAD ED IV</v>
          </cell>
          <cell r="L1289" t="str">
            <v>AOI</v>
          </cell>
          <cell r="N1289">
            <v>1</v>
          </cell>
          <cell r="Q1289">
            <v>1</v>
          </cell>
          <cell r="R1289" t="str">
            <v>lot</v>
          </cell>
          <cell r="T1289">
            <v>400639.235171979</v>
          </cell>
          <cell r="U1289">
            <v>1</v>
          </cell>
          <cell r="V1289">
            <v>0</v>
          </cell>
          <cell r="W1289">
            <v>400639.235171979</v>
          </cell>
          <cell r="X1289">
            <v>0</v>
          </cell>
          <cell r="Y1289">
            <v>0</v>
          </cell>
          <cell r="Z1289">
            <v>400639.235171979</v>
          </cell>
          <cell r="AA1289">
            <v>0</v>
          </cell>
          <cell r="AB1289">
            <v>400639.235171979</v>
          </cell>
          <cell r="AC1289">
            <v>0</v>
          </cell>
          <cell r="AD1289">
            <v>0</v>
          </cell>
          <cell r="AE1289">
            <v>400639.235171979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</row>
        <row r="1290">
          <cell r="B1290" t="str">
            <v>SNIES</v>
          </cell>
          <cell r="C1290" t="str">
            <v>B1A</v>
          </cell>
          <cell r="D1290" t="str">
            <v>B1AK</v>
          </cell>
          <cell r="E1290" t="str">
            <v>EP/NZER</v>
          </cell>
          <cell r="F1290" t="str">
            <v>SNIES</v>
          </cell>
          <cell r="G1290">
            <v>24</v>
          </cell>
          <cell r="H1290" t="str">
            <v>EP Nzérékoré fournitures scolaires filles défavorisées</v>
          </cell>
          <cell r="I1290" t="str">
            <v>SNIES</v>
          </cell>
          <cell r="K1290" t="str">
            <v>BAD ED IV</v>
          </cell>
          <cell r="L1290" t="str">
            <v>AOI</v>
          </cell>
          <cell r="M1290">
            <v>1</v>
          </cell>
          <cell r="N1290">
            <v>1</v>
          </cell>
          <cell r="O1290">
            <v>1</v>
          </cell>
          <cell r="P1290">
            <v>1</v>
          </cell>
          <cell r="Q1290">
            <v>4</v>
          </cell>
          <cell r="R1290" t="str">
            <v>lot</v>
          </cell>
          <cell r="T1290">
            <v>7464.4854065897725</v>
          </cell>
          <cell r="U1290">
            <v>1</v>
          </cell>
          <cell r="V1290">
            <v>7464.4854065897725</v>
          </cell>
          <cell r="W1290">
            <v>7464.4854065897725</v>
          </cell>
          <cell r="X1290">
            <v>7464.4854065897725</v>
          </cell>
          <cell r="Y1290">
            <v>7464.4854065897725</v>
          </cell>
          <cell r="Z1290">
            <v>29857.94162635909</v>
          </cell>
          <cell r="AA1290">
            <v>7464.4854065897725</v>
          </cell>
          <cell r="AB1290">
            <v>7464.4854065897725</v>
          </cell>
          <cell r="AC1290">
            <v>7464.4854065897725</v>
          </cell>
          <cell r="AD1290">
            <v>7464.4854065897725</v>
          </cell>
          <cell r="AE1290">
            <v>29857.94162635909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</row>
        <row r="1291">
          <cell r="B1291" t="str">
            <v>SNIES</v>
          </cell>
          <cell r="C1291" t="str">
            <v>B1A</v>
          </cell>
          <cell r="D1291" t="str">
            <v>B1AK</v>
          </cell>
          <cell r="E1291" t="str">
            <v>EP/MACE</v>
          </cell>
          <cell r="F1291" t="str">
            <v>SNIES</v>
          </cell>
          <cell r="G1291">
            <v>24</v>
          </cell>
          <cell r="H1291" t="str">
            <v>EP Macenta fournitures scolaires filles défavorisées</v>
          </cell>
          <cell r="I1291" t="str">
            <v>SNIES</v>
          </cell>
          <cell r="K1291" t="str">
            <v>BAD ED IV</v>
          </cell>
          <cell r="L1291" t="str">
            <v>AOI</v>
          </cell>
          <cell r="M1291">
            <v>1</v>
          </cell>
          <cell r="N1291">
            <v>1</v>
          </cell>
          <cell r="O1291">
            <v>1</v>
          </cell>
          <cell r="P1291">
            <v>1</v>
          </cell>
          <cell r="Q1291">
            <v>4</v>
          </cell>
          <cell r="R1291" t="str">
            <v>lot</v>
          </cell>
          <cell r="T1291">
            <v>7464.4854065897725</v>
          </cell>
          <cell r="U1291">
            <v>1</v>
          </cell>
          <cell r="V1291">
            <v>7464.4854065897725</v>
          </cell>
          <cell r="W1291">
            <v>7464.4854065897725</v>
          </cell>
          <cell r="X1291">
            <v>7464.4854065897725</v>
          </cell>
          <cell r="Y1291">
            <v>7464.4854065897725</v>
          </cell>
          <cell r="Z1291">
            <v>29857.94162635909</v>
          </cell>
          <cell r="AA1291">
            <v>7464.4854065897725</v>
          </cell>
          <cell r="AB1291">
            <v>7464.4854065897725</v>
          </cell>
          <cell r="AC1291">
            <v>7464.4854065897725</v>
          </cell>
          <cell r="AD1291">
            <v>7464.4854065897725</v>
          </cell>
          <cell r="AE1291">
            <v>29857.94162635909</v>
          </cell>
          <cell r="AF1291">
            <v>0</v>
          </cell>
          <cell r="AG1291">
            <v>0</v>
          </cell>
          <cell r="AH1291">
            <v>0</v>
          </cell>
          <cell r="AI1291">
            <v>0</v>
          </cell>
          <cell r="AJ1291">
            <v>0</v>
          </cell>
          <cell r="AK1291">
            <v>0</v>
          </cell>
          <cell r="AL1291">
            <v>0</v>
          </cell>
        </row>
        <row r="1292">
          <cell r="B1292" t="str">
            <v>SNIES</v>
          </cell>
          <cell r="C1292" t="str">
            <v>B1A</v>
          </cell>
          <cell r="D1292" t="str">
            <v>B1AK</v>
          </cell>
          <cell r="E1292" t="str">
            <v>EP/GUEC</v>
          </cell>
          <cell r="F1292" t="str">
            <v>SNIES</v>
          </cell>
          <cell r="G1292">
            <v>24</v>
          </cell>
          <cell r="H1292" t="str">
            <v>EP Guéckédou fournitures scolaires filles défavorisées</v>
          </cell>
          <cell r="I1292" t="str">
            <v>SNIES</v>
          </cell>
          <cell r="K1292" t="str">
            <v>BAD ED IV</v>
          </cell>
          <cell r="L1292" t="str">
            <v>AOI</v>
          </cell>
          <cell r="M1292">
            <v>1</v>
          </cell>
          <cell r="N1292">
            <v>1</v>
          </cell>
          <cell r="O1292">
            <v>1</v>
          </cell>
          <cell r="P1292">
            <v>1</v>
          </cell>
          <cell r="Q1292">
            <v>4</v>
          </cell>
          <cell r="R1292" t="str">
            <v>lot</v>
          </cell>
          <cell r="T1292">
            <v>7464.4854065897725</v>
          </cell>
          <cell r="U1292">
            <v>1</v>
          </cell>
          <cell r="V1292">
            <v>7464.4854065897725</v>
          </cell>
          <cell r="W1292">
            <v>7464.4854065897725</v>
          </cell>
          <cell r="X1292">
            <v>7464.4854065897725</v>
          </cell>
          <cell r="Y1292">
            <v>7464.4854065897725</v>
          </cell>
          <cell r="Z1292">
            <v>29857.94162635909</v>
          </cell>
          <cell r="AA1292">
            <v>7464.4854065897725</v>
          </cell>
          <cell r="AB1292">
            <v>7464.4854065897725</v>
          </cell>
          <cell r="AC1292">
            <v>7464.4854065897725</v>
          </cell>
          <cell r="AD1292">
            <v>7464.4854065897725</v>
          </cell>
          <cell r="AE1292">
            <v>29857.94162635909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</row>
        <row r="1293">
          <cell r="B1293" t="str">
            <v>SNIES</v>
          </cell>
          <cell r="C1293" t="str">
            <v>B1A</v>
          </cell>
          <cell r="D1293" t="str">
            <v>B1AK</v>
          </cell>
          <cell r="E1293" t="str">
            <v>EP/LOLA</v>
          </cell>
          <cell r="F1293" t="str">
            <v>SNIES</v>
          </cell>
          <cell r="G1293">
            <v>24</v>
          </cell>
          <cell r="H1293" t="str">
            <v>EP Lola fournitures scolaires filles défavorisées</v>
          </cell>
          <cell r="I1293" t="str">
            <v>SNIES</v>
          </cell>
          <cell r="K1293" t="str">
            <v>BAD ED IV</v>
          </cell>
          <cell r="L1293" t="str">
            <v>AOI</v>
          </cell>
          <cell r="M1293">
            <v>1</v>
          </cell>
          <cell r="N1293">
            <v>1</v>
          </cell>
          <cell r="O1293">
            <v>1</v>
          </cell>
          <cell r="P1293">
            <v>1</v>
          </cell>
          <cell r="Q1293">
            <v>4</v>
          </cell>
          <cell r="R1293" t="str">
            <v>lot</v>
          </cell>
          <cell r="T1293">
            <v>7464.4854065897725</v>
          </cell>
          <cell r="U1293">
            <v>1</v>
          </cell>
          <cell r="V1293">
            <v>7464.4854065897725</v>
          </cell>
          <cell r="W1293">
            <v>7464.4854065897725</v>
          </cell>
          <cell r="X1293">
            <v>7464.4854065897725</v>
          </cell>
          <cell r="Y1293">
            <v>7464.4854065897725</v>
          </cell>
          <cell r="Z1293">
            <v>29857.94162635909</v>
          </cell>
          <cell r="AA1293">
            <v>7464.4854065897725</v>
          </cell>
          <cell r="AB1293">
            <v>7464.4854065897725</v>
          </cell>
          <cell r="AC1293">
            <v>7464.4854065897725</v>
          </cell>
          <cell r="AD1293">
            <v>7464.4854065897725</v>
          </cell>
          <cell r="AE1293">
            <v>29857.94162635909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</row>
        <row r="1294">
          <cell r="B1294" t="str">
            <v>SNIES</v>
          </cell>
          <cell r="C1294" t="str">
            <v>B1A</v>
          </cell>
          <cell r="D1294" t="str">
            <v>B1AK</v>
          </cell>
          <cell r="E1294" t="str">
            <v>EP/BEYL</v>
          </cell>
          <cell r="F1294" t="str">
            <v>SNIES</v>
          </cell>
          <cell r="G1294">
            <v>24</v>
          </cell>
          <cell r="H1294" t="str">
            <v>EP Beyla fournitures scolaires filles défavorisées</v>
          </cell>
          <cell r="I1294" t="str">
            <v>SNIES</v>
          </cell>
          <cell r="K1294" t="str">
            <v>BAD ED IV</v>
          </cell>
          <cell r="L1294" t="str">
            <v>AOI</v>
          </cell>
          <cell r="M1294">
            <v>1</v>
          </cell>
          <cell r="N1294">
            <v>1</v>
          </cell>
          <cell r="O1294">
            <v>1</v>
          </cell>
          <cell r="P1294">
            <v>1</v>
          </cell>
          <cell r="Q1294">
            <v>4</v>
          </cell>
          <cell r="R1294" t="str">
            <v>lot</v>
          </cell>
          <cell r="T1294">
            <v>7464.4854065897725</v>
          </cell>
          <cell r="U1294">
            <v>1</v>
          </cell>
          <cell r="V1294">
            <v>7464.4854065897725</v>
          </cell>
          <cell r="W1294">
            <v>7464.4854065897725</v>
          </cell>
          <cell r="X1294">
            <v>7464.4854065897725</v>
          </cell>
          <cell r="Y1294">
            <v>7464.4854065897725</v>
          </cell>
          <cell r="Z1294">
            <v>29857.94162635909</v>
          </cell>
          <cell r="AA1294">
            <v>7464.4854065897725</v>
          </cell>
          <cell r="AB1294">
            <v>7464.4854065897725</v>
          </cell>
          <cell r="AC1294">
            <v>7464.4854065897725</v>
          </cell>
          <cell r="AD1294">
            <v>7464.4854065897725</v>
          </cell>
          <cell r="AE1294">
            <v>29857.94162635909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</row>
        <row r="1295">
          <cell r="B1295" t="str">
            <v>SNIES</v>
          </cell>
          <cell r="C1295" t="str">
            <v>B1A</v>
          </cell>
          <cell r="D1295" t="str">
            <v>B1AK</v>
          </cell>
          <cell r="E1295" t="str">
            <v>EP/YOMO</v>
          </cell>
          <cell r="F1295" t="str">
            <v>SNIES</v>
          </cell>
          <cell r="G1295">
            <v>24</v>
          </cell>
          <cell r="H1295" t="str">
            <v>EP Yomou fournitures scolaires filles défavorisées</v>
          </cell>
          <cell r="I1295" t="str">
            <v>SNIES</v>
          </cell>
          <cell r="K1295" t="str">
            <v>BAD ED IV</v>
          </cell>
          <cell r="L1295" t="str">
            <v>AOI</v>
          </cell>
          <cell r="M1295">
            <v>1</v>
          </cell>
          <cell r="N1295">
            <v>1</v>
          </cell>
          <cell r="O1295">
            <v>1</v>
          </cell>
          <cell r="P1295">
            <v>1</v>
          </cell>
          <cell r="Q1295">
            <v>4</v>
          </cell>
          <cell r="R1295" t="str">
            <v>lot</v>
          </cell>
          <cell r="T1295">
            <v>7464.4854065897725</v>
          </cell>
          <cell r="U1295">
            <v>1</v>
          </cell>
          <cell r="V1295">
            <v>7464.4854065897725</v>
          </cell>
          <cell r="W1295">
            <v>7464.4854065897725</v>
          </cell>
          <cell r="X1295">
            <v>7464.4854065897725</v>
          </cell>
          <cell r="Y1295">
            <v>7464.4854065897725</v>
          </cell>
          <cell r="Z1295">
            <v>29857.94162635909</v>
          </cell>
          <cell r="AA1295">
            <v>7464.4854065897725</v>
          </cell>
          <cell r="AB1295">
            <v>7464.4854065897725</v>
          </cell>
          <cell r="AC1295">
            <v>7464.4854065897725</v>
          </cell>
          <cell r="AD1295">
            <v>7464.4854065897725</v>
          </cell>
          <cell r="AE1295">
            <v>29857.94162635909</v>
          </cell>
          <cell r="AF1295">
            <v>0</v>
          </cell>
          <cell r="AG1295">
            <v>0</v>
          </cell>
          <cell r="AH1295">
            <v>0</v>
          </cell>
          <cell r="AI1295">
            <v>0</v>
          </cell>
          <cell r="AJ1295">
            <v>0</v>
          </cell>
          <cell r="AK1295">
            <v>0</v>
          </cell>
          <cell r="AL1295">
            <v>0</v>
          </cell>
        </row>
        <row r="1296">
          <cell r="B1296" t="str">
            <v>SNIES</v>
          </cell>
          <cell r="C1296" t="str">
            <v>B1A</v>
          </cell>
          <cell r="D1296" t="str">
            <v>B1AK</v>
          </cell>
          <cell r="E1296" t="str">
            <v>EP/MAMO</v>
          </cell>
          <cell r="F1296" t="str">
            <v>SNIES</v>
          </cell>
          <cell r="G1296">
            <v>24</v>
          </cell>
          <cell r="H1296" t="str">
            <v>EP Mamou fournitures scolaires filles défavorisées</v>
          </cell>
          <cell r="I1296" t="str">
            <v>SNIES</v>
          </cell>
          <cell r="K1296" t="str">
            <v>BAD ED IV</v>
          </cell>
          <cell r="L1296" t="str">
            <v>AOI</v>
          </cell>
          <cell r="M1296">
            <v>1</v>
          </cell>
          <cell r="N1296">
            <v>1</v>
          </cell>
          <cell r="O1296">
            <v>1</v>
          </cell>
          <cell r="P1296">
            <v>1</v>
          </cell>
          <cell r="Q1296">
            <v>4</v>
          </cell>
          <cell r="R1296" t="str">
            <v>lot</v>
          </cell>
          <cell r="T1296">
            <v>7464.4854065897725</v>
          </cell>
          <cell r="U1296">
            <v>1</v>
          </cell>
          <cell r="V1296">
            <v>7464.4854065897725</v>
          </cell>
          <cell r="W1296">
            <v>7464.4854065897725</v>
          </cell>
          <cell r="X1296">
            <v>7464.4854065897725</v>
          </cell>
          <cell r="Y1296">
            <v>7464.4854065897725</v>
          </cell>
          <cell r="Z1296">
            <v>29857.94162635909</v>
          </cell>
          <cell r="AA1296">
            <v>7464.4854065897725</v>
          </cell>
          <cell r="AB1296">
            <v>7464.4854065897725</v>
          </cell>
          <cell r="AC1296">
            <v>7464.4854065897725</v>
          </cell>
          <cell r="AD1296">
            <v>7464.4854065897725</v>
          </cell>
          <cell r="AE1296">
            <v>29857.94162635909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</row>
        <row r="1297">
          <cell r="B1297" t="str">
            <v>SNIES</v>
          </cell>
          <cell r="C1297" t="str">
            <v>B1A</v>
          </cell>
          <cell r="D1297" t="str">
            <v>B1AK</v>
          </cell>
          <cell r="E1297" t="str">
            <v>EP/DALA</v>
          </cell>
          <cell r="F1297" t="str">
            <v>SNIES</v>
          </cell>
          <cell r="G1297">
            <v>24</v>
          </cell>
          <cell r="H1297" t="str">
            <v>EP Dalaba fournitures scolaires filles défavorisées</v>
          </cell>
          <cell r="I1297" t="str">
            <v>SNIES</v>
          </cell>
          <cell r="K1297" t="str">
            <v>BAD ED IV</v>
          </cell>
          <cell r="L1297" t="str">
            <v>AOI</v>
          </cell>
          <cell r="M1297">
            <v>1</v>
          </cell>
          <cell r="N1297">
            <v>1</v>
          </cell>
          <cell r="O1297">
            <v>1</v>
          </cell>
          <cell r="P1297">
            <v>1</v>
          </cell>
          <cell r="Q1297">
            <v>4</v>
          </cell>
          <cell r="R1297" t="str">
            <v>lot</v>
          </cell>
          <cell r="T1297">
            <v>7464.4854065897725</v>
          </cell>
          <cell r="U1297">
            <v>1</v>
          </cell>
          <cell r="V1297">
            <v>7464.4854065897725</v>
          </cell>
          <cell r="W1297">
            <v>7464.4854065897725</v>
          </cell>
          <cell r="X1297">
            <v>7464.4854065897725</v>
          </cell>
          <cell r="Y1297">
            <v>7464.4854065897725</v>
          </cell>
          <cell r="Z1297">
            <v>29857.94162635909</v>
          </cell>
          <cell r="AA1297">
            <v>7464.4854065897725</v>
          </cell>
          <cell r="AB1297">
            <v>7464.4854065897725</v>
          </cell>
          <cell r="AC1297">
            <v>7464.4854065897725</v>
          </cell>
          <cell r="AD1297">
            <v>7464.4854065897725</v>
          </cell>
          <cell r="AE1297">
            <v>29857.94162635909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</row>
        <row r="1298">
          <cell r="B1298" t="str">
            <v>SNIES</v>
          </cell>
          <cell r="C1298" t="str">
            <v>B1A</v>
          </cell>
          <cell r="D1298" t="str">
            <v>B1AK</v>
          </cell>
          <cell r="E1298" t="str">
            <v>EP/PITA</v>
          </cell>
          <cell r="F1298" t="str">
            <v>SNIES</v>
          </cell>
          <cell r="G1298">
            <v>24</v>
          </cell>
          <cell r="H1298" t="str">
            <v>EP Pita fournitures scolaires filles défavorisées</v>
          </cell>
          <cell r="I1298" t="str">
            <v>SNIES</v>
          </cell>
          <cell r="K1298" t="str">
            <v>BAD ED IV</v>
          </cell>
          <cell r="L1298" t="str">
            <v>AOI</v>
          </cell>
          <cell r="M1298">
            <v>1</v>
          </cell>
          <cell r="N1298">
            <v>1</v>
          </cell>
          <cell r="O1298">
            <v>1</v>
          </cell>
          <cell r="P1298">
            <v>1</v>
          </cell>
          <cell r="Q1298">
            <v>4</v>
          </cell>
          <cell r="R1298" t="str">
            <v>lot</v>
          </cell>
          <cell r="T1298">
            <v>7464.4854065897725</v>
          </cell>
          <cell r="U1298">
            <v>1</v>
          </cell>
          <cell r="V1298">
            <v>7464.4854065897725</v>
          </cell>
          <cell r="W1298">
            <v>7464.4854065897725</v>
          </cell>
          <cell r="X1298">
            <v>7464.4854065897725</v>
          </cell>
          <cell r="Y1298">
            <v>7464.4854065897725</v>
          </cell>
          <cell r="Z1298">
            <v>29857.94162635909</v>
          </cell>
          <cell r="AA1298">
            <v>7464.4854065897725</v>
          </cell>
          <cell r="AB1298">
            <v>7464.4854065897725</v>
          </cell>
          <cell r="AC1298">
            <v>7464.4854065897725</v>
          </cell>
          <cell r="AD1298">
            <v>7464.4854065897725</v>
          </cell>
          <cell r="AE1298">
            <v>29857.94162635909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</row>
        <row r="1299">
          <cell r="B1299" t="str">
            <v>SNIES</v>
          </cell>
          <cell r="C1299" t="str">
            <v>B1A</v>
          </cell>
          <cell r="D1299" t="str">
            <v>B1AK</v>
          </cell>
          <cell r="E1299" t="str">
            <v>EP/FARA</v>
          </cell>
          <cell r="F1299" t="str">
            <v>SNIES</v>
          </cell>
          <cell r="G1299">
            <v>24</v>
          </cell>
          <cell r="H1299" t="str">
            <v>EP Faranah fournitures scolaires filles défavorisées</v>
          </cell>
          <cell r="I1299" t="str">
            <v>SNIES</v>
          </cell>
          <cell r="K1299" t="str">
            <v>BAD ED IV</v>
          </cell>
          <cell r="L1299" t="str">
            <v>AOI</v>
          </cell>
          <cell r="M1299">
            <v>1</v>
          </cell>
          <cell r="N1299">
            <v>1</v>
          </cell>
          <cell r="O1299">
            <v>1</v>
          </cell>
          <cell r="P1299">
            <v>1</v>
          </cell>
          <cell r="Q1299">
            <v>4</v>
          </cell>
          <cell r="R1299" t="str">
            <v>lot</v>
          </cell>
          <cell r="T1299">
            <v>7464.4854065897725</v>
          </cell>
          <cell r="U1299">
            <v>1</v>
          </cell>
          <cell r="V1299">
            <v>7464.4854065897725</v>
          </cell>
          <cell r="W1299">
            <v>7464.4854065897725</v>
          </cell>
          <cell r="X1299">
            <v>7464.4854065897725</v>
          </cell>
          <cell r="Y1299">
            <v>7464.4854065897725</v>
          </cell>
          <cell r="Z1299">
            <v>29857.94162635909</v>
          </cell>
          <cell r="AA1299">
            <v>7464.4854065897725</v>
          </cell>
          <cell r="AB1299">
            <v>7464.4854065897725</v>
          </cell>
          <cell r="AC1299">
            <v>7464.4854065897725</v>
          </cell>
          <cell r="AD1299">
            <v>7464.4854065897725</v>
          </cell>
          <cell r="AE1299">
            <v>29857.94162635909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</row>
        <row r="1300">
          <cell r="B1300" t="str">
            <v>SNIES</v>
          </cell>
          <cell r="C1300" t="str">
            <v>B1A</v>
          </cell>
          <cell r="D1300" t="str">
            <v>B1AK</v>
          </cell>
          <cell r="E1300" t="str">
            <v>EP/DABO</v>
          </cell>
          <cell r="F1300" t="str">
            <v>SNIES</v>
          </cell>
          <cell r="G1300">
            <v>24</v>
          </cell>
          <cell r="H1300" t="str">
            <v>EP Dabola fournitures scolaires filles défavorisées</v>
          </cell>
          <cell r="I1300" t="str">
            <v>SNIES</v>
          </cell>
          <cell r="K1300" t="str">
            <v>BAD ED IV</v>
          </cell>
          <cell r="L1300" t="str">
            <v>AOI</v>
          </cell>
          <cell r="M1300">
            <v>1</v>
          </cell>
          <cell r="N1300">
            <v>1</v>
          </cell>
          <cell r="O1300">
            <v>1</v>
          </cell>
          <cell r="P1300">
            <v>1</v>
          </cell>
          <cell r="Q1300">
            <v>4</v>
          </cell>
          <cell r="R1300" t="str">
            <v>lot</v>
          </cell>
          <cell r="T1300">
            <v>7464.4854065897725</v>
          </cell>
          <cell r="U1300">
            <v>1</v>
          </cell>
          <cell r="V1300">
            <v>7464.4854065897725</v>
          </cell>
          <cell r="W1300">
            <v>7464.4854065897725</v>
          </cell>
          <cell r="X1300">
            <v>7464.4854065897725</v>
          </cell>
          <cell r="Y1300">
            <v>7464.4854065897725</v>
          </cell>
          <cell r="Z1300">
            <v>29857.94162635909</v>
          </cell>
          <cell r="AA1300">
            <v>7464.4854065897725</v>
          </cell>
          <cell r="AB1300">
            <v>7464.4854065897725</v>
          </cell>
          <cell r="AC1300">
            <v>7464.4854065897725</v>
          </cell>
          <cell r="AD1300">
            <v>7464.4854065897725</v>
          </cell>
          <cell r="AE1300">
            <v>29857.94162635909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</row>
        <row r="1301">
          <cell r="B1301" t="str">
            <v>SNIES</v>
          </cell>
          <cell r="C1301" t="str">
            <v>B1A</v>
          </cell>
          <cell r="D1301" t="str">
            <v>B1AK</v>
          </cell>
          <cell r="E1301" t="str">
            <v>EP/KISS</v>
          </cell>
          <cell r="F1301" t="str">
            <v>SNIES</v>
          </cell>
          <cell r="G1301">
            <v>24</v>
          </cell>
          <cell r="H1301" t="str">
            <v>EP Kissidougou fournitures scolaires filles défavorisées</v>
          </cell>
          <cell r="I1301" t="str">
            <v>SNIES</v>
          </cell>
          <cell r="K1301" t="str">
            <v>BAD ED IV</v>
          </cell>
          <cell r="L1301" t="str">
            <v>AOI</v>
          </cell>
          <cell r="M1301">
            <v>1</v>
          </cell>
          <cell r="N1301">
            <v>1</v>
          </cell>
          <cell r="O1301">
            <v>1</v>
          </cell>
          <cell r="P1301">
            <v>1</v>
          </cell>
          <cell r="Q1301">
            <v>4</v>
          </cell>
          <cell r="R1301" t="str">
            <v>lot</v>
          </cell>
          <cell r="T1301">
            <v>7464.4854065897725</v>
          </cell>
          <cell r="U1301">
            <v>1</v>
          </cell>
          <cell r="V1301">
            <v>7464.4854065897725</v>
          </cell>
          <cell r="W1301">
            <v>7464.4854065897725</v>
          </cell>
          <cell r="X1301">
            <v>7464.4854065897725</v>
          </cell>
          <cell r="Y1301">
            <v>7464.4854065897725</v>
          </cell>
          <cell r="Z1301">
            <v>29857.94162635909</v>
          </cell>
          <cell r="AA1301">
            <v>7464.4854065897725</v>
          </cell>
          <cell r="AB1301">
            <v>7464.4854065897725</v>
          </cell>
          <cell r="AC1301">
            <v>7464.4854065897725</v>
          </cell>
          <cell r="AD1301">
            <v>7464.4854065897725</v>
          </cell>
          <cell r="AE1301">
            <v>29857.94162635909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</row>
        <row r="1302">
          <cell r="B1302" t="str">
            <v>SNIES</v>
          </cell>
          <cell r="C1302" t="str">
            <v>B1A</v>
          </cell>
          <cell r="D1302" t="str">
            <v>B1AK</v>
          </cell>
          <cell r="E1302" t="str">
            <v>EP/DING</v>
          </cell>
          <cell r="F1302" t="str">
            <v>SNIES</v>
          </cell>
          <cell r="G1302">
            <v>24</v>
          </cell>
          <cell r="H1302" t="str">
            <v>EP Dinguiraye fournitures scolaires filles défavorisées</v>
          </cell>
          <cell r="I1302" t="str">
            <v>SNIES</v>
          </cell>
          <cell r="K1302" t="str">
            <v>BAD ED IV</v>
          </cell>
          <cell r="L1302" t="str">
            <v>AOI</v>
          </cell>
          <cell r="M1302">
            <v>1</v>
          </cell>
          <cell r="N1302">
            <v>1</v>
          </cell>
          <cell r="O1302">
            <v>1</v>
          </cell>
          <cell r="P1302">
            <v>1</v>
          </cell>
          <cell r="Q1302">
            <v>4</v>
          </cell>
          <cell r="R1302" t="str">
            <v>lot</v>
          </cell>
          <cell r="T1302">
            <v>7464.4854065897725</v>
          </cell>
          <cell r="U1302">
            <v>1</v>
          </cell>
          <cell r="V1302">
            <v>7464.4854065897725</v>
          </cell>
          <cell r="W1302">
            <v>7464.4854065897725</v>
          </cell>
          <cell r="X1302">
            <v>7464.4854065897725</v>
          </cell>
          <cell r="Y1302">
            <v>7464.4854065897725</v>
          </cell>
          <cell r="Z1302">
            <v>29857.94162635909</v>
          </cell>
          <cell r="AA1302">
            <v>7464.4854065897725</v>
          </cell>
          <cell r="AB1302">
            <v>7464.4854065897725</v>
          </cell>
          <cell r="AC1302">
            <v>7464.4854065897725</v>
          </cell>
          <cell r="AD1302">
            <v>7464.4854065897725</v>
          </cell>
          <cell r="AE1302">
            <v>29857.94162635909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</row>
        <row r="1303">
          <cell r="B1303" t="str">
            <v>SNIES</v>
          </cell>
          <cell r="C1303" t="str">
            <v>B1A</v>
          </cell>
          <cell r="D1303" t="str">
            <v>B1AK</v>
          </cell>
          <cell r="E1303" t="str">
            <v>EP/KANK</v>
          </cell>
          <cell r="F1303" t="str">
            <v>SNIES</v>
          </cell>
          <cell r="G1303">
            <v>24</v>
          </cell>
          <cell r="H1303" t="str">
            <v>EP Kankan fournitures scolaires filles défavorisées</v>
          </cell>
          <cell r="I1303" t="str">
            <v>SNIES</v>
          </cell>
          <cell r="K1303" t="str">
            <v>BAD ED IV</v>
          </cell>
          <cell r="L1303" t="str">
            <v>AOI</v>
          </cell>
          <cell r="M1303">
            <v>1</v>
          </cell>
          <cell r="N1303">
            <v>1</v>
          </cell>
          <cell r="O1303">
            <v>1</v>
          </cell>
          <cell r="P1303">
            <v>1</v>
          </cell>
          <cell r="Q1303">
            <v>4</v>
          </cell>
          <cell r="R1303" t="str">
            <v>lot</v>
          </cell>
          <cell r="T1303">
            <v>7464.4854065897725</v>
          </cell>
          <cell r="U1303">
            <v>1</v>
          </cell>
          <cell r="V1303">
            <v>7464.4854065897725</v>
          </cell>
          <cell r="W1303">
            <v>7464.4854065897725</v>
          </cell>
          <cell r="X1303">
            <v>7464.4854065897725</v>
          </cell>
          <cell r="Y1303">
            <v>7464.4854065897725</v>
          </cell>
          <cell r="Z1303">
            <v>29857.94162635909</v>
          </cell>
          <cell r="AA1303">
            <v>7464.4854065897725</v>
          </cell>
          <cell r="AB1303">
            <v>7464.4854065897725</v>
          </cell>
          <cell r="AC1303">
            <v>7464.4854065897725</v>
          </cell>
          <cell r="AD1303">
            <v>7464.4854065897725</v>
          </cell>
          <cell r="AE1303">
            <v>29857.94162635909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</row>
        <row r="1304">
          <cell r="B1304" t="str">
            <v>SNIES</v>
          </cell>
          <cell r="C1304" t="str">
            <v>B1A</v>
          </cell>
          <cell r="D1304" t="str">
            <v>B1AK</v>
          </cell>
          <cell r="E1304" t="str">
            <v>EP/KOUR</v>
          </cell>
          <cell r="F1304" t="str">
            <v>SNIES</v>
          </cell>
          <cell r="G1304">
            <v>24</v>
          </cell>
          <cell r="H1304" t="str">
            <v>EP Kouroussa fournitures scolaires filles défavorisées</v>
          </cell>
          <cell r="I1304" t="str">
            <v>SNIES</v>
          </cell>
          <cell r="K1304" t="str">
            <v>BAD ED IV</v>
          </cell>
          <cell r="L1304" t="str">
            <v>AOI</v>
          </cell>
          <cell r="M1304">
            <v>1</v>
          </cell>
          <cell r="N1304">
            <v>1</v>
          </cell>
          <cell r="O1304">
            <v>1</v>
          </cell>
          <cell r="P1304">
            <v>1</v>
          </cell>
          <cell r="Q1304">
            <v>4</v>
          </cell>
          <cell r="R1304" t="str">
            <v>lot</v>
          </cell>
          <cell r="T1304">
            <v>7464.4854065897725</v>
          </cell>
          <cell r="U1304">
            <v>1</v>
          </cell>
          <cell r="V1304">
            <v>7464.4854065897725</v>
          </cell>
          <cell r="W1304">
            <v>7464.4854065897725</v>
          </cell>
          <cell r="X1304">
            <v>7464.4854065897725</v>
          </cell>
          <cell r="Y1304">
            <v>7464.4854065897725</v>
          </cell>
          <cell r="Z1304">
            <v>29857.94162635909</v>
          </cell>
          <cell r="AA1304">
            <v>7464.4854065897725</v>
          </cell>
          <cell r="AB1304">
            <v>7464.4854065897725</v>
          </cell>
          <cell r="AC1304">
            <v>7464.4854065897725</v>
          </cell>
          <cell r="AD1304">
            <v>7464.4854065897725</v>
          </cell>
          <cell r="AE1304">
            <v>29857.94162635909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</row>
        <row r="1305">
          <cell r="B1305" t="str">
            <v>SNIES</v>
          </cell>
          <cell r="C1305" t="str">
            <v>B1A</v>
          </cell>
          <cell r="D1305" t="str">
            <v>B1AK</v>
          </cell>
          <cell r="E1305" t="str">
            <v>EP/MAND</v>
          </cell>
          <cell r="F1305" t="str">
            <v>SNIES</v>
          </cell>
          <cell r="G1305">
            <v>24</v>
          </cell>
          <cell r="H1305" t="str">
            <v>EP Mandiana fournitures scolaires filles défavorisées</v>
          </cell>
          <cell r="I1305" t="str">
            <v>SNIES</v>
          </cell>
          <cell r="K1305" t="str">
            <v>BAD ED IV</v>
          </cell>
          <cell r="L1305" t="str">
            <v>AOI</v>
          </cell>
          <cell r="M1305">
            <v>1</v>
          </cell>
          <cell r="N1305">
            <v>1</v>
          </cell>
          <cell r="O1305">
            <v>1</v>
          </cell>
          <cell r="P1305">
            <v>1</v>
          </cell>
          <cell r="Q1305">
            <v>4</v>
          </cell>
          <cell r="R1305" t="str">
            <v>lot</v>
          </cell>
          <cell r="T1305">
            <v>7464.4854065897725</v>
          </cell>
          <cell r="U1305">
            <v>1</v>
          </cell>
          <cell r="V1305">
            <v>7464.4854065897725</v>
          </cell>
          <cell r="W1305">
            <v>7464.4854065897725</v>
          </cell>
          <cell r="X1305">
            <v>7464.4854065897725</v>
          </cell>
          <cell r="Y1305">
            <v>7464.4854065897725</v>
          </cell>
          <cell r="Z1305">
            <v>29857.94162635909</v>
          </cell>
          <cell r="AA1305">
            <v>7464.4854065897725</v>
          </cell>
          <cell r="AB1305">
            <v>7464.4854065897725</v>
          </cell>
          <cell r="AC1305">
            <v>7464.4854065897725</v>
          </cell>
          <cell r="AD1305">
            <v>7464.4854065897725</v>
          </cell>
          <cell r="AE1305">
            <v>29857.94162635909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</row>
        <row r="1306">
          <cell r="B1306" t="str">
            <v>SNIES</v>
          </cell>
          <cell r="C1306" t="str">
            <v>B1A</v>
          </cell>
          <cell r="D1306" t="str">
            <v>B1AK</v>
          </cell>
          <cell r="E1306" t="str">
            <v>EP/SIGU</v>
          </cell>
          <cell r="F1306" t="str">
            <v>SNIES</v>
          </cell>
          <cell r="G1306">
            <v>24</v>
          </cell>
          <cell r="H1306" t="str">
            <v>EP Siguiri fournitures scolaires filles défavorisées</v>
          </cell>
          <cell r="I1306" t="str">
            <v>SNIES</v>
          </cell>
          <cell r="K1306" t="str">
            <v>BAD ED IV</v>
          </cell>
          <cell r="L1306" t="str">
            <v>AOI</v>
          </cell>
          <cell r="M1306">
            <v>1</v>
          </cell>
          <cell r="N1306">
            <v>1</v>
          </cell>
          <cell r="O1306">
            <v>1</v>
          </cell>
          <cell r="P1306">
            <v>1</v>
          </cell>
          <cell r="Q1306">
            <v>4</v>
          </cell>
          <cell r="R1306" t="str">
            <v>lot</v>
          </cell>
          <cell r="T1306">
            <v>7464.4854065897725</v>
          </cell>
          <cell r="U1306">
            <v>1</v>
          </cell>
          <cell r="V1306">
            <v>7464.4854065897725</v>
          </cell>
          <cell r="W1306">
            <v>7464.4854065897725</v>
          </cell>
          <cell r="X1306">
            <v>7464.4854065897725</v>
          </cell>
          <cell r="Y1306">
            <v>7464.4854065897725</v>
          </cell>
          <cell r="Z1306">
            <v>29857.94162635909</v>
          </cell>
          <cell r="AA1306">
            <v>7464.4854065897725</v>
          </cell>
          <cell r="AB1306">
            <v>7464.4854065897725</v>
          </cell>
          <cell r="AC1306">
            <v>7464.4854065897725</v>
          </cell>
          <cell r="AD1306">
            <v>7464.4854065897725</v>
          </cell>
          <cell r="AE1306">
            <v>29857.94162635909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</row>
        <row r="1307">
          <cell r="B1307" t="str">
            <v>SNIES</v>
          </cell>
          <cell r="C1307" t="str">
            <v>B1A</v>
          </cell>
          <cell r="D1307" t="str">
            <v>B1AK</v>
          </cell>
          <cell r="E1307" t="str">
            <v>EP/KERO</v>
          </cell>
          <cell r="F1307" t="str">
            <v>SNIES</v>
          </cell>
          <cell r="G1307">
            <v>24</v>
          </cell>
          <cell r="H1307" t="str">
            <v>EP Kérouané fournitures scolaires filles défavorisées</v>
          </cell>
          <cell r="I1307" t="str">
            <v>SNIES</v>
          </cell>
          <cell r="K1307" t="str">
            <v>BAD ED IV</v>
          </cell>
          <cell r="L1307" t="str">
            <v>AOI</v>
          </cell>
          <cell r="M1307">
            <v>1</v>
          </cell>
          <cell r="N1307">
            <v>1</v>
          </cell>
          <cell r="O1307">
            <v>1</v>
          </cell>
          <cell r="P1307">
            <v>1</v>
          </cell>
          <cell r="Q1307">
            <v>4</v>
          </cell>
          <cell r="R1307" t="str">
            <v>lot</v>
          </cell>
          <cell r="T1307">
            <v>7464.4854065897725</v>
          </cell>
          <cell r="U1307">
            <v>1</v>
          </cell>
          <cell r="V1307">
            <v>7464.4854065897725</v>
          </cell>
          <cell r="W1307">
            <v>7464.4854065897725</v>
          </cell>
          <cell r="X1307">
            <v>7464.4854065897725</v>
          </cell>
          <cell r="Y1307">
            <v>7464.4854065897725</v>
          </cell>
          <cell r="Z1307">
            <v>29857.94162635909</v>
          </cell>
          <cell r="AA1307">
            <v>7464.4854065897725</v>
          </cell>
          <cell r="AB1307">
            <v>7464.4854065897725</v>
          </cell>
          <cell r="AC1307">
            <v>7464.4854065897725</v>
          </cell>
          <cell r="AD1307">
            <v>7464.4854065897725</v>
          </cell>
          <cell r="AE1307">
            <v>29857.94162635909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</row>
        <row r="1308">
          <cell r="B1308" t="str">
            <v>SNIES</v>
          </cell>
          <cell r="C1308" t="str">
            <v>B1A</v>
          </cell>
          <cell r="D1308" t="str">
            <v>B1AK</v>
          </cell>
          <cell r="E1308" t="str">
            <v>EP/MALI</v>
          </cell>
          <cell r="F1308" t="str">
            <v>SNIES</v>
          </cell>
          <cell r="G1308">
            <v>24</v>
          </cell>
          <cell r="H1308" t="str">
            <v>EP Mali fournitures scolaires filles défavorisées</v>
          </cell>
          <cell r="I1308" t="str">
            <v>SNIES</v>
          </cell>
          <cell r="K1308" t="str">
            <v>BAD ED IV</v>
          </cell>
          <cell r="L1308" t="str">
            <v>AOI</v>
          </cell>
          <cell r="M1308">
            <v>1</v>
          </cell>
          <cell r="N1308">
            <v>1</v>
          </cell>
          <cell r="O1308">
            <v>1</v>
          </cell>
          <cell r="P1308">
            <v>1</v>
          </cell>
          <cell r="Q1308">
            <v>4</v>
          </cell>
          <cell r="R1308" t="str">
            <v>lot</v>
          </cell>
          <cell r="T1308">
            <v>7464.4854065897725</v>
          </cell>
          <cell r="U1308">
            <v>1</v>
          </cell>
          <cell r="V1308">
            <v>7464.4854065897725</v>
          </cell>
          <cell r="W1308">
            <v>7464.4854065897725</v>
          </cell>
          <cell r="X1308">
            <v>7464.4854065897725</v>
          </cell>
          <cell r="Y1308">
            <v>7464.4854065897725</v>
          </cell>
          <cell r="Z1308">
            <v>29857.94162635909</v>
          </cell>
          <cell r="AA1308">
            <v>7464.4854065897725</v>
          </cell>
          <cell r="AB1308">
            <v>7464.4854065897725</v>
          </cell>
          <cell r="AC1308">
            <v>7464.4854065897725</v>
          </cell>
          <cell r="AD1308">
            <v>7464.4854065897725</v>
          </cell>
          <cell r="AE1308">
            <v>29857.94162635909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</row>
        <row r="1309">
          <cell r="B1309" t="str">
            <v>SNIES</v>
          </cell>
          <cell r="C1309" t="str">
            <v>B1A</v>
          </cell>
          <cell r="D1309" t="str">
            <v>B1AK</v>
          </cell>
          <cell r="E1309" t="str">
            <v>EP/TOUG</v>
          </cell>
          <cell r="F1309" t="str">
            <v>SNIES</v>
          </cell>
          <cell r="G1309">
            <v>24</v>
          </cell>
          <cell r="H1309" t="str">
            <v>EP Tougué fournitures scolaires filles défavorisées</v>
          </cell>
          <cell r="I1309" t="str">
            <v>SNIES</v>
          </cell>
          <cell r="K1309" t="str">
            <v>BAD ED IV</v>
          </cell>
          <cell r="L1309" t="str">
            <v>AOI</v>
          </cell>
          <cell r="M1309">
            <v>1</v>
          </cell>
          <cell r="N1309">
            <v>1</v>
          </cell>
          <cell r="O1309">
            <v>1</v>
          </cell>
          <cell r="P1309">
            <v>1</v>
          </cell>
          <cell r="Q1309">
            <v>4</v>
          </cell>
          <cell r="R1309" t="str">
            <v>lot</v>
          </cell>
          <cell r="T1309">
            <v>7464.4854065897725</v>
          </cell>
          <cell r="U1309">
            <v>1</v>
          </cell>
          <cell r="V1309">
            <v>7464.4854065897725</v>
          </cell>
          <cell r="W1309">
            <v>7464.4854065897725</v>
          </cell>
          <cell r="X1309">
            <v>7464.4854065897725</v>
          </cell>
          <cell r="Y1309">
            <v>7464.4854065897725</v>
          </cell>
          <cell r="Z1309">
            <v>29857.94162635909</v>
          </cell>
          <cell r="AA1309">
            <v>7464.4854065897725</v>
          </cell>
          <cell r="AB1309">
            <v>7464.4854065897725</v>
          </cell>
          <cell r="AC1309">
            <v>7464.4854065897725</v>
          </cell>
          <cell r="AD1309">
            <v>7464.4854065897725</v>
          </cell>
          <cell r="AE1309">
            <v>29857.94162635909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</row>
        <row r="1310">
          <cell r="B1310" t="str">
            <v>SNIES</v>
          </cell>
          <cell r="C1310" t="str">
            <v>B1A</v>
          </cell>
          <cell r="D1310" t="str">
            <v>B1AK</v>
          </cell>
          <cell r="E1310" t="str">
            <v>EP/LABE</v>
          </cell>
          <cell r="F1310" t="str">
            <v>SNIES</v>
          </cell>
          <cell r="G1310">
            <v>24</v>
          </cell>
          <cell r="H1310" t="str">
            <v>EP Labé fournitures scolaires filles défavorisées</v>
          </cell>
          <cell r="I1310" t="str">
            <v>SNIES</v>
          </cell>
          <cell r="K1310" t="str">
            <v>BAD ED IV</v>
          </cell>
          <cell r="L1310" t="str">
            <v>AOI</v>
          </cell>
          <cell r="M1310">
            <v>1</v>
          </cell>
          <cell r="N1310">
            <v>1</v>
          </cell>
          <cell r="O1310">
            <v>1</v>
          </cell>
          <cell r="P1310">
            <v>1</v>
          </cell>
          <cell r="Q1310">
            <v>4</v>
          </cell>
          <cell r="R1310" t="str">
            <v>lot</v>
          </cell>
          <cell r="T1310">
            <v>7464.4854065897725</v>
          </cell>
          <cell r="U1310">
            <v>1</v>
          </cell>
          <cell r="V1310">
            <v>7464.4854065897725</v>
          </cell>
          <cell r="W1310">
            <v>7464.4854065897725</v>
          </cell>
          <cell r="X1310">
            <v>7464.4854065897725</v>
          </cell>
          <cell r="Y1310">
            <v>7464.4854065897725</v>
          </cell>
          <cell r="Z1310">
            <v>29857.94162635909</v>
          </cell>
          <cell r="AA1310">
            <v>7464.4854065897725</v>
          </cell>
          <cell r="AB1310">
            <v>7464.4854065897725</v>
          </cell>
          <cell r="AC1310">
            <v>7464.4854065897725</v>
          </cell>
          <cell r="AD1310">
            <v>7464.4854065897725</v>
          </cell>
          <cell r="AE1310">
            <v>29857.94162635909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</row>
        <row r="1311">
          <cell r="B1311" t="str">
            <v>SNIES</v>
          </cell>
          <cell r="C1311" t="str">
            <v>B1A</v>
          </cell>
          <cell r="D1311" t="str">
            <v>B1AK</v>
          </cell>
          <cell r="E1311" t="str">
            <v>EP/KOUBI</v>
          </cell>
          <cell r="F1311" t="str">
            <v>SNIES</v>
          </cell>
          <cell r="G1311">
            <v>24</v>
          </cell>
          <cell r="H1311" t="str">
            <v>EP Koubia fournitures scolaires filles défavorisées</v>
          </cell>
          <cell r="I1311" t="str">
            <v>SNIES</v>
          </cell>
          <cell r="K1311" t="str">
            <v>BAD ED IV</v>
          </cell>
          <cell r="L1311" t="str">
            <v>AOI</v>
          </cell>
          <cell r="M1311">
            <v>1</v>
          </cell>
          <cell r="N1311">
            <v>1</v>
          </cell>
          <cell r="O1311">
            <v>1</v>
          </cell>
          <cell r="P1311">
            <v>1</v>
          </cell>
          <cell r="Q1311">
            <v>4</v>
          </cell>
          <cell r="R1311" t="str">
            <v>lot</v>
          </cell>
          <cell r="T1311">
            <v>7464.4854065897725</v>
          </cell>
          <cell r="U1311">
            <v>1</v>
          </cell>
          <cell r="V1311">
            <v>7464.4854065897725</v>
          </cell>
          <cell r="W1311">
            <v>7464.4854065897725</v>
          </cell>
          <cell r="X1311">
            <v>7464.4854065897725</v>
          </cell>
          <cell r="Y1311">
            <v>7464.4854065897725</v>
          </cell>
          <cell r="Z1311">
            <v>29857.94162635909</v>
          </cell>
          <cell r="AA1311">
            <v>7464.4854065897725</v>
          </cell>
          <cell r="AB1311">
            <v>7464.4854065897725</v>
          </cell>
          <cell r="AC1311">
            <v>7464.4854065897725</v>
          </cell>
          <cell r="AD1311">
            <v>7464.4854065897725</v>
          </cell>
          <cell r="AE1311">
            <v>29857.94162635909</v>
          </cell>
          <cell r="AF1311">
            <v>0</v>
          </cell>
          <cell r="AG1311">
            <v>0</v>
          </cell>
          <cell r="AH1311">
            <v>0</v>
          </cell>
          <cell r="AI1311">
            <v>0</v>
          </cell>
          <cell r="AJ1311">
            <v>0</v>
          </cell>
          <cell r="AK1311">
            <v>0</v>
          </cell>
          <cell r="AL1311">
            <v>0</v>
          </cell>
        </row>
        <row r="1312">
          <cell r="B1312" t="str">
            <v>SNIES</v>
          </cell>
          <cell r="C1312" t="str">
            <v>B1A</v>
          </cell>
          <cell r="D1312" t="str">
            <v>B1AK</v>
          </cell>
          <cell r="E1312" t="str">
            <v>EP/LELO</v>
          </cell>
          <cell r="F1312" t="str">
            <v>SNIES</v>
          </cell>
          <cell r="G1312">
            <v>24</v>
          </cell>
          <cell r="H1312" t="str">
            <v>EP Lélouma fournitures scolaires filles défavorisées</v>
          </cell>
          <cell r="I1312" t="str">
            <v>SNIES</v>
          </cell>
          <cell r="K1312" t="str">
            <v>BAD ED IV</v>
          </cell>
          <cell r="L1312" t="str">
            <v>AOI</v>
          </cell>
          <cell r="M1312">
            <v>1</v>
          </cell>
          <cell r="N1312">
            <v>1</v>
          </cell>
          <cell r="O1312">
            <v>1</v>
          </cell>
          <cell r="P1312">
            <v>1</v>
          </cell>
          <cell r="Q1312">
            <v>4</v>
          </cell>
          <cell r="R1312" t="str">
            <v>lot</v>
          </cell>
          <cell r="T1312">
            <v>7464.4854065897725</v>
          </cell>
          <cell r="U1312">
            <v>1</v>
          </cell>
          <cell r="V1312">
            <v>7464.4854065897725</v>
          </cell>
          <cell r="W1312">
            <v>7464.4854065897725</v>
          </cell>
          <cell r="X1312">
            <v>7464.4854065897725</v>
          </cell>
          <cell r="Y1312">
            <v>7464.4854065897725</v>
          </cell>
          <cell r="Z1312">
            <v>29857.94162635909</v>
          </cell>
          <cell r="AA1312">
            <v>7464.4854065897725</v>
          </cell>
          <cell r="AB1312">
            <v>7464.4854065897725</v>
          </cell>
          <cell r="AC1312">
            <v>7464.4854065897725</v>
          </cell>
          <cell r="AD1312">
            <v>7464.4854065897725</v>
          </cell>
          <cell r="AE1312">
            <v>29857.94162635909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</row>
        <row r="1313">
          <cell r="B1313" t="str">
            <v>SNIES</v>
          </cell>
          <cell r="C1313" t="str">
            <v>B1A</v>
          </cell>
          <cell r="D1313" t="str">
            <v>B1AK</v>
          </cell>
          <cell r="E1313" t="str">
            <v>EP/KIND</v>
          </cell>
          <cell r="F1313" t="str">
            <v>SNIES</v>
          </cell>
          <cell r="G1313">
            <v>24</v>
          </cell>
          <cell r="H1313" t="str">
            <v>EP Kindia fournitures scolaires filles défavorisées</v>
          </cell>
          <cell r="I1313" t="str">
            <v>SNIES</v>
          </cell>
          <cell r="K1313" t="str">
            <v>BAD ED IV</v>
          </cell>
          <cell r="L1313" t="str">
            <v>AOI</v>
          </cell>
          <cell r="M1313">
            <v>1</v>
          </cell>
          <cell r="N1313">
            <v>1</v>
          </cell>
          <cell r="O1313">
            <v>1</v>
          </cell>
          <cell r="P1313">
            <v>1</v>
          </cell>
          <cell r="Q1313">
            <v>4</v>
          </cell>
          <cell r="R1313" t="str">
            <v>lot</v>
          </cell>
          <cell r="T1313">
            <v>7464.4854065897725</v>
          </cell>
          <cell r="U1313">
            <v>1</v>
          </cell>
          <cell r="V1313">
            <v>7464.4854065897725</v>
          </cell>
          <cell r="W1313">
            <v>7464.4854065897725</v>
          </cell>
          <cell r="X1313">
            <v>7464.4854065897725</v>
          </cell>
          <cell r="Y1313">
            <v>7464.4854065897725</v>
          </cell>
          <cell r="Z1313">
            <v>29857.94162635909</v>
          </cell>
          <cell r="AA1313">
            <v>7464.4854065897725</v>
          </cell>
          <cell r="AB1313">
            <v>7464.4854065897725</v>
          </cell>
          <cell r="AC1313">
            <v>7464.4854065897725</v>
          </cell>
          <cell r="AD1313">
            <v>7464.4854065897725</v>
          </cell>
          <cell r="AE1313">
            <v>29857.94162635909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</row>
        <row r="1314">
          <cell r="B1314" t="str">
            <v>SNIES</v>
          </cell>
          <cell r="C1314" t="str">
            <v>B1A</v>
          </cell>
          <cell r="D1314" t="str">
            <v>B1AK</v>
          </cell>
          <cell r="E1314" t="str">
            <v>EP/TELI</v>
          </cell>
          <cell r="F1314" t="str">
            <v>SNIES</v>
          </cell>
          <cell r="G1314">
            <v>24</v>
          </cell>
          <cell r="H1314" t="str">
            <v>EP Télimélé fournitures scolaires filles défavorisées</v>
          </cell>
          <cell r="I1314" t="str">
            <v>SNIES</v>
          </cell>
          <cell r="K1314" t="str">
            <v>BAD ED IV</v>
          </cell>
          <cell r="L1314" t="str">
            <v>AOI</v>
          </cell>
          <cell r="M1314">
            <v>1</v>
          </cell>
          <cell r="N1314">
            <v>1</v>
          </cell>
          <cell r="O1314">
            <v>1</v>
          </cell>
          <cell r="P1314">
            <v>1</v>
          </cell>
          <cell r="Q1314">
            <v>4</v>
          </cell>
          <cell r="R1314" t="str">
            <v>lot</v>
          </cell>
          <cell r="T1314">
            <v>7464.4854065897725</v>
          </cell>
          <cell r="U1314">
            <v>1</v>
          </cell>
          <cell r="V1314">
            <v>7464.4854065897725</v>
          </cell>
          <cell r="W1314">
            <v>7464.4854065897725</v>
          </cell>
          <cell r="X1314">
            <v>7464.4854065897725</v>
          </cell>
          <cell r="Y1314">
            <v>7464.4854065897725</v>
          </cell>
          <cell r="Z1314">
            <v>29857.94162635909</v>
          </cell>
          <cell r="AA1314">
            <v>7464.4854065897725</v>
          </cell>
          <cell r="AB1314">
            <v>7464.4854065897725</v>
          </cell>
          <cell r="AC1314">
            <v>7464.4854065897725</v>
          </cell>
          <cell r="AD1314">
            <v>7464.4854065897725</v>
          </cell>
          <cell r="AE1314">
            <v>29857.94162635909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</row>
        <row r="1315">
          <cell r="B1315" t="str">
            <v>SNIES</v>
          </cell>
          <cell r="C1315" t="str">
            <v>B1A</v>
          </cell>
          <cell r="D1315" t="str">
            <v>B1AK</v>
          </cell>
          <cell r="E1315" t="str">
            <v>EP/COYA</v>
          </cell>
          <cell r="F1315" t="str">
            <v>SNIES</v>
          </cell>
          <cell r="G1315">
            <v>24</v>
          </cell>
          <cell r="H1315" t="str">
            <v>EP Coyah fournitures scolaires filles défavorisées</v>
          </cell>
          <cell r="I1315" t="str">
            <v>SNIES</v>
          </cell>
          <cell r="K1315" t="str">
            <v>BAD ED IV</v>
          </cell>
          <cell r="L1315" t="str">
            <v>AOI</v>
          </cell>
          <cell r="M1315">
            <v>1</v>
          </cell>
          <cell r="N1315">
            <v>1</v>
          </cell>
          <cell r="O1315">
            <v>1</v>
          </cell>
          <cell r="P1315">
            <v>1</v>
          </cell>
          <cell r="Q1315">
            <v>4</v>
          </cell>
          <cell r="R1315" t="str">
            <v>lot</v>
          </cell>
          <cell r="T1315">
            <v>7464.4854065897725</v>
          </cell>
          <cell r="U1315">
            <v>1</v>
          </cell>
          <cell r="V1315">
            <v>7464.4854065897725</v>
          </cell>
          <cell r="W1315">
            <v>7464.4854065897725</v>
          </cell>
          <cell r="X1315">
            <v>7464.4854065897725</v>
          </cell>
          <cell r="Y1315">
            <v>7464.4854065897725</v>
          </cell>
          <cell r="Z1315">
            <v>29857.94162635909</v>
          </cell>
          <cell r="AA1315">
            <v>7464.4854065897725</v>
          </cell>
          <cell r="AB1315">
            <v>7464.4854065897725</v>
          </cell>
          <cell r="AC1315">
            <v>7464.4854065897725</v>
          </cell>
          <cell r="AD1315">
            <v>7464.4854065897725</v>
          </cell>
          <cell r="AE1315">
            <v>29857.94162635909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</row>
        <row r="1316">
          <cell r="B1316" t="str">
            <v>SNIES</v>
          </cell>
          <cell r="C1316" t="str">
            <v>B1A</v>
          </cell>
          <cell r="D1316" t="str">
            <v>B1AK</v>
          </cell>
          <cell r="E1316" t="str">
            <v>EP/FORE</v>
          </cell>
          <cell r="F1316" t="str">
            <v>SNIES</v>
          </cell>
          <cell r="G1316">
            <v>24</v>
          </cell>
          <cell r="H1316" t="str">
            <v>EP Forécariah fournitures scolaires filles défavorisées</v>
          </cell>
          <cell r="I1316" t="str">
            <v>SNIES</v>
          </cell>
          <cell r="K1316" t="str">
            <v>BAD ED IV</v>
          </cell>
          <cell r="L1316" t="str">
            <v>AOI</v>
          </cell>
          <cell r="M1316">
            <v>1</v>
          </cell>
          <cell r="N1316">
            <v>1</v>
          </cell>
          <cell r="O1316">
            <v>1</v>
          </cell>
          <cell r="P1316">
            <v>1</v>
          </cell>
          <cell r="Q1316">
            <v>4</v>
          </cell>
          <cell r="R1316" t="str">
            <v>lot</v>
          </cell>
          <cell r="T1316">
            <v>7464.4854065897725</v>
          </cell>
          <cell r="U1316">
            <v>1</v>
          </cell>
          <cell r="V1316">
            <v>7464.4854065897725</v>
          </cell>
          <cell r="W1316">
            <v>7464.4854065897725</v>
          </cell>
          <cell r="X1316">
            <v>7464.4854065897725</v>
          </cell>
          <cell r="Y1316">
            <v>7464.4854065897725</v>
          </cell>
          <cell r="Z1316">
            <v>29857.94162635909</v>
          </cell>
          <cell r="AA1316">
            <v>7464.4854065897725</v>
          </cell>
          <cell r="AB1316">
            <v>7464.4854065897725</v>
          </cell>
          <cell r="AC1316">
            <v>7464.4854065897725</v>
          </cell>
          <cell r="AD1316">
            <v>7464.4854065897725</v>
          </cell>
          <cell r="AE1316">
            <v>29857.94162635909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</row>
        <row r="1317">
          <cell r="B1317" t="str">
            <v>SNIES</v>
          </cell>
          <cell r="C1317" t="str">
            <v>B1A</v>
          </cell>
          <cell r="D1317" t="str">
            <v>B1AK</v>
          </cell>
          <cell r="E1317" t="str">
            <v>EP/DUBR</v>
          </cell>
          <cell r="F1317" t="str">
            <v>SNIES</v>
          </cell>
          <cell r="G1317">
            <v>24</v>
          </cell>
          <cell r="H1317" t="str">
            <v>EP Dubréka fournitures scolaires filles défavorisées</v>
          </cell>
          <cell r="I1317" t="str">
            <v>SNIES</v>
          </cell>
          <cell r="K1317" t="str">
            <v>BAD ED IV</v>
          </cell>
          <cell r="L1317" t="str">
            <v>AOI</v>
          </cell>
          <cell r="M1317">
            <v>1</v>
          </cell>
          <cell r="N1317">
            <v>1</v>
          </cell>
          <cell r="O1317">
            <v>1</v>
          </cell>
          <cell r="P1317">
            <v>1</v>
          </cell>
          <cell r="Q1317">
            <v>4</v>
          </cell>
          <cell r="R1317" t="str">
            <v>lot</v>
          </cell>
          <cell r="T1317">
            <v>7464.4854065897725</v>
          </cell>
          <cell r="U1317">
            <v>1</v>
          </cell>
          <cell r="V1317">
            <v>7464.4854065897725</v>
          </cell>
          <cell r="W1317">
            <v>7464.4854065897725</v>
          </cell>
          <cell r="X1317">
            <v>7464.4854065897725</v>
          </cell>
          <cell r="Y1317">
            <v>7464.4854065897725</v>
          </cell>
          <cell r="Z1317">
            <v>29857.94162635909</v>
          </cell>
          <cell r="AA1317">
            <v>7464.4854065897725</v>
          </cell>
          <cell r="AB1317">
            <v>7464.4854065897725</v>
          </cell>
          <cell r="AC1317">
            <v>7464.4854065897725</v>
          </cell>
          <cell r="AD1317">
            <v>7464.4854065897725</v>
          </cell>
          <cell r="AE1317">
            <v>29857.94162635909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</row>
        <row r="1318">
          <cell r="B1318" t="str">
            <v>SNIES</v>
          </cell>
          <cell r="C1318" t="str">
            <v>B1A</v>
          </cell>
          <cell r="D1318" t="str">
            <v>B1AK</v>
          </cell>
          <cell r="E1318" t="str">
            <v>EP/BOKE</v>
          </cell>
          <cell r="F1318" t="str">
            <v>SNIES</v>
          </cell>
          <cell r="G1318">
            <v>24</v>
          </cell>
          <cell r="H1318" t="str">
            <v>EP Boké fournitures scolaires filles défavorisées</v>
          </cell>
          <cell r="I1318" t="str">
            <v>SNIES</v>
          </cell>
          <cell r="K1318" t="str">
            <v>BAD ED IV</v>
          </cell>
          <cell r="L1318" t="str">
            <v>AOI</v>
          </cell>
          <cell r="M1318">
            <v>1</v>
          </cell>
          <cell r="N1318">
            <v>1</v>
          </cell>
          <cell r="O1318">
            <v>1</v>
          </cell>
          <cell r="P1318">
            <v>1</v>
          </cell>
          <cell r="Q1318">
            <v>4</v>
          </cell>
          <cell r="R1318" t="str">
            <v>lot</v>
          </cell>
          <cell r="T1318">
            <v>7464.4854065897725</v>
          </cell>
          <cell r="U1318">
            <v>1</v>
          </cell>
          <cell r="V1318">
            <v>7464.4854065897725</v>
          </cell>
          <cell r="W1318">
            <v>7464.4854065897725</v>
          </cell>
          <cell r="X1318">
            <v>7464.4854065897725</v>
          </cell>
          <cell r="Y1318">
            <v>7464.4854065897725</v>
          </cell>
          <cell r="Z1318">
            <v>29857.94162635909</v>
          </cell>
          <cell r="AA1318">
            <v>7464.4854065897725</v>
          </cell>
          <cell r="AB1318">
            <v>7464.4854065897725</v>
          </cell>
          <cell r="AC1318">
            <v>7464.4854065897725</v>
          </cell>
          <cell r="AD1318">
            <v>7464.4854065897725</v>
          </cell>
          <cell r="AE1318">
            <v>29857.94162635909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</row>
        <row r="1319">
          <cell r="B1319" t="str">
            <v>SNIES</v>
          </cell>
          <cell r="C1319" t="str">
            <v>B1A</v>
          </cell>
          <cell r="D1319" t="str">
            <v>B1AK</v>
          </cell>
          <cell r="E1319" t="str">
            <v>EP/BOFF</v>
          </cell>
          <cell r="F1319" t="str">
            <v>SNIES</v>
          </cell>
          <cell r="G1319">
            <v>24</v>
          </cell>
          <cell r="H1319" t="str">
            <v>EP Boffa fournitures scolaires filles défavorisées</v>
          </cell>
          <cell r="I1319" t="str">
            <v>SNIES</v>
          </cell>
          <cell r="K1319" t="str">
            <v>BAD ED IV</v>
          </cell>
          <cell r="L1319" t="str">
            <v>AOI</v>
          </cell>
          <cell r="M1319">
            <v>1</v>
          </cell>
          <cell r="N1319">
            <v>1</v>
          </cell>
          <cell r="O1319">
            <v>1</v>
          </cell>
          <cell r="P1319">
            <v>1</v>
          </cell>
          <cell r="Q1319">
            <v>4</v>
          </cell>
          <cell r="R1319" t="str">
            <v>lot</v>
          </cell>
          <cell r="T1319">
            <v>7464.4854065897725</v>
          </cell>
          <cell r="U1319">
            <v>1</v>
          </cell>
          <cell r="V1319">
            <v>7464.4854065897725</v>
          </cell>
          <cell r="W1319">
            <v>7464.4854065897725</v>
          </cell>
          <cell r="X1319">
            <v>7464.4854065897725</v>
          </cell>
          <cell r="Y1319">
            <v>7464.4854065897725</v>
          </cell>
          <cell r="Z1319">
            <v>29857.94162635909</v>
          </cell>
          <cell r="AA1319">
            <v>7464.4854065897725</v>
          </cell>
          <cell r="AB1319">
            <v>7464.4854065897725</v>
          </cell>
          <cell r="AC1319">
            <v>7464.4854065897725</v>
          </cell>
          <cell r="AD1319">
            <v>7464.4854065897725</v>
          </cell>
          <cell r="AE1319">
            <v>29857.94162635909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</row>
        <row r="1320">
          <cell r="B1320" t="str">
            <v>SNIES</v>
          </cell>
          <cell r="C1320" t="str">
            <v>B1A</v>
          </cell>
          <cell r="D1320" t="str">
            <v>B1AK</v>
          </cell>
          <cell r="E1320" t="str">
            <v>EP/FRIA</v>
          </cell>
          <cell r="F1320" t="str">
            <v>SNIES</v>
          </cell>
          <cell r="G1320">
            <v>24</v>
          </cell>
          <cell r="H1320" t="str">
            <v>EP Fria fournitures scolaires filles défavorisées</v>
          </cell>
          <cell r="I1320" t="str">
            <v>SNIES</v>
          </cell>
          <cell r="K1320" t="str">
            <v>BAD ED IV</v>
          </cell>
          <cell r="L1320" t="str">
            <v>AOI</v>
          </cell>
          <cell r="M1320">
            <v>1</v>
          </cell>
          <cell r="N1320">
            <v>1</v>
          </cell>
          <cell r="O1320">
            <v>1</v>
          </cell>
          <cell r="P1320">
            <v>1</v>
          </cell>
          <cell r="Q1320">
            <v>4</v>
          </cell>
          <cell r="R1320" t="str">
            <v>lot</v>
          </cell>
          <cell r="T1320">
            <v>7464.4854065897725</v>
          </cell>
          <cell r="U1320">
            <v>1</v>
          </cell>
          <cell r="V1320">
            <v>7464.4854065897725</v>
          </cell>
          <cell r="W1320">
            <v>7464.4854065897725</v>
          </cell>
          <cell r="X1320">
            <v>7464.4854065897725</v>
          </cell>
          <cell r="Y1320">
            <v>7464.4854065897725</v>
          </cell>
          <cell r="Z1320">
            <v>29857.94162635909</v>
          </cell>
          <cell r="AA1320">
            <v>7464.4854065897725</v>
          </cell>
          <cell r="AB1320">
            <v>7464.4854065897725</v>
          </cell>
          <cell r="AC1320">
            <v>7464.4854065897725</v>
          </cell>
          <cell r="AD1320">
            <v>7464.4854065897725</v>
          </cell>
          <cell r="AE1320">
            <v>29857.94162635909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</row>
        <row r="1321">
          <cell r="B1321" t="str">
            <v>SNIES</v>
          </cell>
          <cell r="C1321" t="str">
            <v>B1A</v>
          </cell>
          <cell r="D1321" t="str">
            <v>B1AK</v>
          </cell>
          <cell r="E1321" t="str">
            <v>EP/GAOU</v>
          </cell>
          <cell r="F1321" t="str">
            <v>SNIES</v>
          </cell>
          <cell r="G1321">
            <v>24</v>
          </cell>
          <cell r="H1321" t="str">
            <v>EP Gaoual fournitures scolaires filles défavorisées</v>
          </cell>
          <cell r="I1321" t="str">
            <v>SNIES</v>
          </cell>
          <cell r="K1321" t="str">
            <v>BAD ED IV</v>
          </cell>
          <cell r="L1321" t="str">
            <v>AOI</v>
          </cell>
          <cell r="M1321">
            <v>1</v>
          </cell>
          <cell r="N1321">
            <v>1</v>
          </cell>
          <cell r="O1321">
            <v>1</v>
          </cell>
          <cell r="P1321">
            <v>1</v>
          </cell>
          <cell r="Q1321">
            <v>4</v>
          </cell>
          <cell r="R1321" t="str">
            <v>lot</v>
          </cell>
          <cell r="T1321">
            <v>7464.4854065897725</v>
          </cell>
          <cell r="U1321">
            <v>1</v>
          </cell>
          <cell r="V1321">
            <v>7464.4854065897725</v>
          </cell>
          <cell r="W1321">
            <v>7464.4854065897725</v>
          </cell>
          <cell r="X1321">
            <v>7464.4854065897725</v>
          </cell>
          <cell r="Y1321">
            <v>7464.4854065897725</v>
          </cell>
          <cell r="Z1321">
            <v>29857.94162635909</v>
          </cell>
          <cell r="AA1321">
            <v>7464.4854065897725</v>
          </cell>
          <cell r="AB1321">
            <v>7464.4854065897725</v>
          </cell>
          <cell r="AC1321">
            <v>7464.4854065897725</v>
          </cell>
          <cell r="AD1321">
            <v>7464.4854065897725</v>
          </cell>
          <cell r="AE1321">
            <v>29857.94162635909</v>
          </cell>
          <cell r="AF1321">
            <v>0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</row>
        <row r="1322">
          <cell r="B1322" t="str">
            <v>SNIES</v>
          </cell>
          <cell r="C1322" t="str">
            <v>B1A</v>
          </cell>
          <cell r="D1322" t="str">
            <v>B1AK</v>
          </cell>
          <cell r="E1322" t="str">
            <v>EP/KOUN</v>
          </cell>
          <cell r="F1322" t="str">
            <v>SNIES</v>
          </cell>
          <cell r="G1322">
            <v>24</v>
          </cell>
          <cell r="H1322" t="str">
            <v>EP Koundara fournitures scolaires filles défavorisées</v>
          </cell>
          <cell r="I1322" t="str">
            <v>SNIES</v>
          </cell>
          <cell r="K1322" t="str">
            <v>BAD ED IV</v>
          </cell>
          <cell r="L1322" t="str">
            <v>AOI</v>
          </cell>
          <cell r="M1322">
            <v>1</v>
          </cell>
          <cell r="N1322">
            <v>1</v>
          </cell>
          <cell r="O1322">
            <v>1</v>
          </cell>
          <cell r="P1322">
            <v>1</v>
          </cell>
          <cell r="Q1322">
            <v>4</v>
          </cell>
          <cell r="R1322" t="str">
            <v>lot</v>
          </cell>
          <cell r="T1322">
            <v>7464.4854065897725</v>
          </cell>
          <cell r="U1322">
            <v>1</v>
          </cell>
          <cell r="V1322">
            <v>7464.4854065897725</v>
          </cell>
          <cell r="W1322">
            <v>7464.4854065897725</v>
          </cell>
          <cell r="X1322">
            <v>7464.4854065897725</v>
          </cell>
          <cell r="Y1322">
            <v>7464.4854065897725</v>
          </cell>
          <cell r="Z1322">
            <v>29857.94162635909</v>
          </cell>
          <cell r="AA1322">
            <v>7464.4854065897725</v>
          </cell>
          <cell r="AB1322">
            <v>7464.4854065897725</v>
          </cell>
          <cell r="AC1322">
            <v>7464.4854065897725</v>
          </cell>
          <cell r="AD1322">
            <v>7464.4854065897725</v>
          </cell>
          <cell r="AE1322">
            <v>29857.94162635909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</row>
        <row r="1323">
          <cell r="B1323" t="str">
            <v>SNIES</v>
          </cell>
          <cell r="C1323" t="str">
            <v>B1F</v>
          </cell>
          <cell r="D1323" t="str">
            <v>B1FC</v>
          </cell>
          <cell r="E1323" t="str">
            <v>SSU</v>
          </cell>
          <cell r="F1323" t="str">
            <v>SNIES</v>
          </cell>
          <cell r="G1323">
            <v>25</v>
          </cell>
          <cell r="H1323" t="str">
            <v>SSU Etude d'impact du VIH/SIDA en milieu scolaire</v>
          </cell>
          <cell r="I1323" t="str">
            <v>SSU</v>
          </cell>
          <cell r="K1323" t="str">
            <v>BAD ED IV</v>
          </cell>
          <cell r="L1323" t="str">
            <v>LR</v>
          </cell>
          <cell r="N1323">
            <v>4</v>
          </cell>
          <cell r="Q1323">
            <v>4</v>
          </cell>
          <cell r="R1323" t="str">
            <v>p x m</v>
          </cell>
          <cell r="T1323">
            <v>35471.234652114596</v>
          </cell>
          <cell r="U1323">
            <v>1</v>
          </cell>
          <cell r="V1323">
            <v>0</v>
          </cell>
          <cell r="W1323">
            <v>141884.93860845838</v>
          </cell>
          <cell r="X1323">
            <v>0</v>
          </cell>
          <cell r="Y1323">
            <v>0</v>
          </cell>
          <cell r="Z1323">
            <v>141884.93860845838</v>
          </cell>
          <cell r="AA1323">
            <v>0</v>
          </cell>
          <cell r="AB1323">
            <v>141884.93860845838</v>
          </cell>
          <cell r="AC1323">
            <v>0</v>
          </cell>
          <cell r="AD1323">
            <v>0</v>
          </cell>
          <cell r="AE1323">
            <v>141884.93860845838</v>
          </cell>
          <cell r="AF1323">
            <v>0</v>
          </cell>
          <cell r="AG1323">
            <v>0</v>
          </cell>
          <cell r="AH1323">
            <v>0</v>
          </cell>
          <cell r="AI1323">
            <v>0</v>
          </cell>
          <cell r="AJ1323">
            <v>0</v>
          </cell>
          <cell r="AK1323">
            <v>0</v>
          </cell>
          <cell r="AL1323">
            <v>0</v>
          </cell>
        </row>
        <row r="1324">
          <cell r="B1324" t="str">
            <v>SNIES</v>
          </cell>
          <cell r="C1324" t="str">
            <v>B1A</v>
          </cell>
          <cell r="D1324" t="str">
            <v>B1AE</v>
          </cell>
          <cell r="E1324" t="str">
            <v>DNEE</v>
          </cell>
          <cell r="F1324" t="str">
            <v>SNIES</v>
          </cell>
          <cell r="G1324">
            <v>12</v>
          </cell>
          <cell r="H1324" t="str">
            <v>Formation en genre 1200 enseignants primaire  x 3jours</v>
          </cell>
          <cell r="I1324" t="str">
            <v>CNE</v>
          </cell>
          <cell r="K1324" t="str">
            <v>BAD ED IV</v>
          </cell>
          <cell r="L1324" t="str">
            <v>AUT</v>
          </cell>
          <cell r="N1324">
            <v>3600</v>
          </cell>
          <cell r="Q1324">
            <v>3600</v>
          </cell>
          <cell r="R1324" t="str">
            <v>pxj</v>
          </cell>
          <cell r="T1324">
            <v>116.21364912081251</v>
          </cell>
          <cell r="U1324">
            <v>1</v>
          </cell>
          <cell r="V1324">
            <v>0</v>
          </cell>
          <cell r="W1324">
            <v>418369.13683492504</v>
          </cell>
          <cell r="X1324">
            <v>0</v>
          </cell>
          <cell r="Y1324">
            <v>0</v>
          </cell>
          <cell r="Z1324">
            <v>418369.13683492504</v>
          </cell>
          <cell r="AA1324">
            <v>0</v>
          </cell>
          <cell r="AB1324">
            <v>418369.13683492504</v>
          </cell>
          <cell r="AC1324">
            <v>0</v>
          </cell>
          <cell r="AD1324">
            <v>0</v>
          </cell>
          <cell r="AE1324">
            <v>418369.13683492504</v>
          </cell>
          <cell r="AF1324">
            <v>0</v>
          </cell>
          <cell r="AG1324">
            <v>0</v>
          </cell>
          <cell r="AH1324">
            <v>0</v>
          </cell>
          <cell r="AI1324">
            <v>0</v>
          </cell>
          <cell r="AJ1324">
            <v>0</v>
          </cell>
          <cell r="AK1324">
            <v>0</v>
          </cell>
          <cell r="AL1324">
            <v>0</v>
          </cell>
        </row>
        <row r="1325">
          <cell r="B1325" t="str">
            <v>SNIES</v>
          </cell>
          <cell r="C1325" t="str">
            <v>B1B</v>
          </cell>
          <cell r="D1325" t="str">
            <v>B1BH</v>
          </cell>
          <cell r="E1325" t="str">
            <v>DNES</v>
          </cell>
          <cell r="F1325" t="str">
            <v>SNIES</v>
          </cell>
          <cell r="G1325">
            <v>12</v>
          </cell>
          <cell r="H1325" t="str">
            <v>Formation en genre 600 enseignants secondaire x 3jours</v>
          </cell>
          <cell r="I1325" t="str">
            <v>CNE</v>
          </cell>
          <cell r="K1325" t="str">
            <v>BAD ED IV</v>
          </cell>
          <cell r="L1325" t="str">
            <v>AUT</v>
          </cell>
          <cell r="N1325">
            <v>1800</v>
          </cell>
          <cell r="Q1325">
            <v>1800</v>
          </cell>
          <cell r="R1325" t="str">
            <v>pxj</v>
          </cell>
          <cell r="T1325">
            <v>116.21364912081251</v>
          </cell>
          <cell r="U1325">
            <v>1</v>
          </cell>
          <cell r="V1325">
            <v>0</v>
          </cell>
          <cell r="W1325">
            <v>209184.56841746252</v>
          </cell>
          <cell r="X1325">
            <v>0</v>
          </cell>
          <cell r="Y1325">
            <v>0</v>
          </cell>
          <cell r="Z1325">
            <v>209184.56841746252</v>
          </cell>
          <cell r="AA1325">
            <v>0</v>
          </cell>
          <cell r="AB1325">
            <v>209184.56841746252</v>
          </cell>
          <cell r="AC1325">
            <v>0</v>
          </cell>
          <cell r="AD1325">
            <v>0</v>
          </cell>
          <cell r="AE1325">
            <v>209184.56841746252</v>
          </cell>
          <cell r="AF1325">
            <v>0</v>
          </cell>
          <cell r="AG1325">
            <v>0</v>
          </cell>
          <cell r="AH1325">
            <v>0</v>
          </cell>
          <cell r="AI1325">
            <v>0</v>
          </cell>
          <cell r="AJ1325">
            <v>0</v>
          </cell>
          <cell r="AK1325">
            <v>0</v>
          </cell>
          <cell r="AL1325">
            <v>0</v>
          </cell>
        </row>
        <row r="1326">
          <cell r="B1326" t="str">
            <v>SNIES</v>
          </cell>
          <cell r="C1326" t="str">
            <v>B2A</v>
          </cell>
          <cell r="D1326" t="str">
            <v>B2AG</v>
          </cell>
          <cell r="E1326" t="str">
            <v>DNETFP</v>
          </cell>
          <cell r="F1326" t="str">
            <v>SNIES</v>
          </cell>
          <cell r="G1326">
            <v>12</v>
          </cell>
          <cell r="H1326" t="str">
            <v>Formation en genre 200 enseignants ETFP 3jours</v>
          </cell>
          <cell r="I1326" t="str">
            <v>CNE</v>
          </cell>
          <cell r="K1326" t="str">
            <v>BAD ED IV</v>
          </cell>
          <cell r="L1326" t="str">
            <v>AUT</v>
          </cell>
          <cell r="N1326">
            <v>600</v>
          </cell>
          <cell r="Q1326">
            <v>600</v>
          </cell>
          <cell r="R1326" t="str">
            <v>pxj</v>
          </cell>
          <cell r="T1326">
            <v>116.21364912081251</v>
          </cell>
          <cell r="U1326">
            <v>1</v>
          </cell>
          <cell r="V1326">
            <v>0</v>
          </cell>
          <cell r="W1326">
            <v>69728.189472487502</v>
          </cell>
          <cell r="X1326">
            <v>0</v>
          </cell>
          <cell r="Y1326">
            <v>0</v>
          </cell>
          <cell r="Z1326">
            <v>69728.189472487502</v>
          </cell>
          <cell r="AA1326">
            <v>0</v>
          </cell>
          <cell r="AB1326">
            <v>69728.189472487502</v>
          </cell>
          <cell r="AC1326">
            <v>0</v>
          </cell>
          <cell r="AD1326">
            <v>0</v>
          </cell>
          <cell r="AE1326">
            <v>69728.189472487502</v>
          </cell>
          <cell r="AF1326">
            <v>0</v>
          </cell>
          <cell r="AG1326">
            <v>0</v>
          </cell>
          <cell r="AH1326">
            <v>0</v>
          </cell>
          <cell r="AI1326">
            <v>0</v>
          </cell>
          <cell r="AJ1326">
            <v>0</v>
          </cell>
          <cell r="AK1326">
            <v>0</v>
          </cell>
          <cell r="AL1326">
            <v>0</v>
          </cell>
        </row>
        <row r="1327">
          <cell r="B1327" t="str">
            <v>SNIES</v>
          </cell>
          <cell r="C1327" t="str">
            <v>B3A</v>
          </cell>
          <cell r="D1327" t="str">
            <v>B3AB</v>
          </cell>
          <cell r="E1327" t="str">
            <v>DNESUP</v>
          </cell>
          <cell r="F1327" t="str">
            <v>SNIES</v>
          </cell>
          <cell r="G1327">
            <v>12</v>
          </cell>
          <cell r="H1327" t="str">
            <v>Formation en genre 100 enseignants supérieur 3jours</v>
          </cell>
          <cell r="I1327" t="str">
            <v>CNE</v>
          </cell>
          <cell r="K1327" t="str">
            <v>BAD ED IV</v>
          </cell>
          <cell r="L1327" t="str">
            <v>AUT</v>
          </cell>
          <cell r="N1327">
            <v>300</v>
          </cell>
          <cell r="Q1327">
            <v>300</v>
          </cell>
          <cell r="R1327" t="str">
            <v>pxj</v>
          </cell>
          <cell r="T1327">
            <v>116.21364912081251</v>
          </cell>
          <cell r="U1327">
            <v>1</v>
          </cell>
          <cell r="V1327">
            <v>0</v>
          </cell>
          <cell r="W1327">
            <v>34864.094736243751</v>
          </cell>
          <cell r="X1327">
            <v>0</v>
          </cell>
          <cell r="Y1327">
            <v>0</v>
          </cell>
          <cell r="Z1327">
            <v>34864.094736243751</v>
          </cell>
          <cell r="AA1327">
            <v>0</v>
          </cell>
          <cell r="AB1327">
            <v>34864.094736243751</v>
          </cell>
          <cell r="AC1327">
            <v>0</v>
          </cell>
          <cell r="AD1327">
            <v>0</v>
          </cell>
          <cell r="AE1327">
            <v>34864.094736243751</v>
          </cell>
          <cell r="AF1327">
            <v>0</v>
          </cell>
          <cell r="AG1327">
            <v>0</v>
          </cell>
          <cell r="AH1327">
            <v>0</v>
          </cell>
          <cell r="AI1327">
            <v>0</v>
          </cell>
          <cell r="AJ1327">
            <v>0</v>
          </cell>
          <cell r="AK1327">
            <v>0</v>
          </cell>
          <cell r="AL1327">
            <v>0</v>
          </cell>
        </row>
        <row r="1328">
          <cell r="B1328" t="str">
            <v>SNIES</v>
          </cell>
          <cell r="C1328" t="str">
            <v>B1A</v>
          </cell>
          <cell r="D1328" t="str">
            <v>B1AE</v>
          </cell>
          <cell r="E1328" t="str">
            <v>DNEE</v>
          </cell>
          <cell r="F1328" t="str">
            <v>SNIES</v>
          </cell>
          <cell r="G1328">
            <v>12</v>
          </cell>
          <cell r="H1328" t="str">
            <v xml:space="preserve"> Formation utilisation manuels maîtres primaire 3jours x 2100p</v>
          </cell>
          <cell r="I1328" t="str">
            <v>INRAP</v>
          </cell>
          <cell r="K1328" t="str">
            <v>BAD ED IV</v>
          </cell>
          <cell r="L1328" t="str">
            <v>AUT</v>
          </cell>
          <cell r="N1328">
            <v>6300</v>
          </cell>
          <cell r="Q1328">
            <v>6300</v>
          </cell>
          <cell r="R1328" t="str">
            <v>pxj</v>
          </cell>
          <cell r="T1328">
            <v>110.60206226314993</v>
          </cell>
          <cell r="U1328">
            <v>1</v>
          </cell>
          <cell r="V1328">
            <v>0</v>
          </cell>
          <cell r="W1328">
            <v>696792.99225784454</v>
          </cell>
          <cell r="X1328">
            <v>0</v>
          </cell>
          <cell r="Y1328">
            <v>0</v>
          </cell>
          <cell r="Z1328">
            <v>696792.99225784454</v>
          </cell>
          <cell r="AA1328">
            <v>0</v>
          </cell>
          <cell r="AB1328">
            <v>696792.99225784454</v>
          </cell>
          <cell r="AC1328">
            <v>0</v>
          </cell>
          <cell r="AD1328">
            <v>0</v>
          </cell>
          <cell r="AE1328">
            <v>696792.99225784454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</row>
        <row r="1329">
          <cell r="B1329" t="str">
            <v>SNIES</v>
          </cell>
          <cell r="C1329" t="str">
            <v>B1A</v>
          </cell>
          <cell r="D1329" t="str">
            <v>B1AE</v>
          </cell>
          <cell r="E1329" t="str">
            <v>DNEE</v>
          </cell>
          <cell r="F1329" t="str">
            <v>SNIES</v>
          </cell>
          <cell r="G1329">
            <v>12</v>
          </cell>
          <cell r="H1329" t="str">
            <v>Formation approche/compét 6500 direct écol prim X 5jours</v>
          </cell>
          <cell r="I1329" t="str">
            <v>INRAP</v>
          </cell>
          <cell r="K1329" t="str">
            <v>BAD ED IV</v>
          </cell>
          <cell r="L1329" t="str">
            <v>AUT</v>
          </cell>
          <cell r="M1329">
            <v>10833.333333333334</v>
          </cell>
          <cell r="N1329">
            <v>10833.333333333334</v>
          </cell>
          <cell r="O1329">
            <v>10833.333333333334</v>
          </cell>
          <cell r="Q1329">
            <v>32500</v>
          </cell>
          <cell r="R1329" t="str">
            <v>pxj</v>
          </cell>
          <cell r="T1329">
            <v>114.40898088151957</v>
          </cell>
          <cell r="U1329">
            <v>1</v>
          </cell>
          <cell r="V1329">
            <v>1239430.6262164621</v>
          </cell>
          <cell r="W1329">
            <v>1239430.6262164621</v>
          </cell>
          <cell r="X1329">
            <v>1239430.6262164621</v>
          </cell>
          <cell r="Y1329">
            <v>0</v>
          </cell>
          <cell r="Z1329">
            <v>3718291.8786493866</v>
          </cell>
          <cell r="AA1329">
            <v>1239430.6262164621</v>
          </cell>
          <cell r="AB1329">
            <v>1239430.6262164621</v>
          </cell>
          <cell r="AC1329">
            <v>1239430.6262164621</v>
          </cell>
          <cell r="AD1329">
            <v>0</v>
          </cell>
          <cell r="AE1329">
            <v>3718291.8786493866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</row>
        <row r="1330">
          <cell r="B1330" t="str">
            <v>SNIES</v>
          </cell>
          <cell r="C1330" t="str">
            <v>B1A</v>
          </cell>
          <cell r="D1330" t="str">
            <v>B1AE</v>
          </cell>
          <cell r="E1330" t="str">
            <v>DNEE</v>
          </cell>
          <cell r="F1330" t="str">
            <v>SNIES</v>
          </cell>
          <cell r="G1330">
            <v>12</v>
          </cell>
          <cell r="H1330" t="str">
            <v>Formation continue enseignants primaire 10jours x 3000p</v>
          </cell>
          <cell r="I1330" t="str">
            <v>DNEE</v>
          </cell>
          <cell r="K1330" t="str">
            <v>BAD ED IV</v>
          </cell>
          <cell r="L1330" t="str">
            <v>AUT</v>
          </cell>
          <cell r="M1330">
            <v>10000</v>
          </cell>
          <cell r="N1330">
            <v>10000</v>
          </cell>
          <cell r="O1330">
            <v>10000</v>
          </cell>
          <cell r="Q1330">
            <v>30000</v>
          </cell>
          <cell r="R1330" t="str">
            <v>pxj</v>
          </cell>
          <cell r="T1330">
            <v>113.41598842655753</v>
          </cell>
          <cell r="U1330">
            <v>1</v>
          </cell>
          <cell r="V1330">
            <v>1134159.8842655753</v>
          </cell>
          <cell r="W1330">
            <v>1134159.8842655753</v>
          </cell>
          <cell r="X1330">
            <v>1134159.8842655753</v>
          </cell>
          <cell r="Y1330">
            <v>0</v>
          </cell>
          <cell r="Z1330">
            <v>3402479.6527967257</v>
          </cell>
          <cell r="AA1330">
            <v>1134159.8842655753</v>
          </cell>
          <cell r="AB1330">
            <v>1134159.8842655753</v>
          </cell>
          <cell r="AC1330">
            <v>1134159.8842655753</v>
          </cell>
          <cell r="AD1330">
            <v>0</v>
          </cell>
          <cell r="AE1330">
            <v>3402479.6527967257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</row>
        <row r="1331">
          <cell r="B1331" t="str">
            <v>SNIES</v>
          </cell>
          <cell r="C1331" t="str">
            <v>C1I</v>
          </cell>
          <cell r="D1331" t="str">
            <v>C1IF</v>
          </cell>
          <cell r="E1331" t="str">
            <v>SSP</v>
          </cell>
          <cell r="F1331" t="str">
            <v>SNIES</v>
          </cell>
          <cell r="G1331">
            <v>23</v>
          </cell>
          <cell r="H1331" t="str">
            <v>SSP Equipement bureautique</v>
          </cell>
          <cell r="I1331" t="str">
            <v>SNIES</v>
          </cell>
          <cell r="K1331" t="str">
            <v>BAD ED IV</v>
          </cell>
          <cell r="L1331" t="str">
            <v>AOI</v>
          </cell>
          <cell r="M1331">
            <v>1</v>
          </cell>
          <cell r="Q1331">
            <v>1</v>
          </cell>
          <cell r="R1331" t="str">
            <v>lot</v>
          </cell>
          <cell r="T1331">
            <v>22070.990450204641</v>
          </cell>
          <cell r="U1331">
            <v>1</v>
          </cell>
          <cell r="V1331">
            <v>22070.990450204641</v>
          </cell>
          <cell r="W1331">
            <v>0</v>
          </cell>
          <cell r="X1331">
            <v>0</v>
          </cell>
          <cell r="Y1331">
            <v>0</v>
          </cell>
          <cell r="Z1331">
            <v>22070.990450204641</v>
          </cell>
          <cell r="AA1331">
            <v>22070.990450204641</v>
          </cell>
          <cell r="AB1331">
            <v>0</v>
          </cell>
          <cell r="AC1331">
            <v>0</v>
          </cell>
          <cell r="AD1331">
            <v>0</v>
          </cell>
          <cell r="AE1331">
            <v>22070.990450204641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</row>
        <row r="1332">
          <cell r="B1332" t="str">
            <v>SNIES</v>
          </cell>
          <cell r="C1332" t="str">
            <v>C1I</v>
          </cell>
          <cell r="D1332" t="str">
            <v>C1IF</v>
          </cell>
          <cell r="E1332" t="str">
            <v>SSP</v>
          </cell>
          <cell r="F1332" t="str">
            <v>SNIES</v>
          </cell>
          <cell r="G1332">
            <v>23</v>
          </cell>
          <cell r="H1332" t="str">
            <v>SSP Equipement informatique</v>
          </cell>
          <cell r="I1332" t="str">
            <v>SNIES</v>
          </cell>
          <cell r="K1332" t="str">
            <v>BAD ED IV</v>
          </cell>
          <cell r="L1332" t="str">
            <v>AOI</v>
          </cell>
          <cell r="M1332">
            <v>1</v>
          </cell>
          <cell r="Q1332">
            <v>1</v>
          </cell>
          <cell r="R1332" t="str">
            <v>lot</v>
          </cell>
          <cell r="T1332">
            <v>73110.15586630287</v>
          </cell>
          <cell r="U1332">
            <v>1</v>
          </cell>
          <cell r="V1332">
            <v>73110.15586630287</v>
          </cell>
          <cell r="W1332">
            <v>0</v>
          </cell>
          <cell r="X1332">
            <v>0</v>
          </cell>
          <cell r="Y1332">
            <v>0</v>
          </cell>
          <cell r="Z1332">
            <v>73110.15586630287</v>
          </cell>
          <cell r="AA1332">
            <v>73110.15586630287</v>
          </cell>
          <cell r="AB1332">
            <v>0</v>
          </cell>
          <cell r="AC1332">
            <v>0</v>
          </cell>
          <cell r="AD1332">
            <v>0</v>
          </cell>
          <cell r="AE1332">
            <v>73110.15586630287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</row>
        <row r="1333">
          <cell r="B1333" t="str">
            <v>SNIES</v>
          </cell>
          <cell r="C1333" t="str">
            <v>C1I</v>
          </cell>
          <cell r="D1333" t="str">
            <v>C1IF</v>
          </cell>
          <cell r="E1333" t="str">
            <v>SSP</v>
          </cell>
          <cell r="F1333" t="str">
            <v>SNIES</v>
          </cell>
          <cell r="G1333">
            <v>23</v>
          </cell>
          <cell r="H1333" t="str">
            <v>SSP Véhicule de liaison 4x4 double wagon</v>
          </cell>
          <cell r="I1333" t="str">
            <v>SNIES</v>
          </cell>
          <cell r="K1333" t="str">
            <v>BAD ED IV</v>
          </cell>
          <cell r="L1333" t="str">
            <v>AOI</v>
          </cell>
          <cell r="M1333">
            <v>1</v>
          </cell>
          <cell r="Q1333">
            <v>1</v>
          </cell>
          <cell r="R1333" t="str">
            <v>lot</v>
          </cell>
          <cell r="T1333">
            <v>187209.29399727148</v>
          </cell>
          <cell r="U1333">
            <v>1</v>
          </cell>
          <cell r="V1333">
            <v>187209.29399727148</v>
          </cell>
          <cell r="W1333">
            <v>0</v>
          </cell>
          <cell r="X1333">
            <v>0</v>
          </cell>
          <cell r="Y1333">
            <v>0</v>
          </cell>
          <cell r="Z1333">
            <v>187209.29399727148</v>
          </cell>
          <cell r="AA1333">
            <v>187209.29399727148</v>
          </cell>
          <cell r="AB1333">
            <v>0</v>
          </cell>
          <cell r="AC1333">
            <v>0</v>
          </cell>
          <cell r="AD1333">
            <v>0</v>
          </cell>
          <cell r="AE1333">
            <v>187209.29399727148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</row>
        <row r="1334">
          <cell r="B1334" t="str">
            <v>SNIES</v>
          </cell>
          <cell r="C1334" t="str">
            <v>C1F</v>
          </cell>
          <cell r="D1334" t="str">
            <v>C1FA</v>
          </cell>
          <cell r="E1334" t="str">
            <v>IGE</v>
          </cell>
          <cell r="F1334" t="str">
            <v>SNIES</v>
          </cell>
          <cell r="G1334">
            <v>23</v>
          </cell>
          <cell r="H1334" t="str">
            <v>IGE Equipement bureautique</v>
          </cell>
          <cell r="I1334" t="str">
            <v>SNIES</v>
          </cell>
          <cell r="K1334" t="str">
            <v>BAD ED IV</v>
          </cell>
          <cell r="L1334" t="str">
            <v>AOI</v>
          </cell>
          <cell r="M1334">
            <v>1</v>
          </cell>
          <cell r="Q1334">
            <v>1</v>
          </cell>
          <cell r="R1334" t="str">
            <v>lot</v>
          </cell>
          <cell r="T1334">
            <v>22070.990450204641</v>
          </cell>
          <cell r="U1334">
            <v>1</v>
          </cell>
          <cell r="V1334">
            <v>22070.990450204641</v>
          </cell>
          <cell r="W1334">
            <v>0</v>
          </cell>
          <cell r="X1334">
            <v>0</v>
          </cell>
          <cell r="Y1334">
            <v>0</v>
          </cell>
          <cell r="Z1334">
            <v>22070.990450204641</v>
          </cell>
          <cell r="AA1334">
            <v>22070.990450204641</v>
          </cell>
          <cell r="AB1334">
            <v>0</v>
          </cell>
          <cell r="AC1334">
            <v>0</v>
          </cell>
          <cell r="AD1334">
            <v>0</v>
          </cell>
          <cell r="AE1334">
            <v>22070.990450204641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</row>
        <row r="1335">
          <cell r="B1335" t="str">
            <v>SNIES</v>
          </cell>
          <cell r="C1335" t="str">
            <v>C1F</v>
          </cell>
          <cell r="D1335" t="str">
            <v>C1FA</v>
          </cell>
          <cell r="E1335" t="str">
            <v>IGE</v>
          </cell>
          <cell r="F1335" t="str">
            <v>SNIES</v>
          </cell>
          <cell r="G1335">
            <v>23</v>
          </cell>
          <cell r="H1335" t="str">
            <v>IGE Equipement informatique</v>
          </cell>
          <cell r="I1335" t="str">
            <v>SNIES</v>
          </cell>
          <cell r="K1335" t="str">
            <v>BAD ED IV</v>
          </cell>
          <cell r="L1335" t="str">
            <v>AOI</v>
          </cell>
          <cell r="M1335">
            <v>1</v>
          </cell>
          <cell r="Q1335">
            <v>1</v>
          </cell>
          <cell r="R1335" t="str">
            <v>lot</v>
          </cell>
          <cell r="T1335">
            <v>44339.043315143252</v>
          </cell>
          <cell r="U1335">
            <v>1</v>
          </cell>
          <cell r="V1335">
            <v>44339.043315143252</v>
          </cell>
          <cell r="W1335">
            <v>0</v>
          </cell>
          <cell r="X1335">
            <v>0</v>
          </cell>
          <cell r="Y1335">
            <v>0</v>
          </cell>
          <cell r="Z1335">
            <v>44339.043315143252</v>
          </cell>
          <cell r="AA1335">
            <v>44339.043315143252</v>
          </cell>
          <cell r="AB1335">
            <v>0</v>
          </cell>
          <cell r="AC1335">
            <v>0</v>
          </cell>
          <cell r="AD1335">
            <v>0</v>
          </cell>
          <cell r="AE1335">
            <v>44339.043315143252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</row>
        <row r="1336">
          <cell r="B1336" t="str">
            <v>SNIES</v>
          </cell>
          <cell r="C1336" t="str">
            <v>C1F</v>
          </cell>
          <cell r="D1336" t="str">
            <v>C1FA</v>
          </cell>
          <cell r="E1336" t="str">
            <v>IGE</v>
          </cell>
          <cell r="F1336" t="str">
            <v>SNIES</v>
          </cell>
          <cell r="G1336">
            <v>23</v>
          </cell>
          <cell r="H1336" t="str">
            <v>IGE Véhicule de liaison 4x4 double wagon</v>
          </cell>
          <cell r="I1336" t="str">
            <v>SNIES</v>
          </cell>
          <cell r="K1336" t="str">
            <v>BAD ED IV</v>
          </cell>
          <cell r="L1336" t="str">
            <v>AOI</v>
          </cell>
          <cell r="M1336">
            <v>1</v>
          </cell>
          <cell r="Q1336">
            <v>1</v>
          </cell>
          <cell r="R1336" t="str">
            <v>lot</v>
          </cell>
          <cell r="T1336">
            <v>187209.29399727148</v>
          </cell>
          <cell r="U1336">
            <v>1</v>
          </cell>
          <cell r="V1336">
            <v>187209.29399727148</v>
          </cell>
          <cell r="W1336">
            <v>0</v>
          </cell>
          <cell r="X1336">
            <v>0</v>
          </cell>
          <cell r="Y1336">
            <v>0</v>
          </cell>
          <cell r="Z1336">
            <v>187209.29399727148</v>
          </cell>
          <cell r="AA1336">
            <v>187209.29399727148</v>
          </cell>
          <cell r="AB1336">
            <v>0</v>
          </cell>
          <cell r="AC1336">
            <v>0</v>
          </cell>
          <cell r="AD1336">
            <v>0</v>
          </cell>
          <cell r="AE1336">
            <v>187209.29399727148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</row>
        <row r="1337">
          <cell r="B1337" t="str">
            <v>SNIES</v>
          </cell>
          <cell r="C1337" t="str">
            <v>C1L</v>
          </cell>
          <cell r="D1337" t="str">
            <v>C1LA</v>
          </cell>
          <cell r="E1337" t="str">
            <v>DNES</v>
          </cell>
          <cell r="F1337" t="str">
            <v>SNIES</v>
          </cell>
          <cell r="G1337">
            <v>12</v>
          </cell>
          <cell r="H1337" t="str">
            <v>DNES Form étranger en planif de l'éducation 24p IRE/DPE x 9 mois</v>
          </cell>
          <cell r="I1337" t="str">
            <v>SNFP</v>
          </cell>
          <cell r="K1337" t="str">
            <v>BAD ED IV</v>
          </cell>
          <cell r="L1337" t="str">
            <v>AUT</v>
          </cell>
          <cell r="M1337">
            <v>72</v>
          </cell>
          <cell r="N1337">
            <v>72</v>
          </cell>
          <cell r="O1337">
            <v>72</v>
          </cell>
          <cell r="Q1337">
            <v>216</v>
          </cell>
          <cell r="R1337" t="str">
            <v>pxm</v>
          </cell>
          <cell r="T1337">
            <v>11823.744884038199</v>
          </cell>
          <cell r="U1337">
            <v>1</v>
          </cell>
          <cell r="V1337">
            <v>851309.63165075029</v>
          </cell>
          <cell r="W1337">
            <v>851309.63165075029</v>
          </cell>
          <cell r="X1337">
            <v>851309.63165075029</v>
          </cell>
          <cell r="Y1337">
            <v>0</v>
          </cell>
          <cell r="Z1337">
            <v>2553928.8949522506</v>
          </cell>
          <cell r="AA1337">
            <v>851309.63165075029</v>
          </cell>
          <cell r="AB1337">
            <v>851309.63165075029</v>
          </cell>
          <cell r="AC1337">
            <v>851309.63165075029</v>
          </cell>
          <cell r="AD1337">
            <v>0</v>
          </cell>
          <cell r="AE1337">
            <v>2553928.8949522506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</row>
        <row r="1338">
          <cell r="B1338" t="str">
            <v>SNIES</v>
          </cell>
          <cell r="C1338" t="str">
            <v>C1L</v>
          </cell>
          <cell r="D1338" t="str">
            <v>C1LA</v>
          </cell>
          <cell r="E1338" t="str">
            <v>SNEP</v>
          </cell>
          <cell r="F1338" t="str">
            <v>SNIES</v>
          </cell>
          <cell r="G1338">
            <v>12</v>
          </cell>
          <cell r="H1338" t="str">
            <v>SNEP Form étranger en planif de l'éducation 4p x 9 mois</v>
          </cell>
          <cell r="I1338" t="str">
            <v>SNFP</v>
          </cell>
          <cell r="K1338" t="str">
            <v>BAD ED IV</v>
          </cell>
          <cell r="L1338" t="str">
            <v>AUT</v>
          </cell>
          <cell r="M1338">
            <v>18</v>
          </cell>
          <cell r="N1338">
            <v>18</v>
          </cell>
          <cell r="Q1338">
            <v>36</v>
          </cell>
          <cell r="R1338" t="str">
            <v>pxm</v>
          </cell>
          <cell r="T1338">
            <v>11823.744884038199</v>
          </cell>
          <cell r="U1338">
            <v>1</v>
          </cell>
          <cell r="V1338">
            <v>212827.40791268757</v>
          </cell>
          <cell r="W1338">
            <v>212827.40791268757</v>
          </cell>
          <cell r="X1338">
            <v>0</v>
          </cell>
          <cell r="Y1338">
            <v>0</v>
          </cell>
          <cell r="Z1338">
            <v>425654.81582537515</v>
          </cell>
          <cell r="AA1338">
            <v>212827.40791268757</v>
          </cell>
          <cell r="AB1338">
            <v>212827.40791268757</v>
          </cell>
          <cell r="AC1338">
            <v>0</v>
          </cell>
          <cell r="AD1338">
            <v>0</v>
          </cell>
          <cell r="AE1338">
            <v>425654.81582537515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</row>
        <row r="1339">
          <cell r="B1339" t="str">
            <v>SNIES</v>
          </cell>
          <cell r="C1339" t="str">
            <v>C1L</v>
          </cell>
          <cell r="D1339" t="str">
            <v>C1LA</v>
          </cell>
          <cell r="E1339" t="str">
            <v>SSP</v>
          </cell>
          <cell r="F1339" t="str">
            <v>SNIES</v>
          </cell>
          <cell r="G1339">
            <v>12</v>
          </cell>
          <cell r="H1339" t="str">
            <v>SSP Form étranger en planif de l'éducation 2p x 9 mois</v>
          </cell>
          <cell r="I1339" t="str">
            <v>SNFP</v>
          </cell>
          <cell r="K1339" t="str">
            <v>BAD ED IV</v>
          </cell>
          <cell r="L1339" t="str">
            <v>AUT</v>
          </cell>
          <cell r="M1339">
            <v>9</v>
          </cell>
          <cell r="N1339">
            <v>9</v>
          </cell>
          <cell r="Q1339">
            <v>18</v>
          </cell>
          <cell r="R1339" t="str">
            <v>pxm</v>
          </cell>
          <cell r="T1339">
            <v>11823.744884038199</v>
          </cell>
          <cell r="U1339">
            <v>1</v>
          </cell>
          <cell r="V1339">
            <v>106413.70395634379</v>
          </cell>
          <cell r="W1339">
            <v>106413.70395634379</v>
          </cell>
          <cell r="X1339">
            <v>0</v>
          </cell>
          <cell r="Y1339">
            <v>0</v>
          </cell>
          <cell r="Z1339">
            <v>212827.40791268757</v>
          </cell>
          <cell r="AA1339">
            <v>106413.70395634379</v>
          </cell>
          <cell r="AB1339">
            <v>106413.70395634379</v>
          </cell>
          <cell r="AC1339">
            <v>0</v>
          </cell>
          <cell r="AD1339">
            <v>0</v>
          </cell>
          <cell r="AE1339">
            <v>212827.40791268757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</row>
        <row r="1340">
          <cell r="B1340" t="str">
            <v>SNIES</v>
          </cell>
          <cell r="C1340" t="str">
            <v>C1L</v>
          </cell>
          <cell r="D1340" t="str">
            <v>C1LA</v>
          </cell>
          <cell r="E1340" t="str">
            <v>DNES</v>
          </cell>
          <cell r="F1340" t="str">
            <v>SNIES</v>
          </cell>
          <cell r="G1340">
            <v>12</v>
          </cell>
          <cell r="H1340" t="str">
            <v>DNES Form étranger en maintenance infrast éqts 6 p x 3 mois</v>
          </cell>
          <cell r="I1340" t="str">
            <v>SNFP</v>
          </cell>
          <cell r="K1340" t="str">
            <v>BAD ED IV</v>
          </cell>
          <cell r="L1340" t="str">
            <v>AUT</v>
          </cell>
          <cell r="M1340">
            <v>18</v>
          </cell>
          <cell r="N1340">
            <v>18</v>
          </cell>
          <cell r="Q1340">
            <v>36</v>
          </cell>
          <cell r="R1340" t="str">
            <v>pxm</v>
          </cell>
          <cell r="T1340">
            <v>13794.369031377899</v>
          </cell>
          <cell r="U1340">
            <v>1</v>
          </cell>
          <cell r="V1340">
            <v>248298.64256480217</v>
          </cell>
          <cell r="W1340">
            <v>248298.64256480217</v>
          </cell>
          <cell r="X1340">
            <v>0</v>
          </cell>
          <cell r="Y1340">
            <v>0</v>
          </cell>
          <cell r="Z1340">
            <v>496597.28512960434</v>
          </cell>
          <cell r="AA1340">
            <v>248298.64256480217</v>
          </cell>
          <cell r="AB1340">
            <v>248298.64256480217</v>
          </cell>
          <cell r="AC1340">
            <v>0</v>
          </cell>
          <cell r="AD1340">
            <v>0</v>
          </cell>
          <cell r="AE1340">
            <v>496597.28512960434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</row>
        <row r="1341">
          <cell r="B1341" t="str">
            <v>SNIES</v>
          </cell>
          <cell r="C1341" t="str">
            <v>C1L</v>
          </cell>
          <cell r="D1341" t="str">
            <v>C1LA</v>
          </cell>
          <cell r="E1341" t="str">
            <v>SNEP</v>
          </cell>
          <cell r="F1341" t="str">
            <v>SNIES</v>
          </cell>
          <cell r="G1341">
            <v>12</v>
          </cell>
          <cell r="H1341" t="str">
            <v>SNEP Voy d'études étranger 2p x 2 sem</v>
          </cell>
          <cell r="I1341" t="str">
            <v>SNFP</v>
          </cell>
          <cell r="K1341" t="str">
            <v>BAD ED IV</v>
          </cell>
          <cell r="L1341" t="str">
            <v>AUT</v>
          </cell>
          <cell r="M1341">
            <v>4</v>
          </cell>
          <cell r="Q1341">
            <v>4</v>
          </cell>
          <cell r="R1341" t="str">
            <v>pxsem</v>
          </cell>
          <cell r="T1341">
            <v>15764.993178717599</v>
          </cell>
          <cell r="U1341">
            <v>1</v>
          </cell>
          <cell r="V1341">
            <v>63059.972714870397</v>
          </cell>
          <cell r="W1341">
            <v>0</v>
          </cell>
          <cell r="X1341">
            <v>0</v>
          </cell>
          <cell r="Y1341">
            <v>0</v>
          </cell>
          <cell r="Z1341">
            <v>63059.972714870397</v>
          </cell>
          <cell r="AA1341">
            <v>63059.972714870397</v>
          </cell>
          <cell r="AB1341">
            <v>0</v>
          </cell>
          <cell r="AC1341">
            <v>0</v>
          </cell>
          <cell r="AD1341">
            <v>0</v>
          </cell>
          <cell r="AE1341">
            <v>63059.972714870397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</row>
        <row r="1342">
          <cell r="B1342" t="str">
            <v>SNIES</v>
          </cell>
          <cell r="C1342" t="str">
            <v>C1L</v>
          </cell>
          <cell r="D1342" t="str">
            <v>C1LA</v>
          </cell>
          <cell r="E1342" t="str">
            <v>SNFP</v>
          </cell>
          <cell r="F1342" t="str">
            <v>SNIES</v>
          </cell>
          <cell r="G1342">
            <v>12</v>
          </cell>
          <cell r="H1342" t="str">
            <v>Form locale  planif managemt et adm scol 2x30p IRE/DPE x 3j</v>
          </cell>
          <cell r="I1342" t="str">
            <v>SNFP</v>
          </cell>
          <cell r="K1342" t="str">
            <v>BAD ED IV</v>
          </cell>
          <cell r="L1342" t="str">
            <v>AUT</v>
          </cell>
          <cell r="M1342">
            <v>180</v>
          </cell>
          <cell r="Q1342">
            <v>180</v>
          </cell>
          <cell r="R1342" t="str">
            <v>pxj</v>
          </cell>
          <cell r="T1342">
            <v>106.90635999317873</v>
          </cell>
          <cell r="U1342">
            <v>1</v>
          </cell>
          <cell r="V1342">
            <v>19243.144798772169</v>
          </cell>
          <cell r="W1342">
            <v>0</v>
          </cell>
          <cell r="X1342">
            <v>0</v>
          </cell>
          <cell r="Y1342">
            <v>0</v>
          </cell>
          <cell r="Z1342">
            <v>19243.144798772169</v>
          </cell>
          <cell r="AA1342">
            <v>19243.144798772169</v>
          </cell>
          <cell r="AB1342">
            <v>0</v>
          </cell>
          <cell r="AC1342">
            <v>0</v>
          </cell>
          <cell r="AD1342">
            <v>0</v>
          </cell>
          <cell r="AE1342">
            <v>19243.144798772169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</row>
        <row r="1343">
          <cell r="B1343" t="str">
            <v>SNIES</v>
          </cell>
          <cell r="C1343" t="str">
            <v>C1L</v>
          </cell>
          <cell r="D1343" t="str">
            <v>C1LA</v>
          </cell>
          <cell r="E1343" t="str">
            <v>SNFP</v>
          </cell>
          <cell r="F1343" t="str">
            <v>SNIES</v>
          </cell>
          <cell r="G1343">
            <v>12</v>
          </cell>
          <cell r="H1343" t="str">
            <v>Spécialiste formation en managmt et adm scol 1 semaine</v>
          </cell>
          <cell r="I1343" t="str">
            <v>SNFP</v>
          </cell>
          <cell r="K1343" t="str">
            <v>BAD ED IV</v>
          </cell>
          <cell r="L1343" t="str">
            <v>LR</v>
          </cell>
          <cell r="M1343">
            <v>1</v>
          </cell>
          <cell r="Q1343">
            <v>1</v>
          </cell>
          <cell r="R1343" t="str">
            <v>pxsem</v>
          </cell>
          <cell r="T1343">
            <v>27588.738062755798</v>
          </cell>
          <cell r="U1343">
            <v>1</v>
          </cell>
          <cell r="V1343">
            <v>27588.738062755798</v>
          </cell>
          <cell r="W1343">
            <v>0</v>
          </cell>
          <cell r="X1343">
            <v>0</v>
          </cell>
          <cell r="Y1343">
            <v>0</v>
          </cell>
          <cell r="Z1343">
            <v>27588.738062755798</v>
          </cell>
          <cell r="AA1343">
            <v>27588.738062755798</v>
          </cell>
          <cell r="AB1343">
            <v>0</v>
          </cell>
          <cell r="AC1343">
            <v>0</v>
          </cell>
          <cell r="AD1343">
            <v>0</v>
          </cell>
          <cell r="AE1343">
            <v>27588.738062755798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</row>
        <row r="1344">
          <cell r="B1344" t="str">
            <v>SNIES</v>
          </cell>
          <cell r="C1344" t="str">
            <v>C1L</v>
          </cell>
          <cell r="D1344" t="str">
            <v>C1LA</v>
          </cell>
          <cell r="E1344" t="str">
            <v>SNFP</v>
          </cell>
          <cell r="F1344" t="str">
            <v>SNIES</v>
          </cell>
          <cell r="G1344">
            <v>12</v>
          </cell>
          <cell r="H1344" t="str">
            <v>Form locale en informatique 4x17p IRE/DPE x 10j perdiem et transp</v>
          </cell>
          <cell r="I1344" t="str">
            <v>SNFP</v>
          </cell>
          <cell r="K1344" t="str">
            <v>BAD ED IV</v>
          </cell>
          <cell r="L1344" t="str">
            <v>AUT</v>
          </cell>
          <cell r="M1344">
            <v>680</v>
          </cell>
          <cell r="Q1344">
            <v>680</v>
          </cell>
          <cell r="R1344" t="str">
            <v>pxj</v>
          </cell>
          <cell r="T1344">
            <v>86.214806446111879</v>
          </cell>
          <cell r="U1344">
            <v>1</v>
          </cell>
          <cell r="V1344">
            <v>58626.068383356076</v>
          </cell>
          <cell r="W1344">
            <v>0</v>
          </cell>
          <cell r="X1344">
            <v>0</v>
          </cell>
          <cell r="Y1344">
            <v>0</v>
          </cell>
          <cell r="Z1344">
            <v>58626.068383356076</v>
          </cell>
          <cell r="AA1344">
            <v>58626.068383356076</v>
          </cell>
          <cell r="AB1344">
            <v>0</v>
          </cell>
          <cell r="AC1344">
            <v>0</v>
          </cell>
          <cell r="AD1344">
            <v>0</v>
          </cell>
          <cell r="AE1344">
            <v>58626.068383356076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</row>
        <row r="1345">
          <cell r="B1345" t="str">
            <v>SNIES</v>
          </cell>
          <cell r="C1345" t="str">
            <v>C1L</v>
          </cell>
          <cell r="D1345" t="str">
            <v>C1LA</v>
          </cell>
          <cell r="E1345" t="str">
            <v>SNFP</v>
          </cell>
          <cell r="F1345" t="str">
            <v>SNIES</v>
          </cell>
          <cell r="G1345">
            <v>12</v>
          </cell>
          <cell r="H1345" t="str">
            <v>Form locale en informatique 4x17p IRE/DPE x 10j frais institut de form</v>
          </cell>
          <cell r="I1345" t="str">
            <v>SNFP</v>
          </cell>
          <cell r="K1345" t="str">
            <v>BAD ED IV</v>
          </cell>
          <cell r="L1345" t="str">
            <v>AUT</v>
          </cell>
          <cell r="M1345">
            <v>680</v>
          </cell>
          <cell r="Q1345">
            <v>680</v>
          </cell>
          <cell r="R1345" t="str">
            <v>pxj</v>
          </cell>
          <cell r="T1345">
            <v>147.79681105047749</v>
          </cell>
          <cell r="U1345">
            <v>1</v>
          </cell>
          <cell r="V1345">
            <v>100501.83151432469</v>
          </cell>
          <cell r="W1345">
            <v>0</v>
          </cell>
          <cell r="X1345">
            <v>0</v>
          </cell>
          <cell r="Y1345">
            <v>0</v>
          </cell>
          <cell r="Z1345">
            <v>100501.83151432469</v>
          </cell>
          <cell r="AA1345">
            <v>100501.83151432469</v>
          </cell>
          <cell r="AB1345">
            <v>0</v>
          </cell>
          <cell r="AC1345">
            <v>0</v>
          </cell>
          <cell r="AD1345">
            <v>0</v>
          </cell>
          <cell r="AE1345">
            <v>100501.83151432469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</row>
        <row r="1346">
          <cell r="B1346" t="str">
            <v>SNIES</v>
          </cell>
          <cell r="C1346" t="str">
            <v>C1L</v>
          </cell>
          <cell r="D1346" t="str">
            <v>C1LA</v>
          </cell>
          <cell r="E1346" t="str">
            <v>CNE</v>
          </cell>
          <cell r="F1346" t="str">
            <v>SNIES</v>
          </cell>
          <cell r="G1346">
            <v>12</v>
          </cell>
          <cell r="H1346" t="str">
            <v>Form locale compétences nouvelles en genre 2x30px14j perdiem et transp</v>
          </cell>
          <cell r="I1346" t="str">
            <v>CNE</v>
          </cell>
          <cell r="K1346" t="str">
            <v>BAD ED IV</v>
          </cell>
          <cell r="L1346" t="str">
            <v>AUT</v>
          </cell>
          <cell r="M1346">
            <v>840</v>
          </cell>
          <cell r="Q1346">
            <v>840</v>
          </cell>
          <cell r="R1346" t="str">
            <v>pxj</v>
          </cell>
          <cell r="T1346">
            <v>106.90635999317873</v>
          </cell>
          <cell r="U1346">
            <v>1</v>
          </cell>
          <cell r="V1346">
            <v>89801.342394270134</v>
          </cell>
          <cell r="W1346">
            <v>0</v>
          </cell>
          <cell r="X1346">
            <v>0</v>
          </cell>
          <cell r="Y1346">
            <v>0</v>
          </cell>
          <cell r="Z1346">
            <v>89801.342394270134</v>
          </cell>
          <cell r="AA1346">
            <v>89801.342394270134</v>
          </cell>
          <cell r="AB1346">
            <v>0</v>
          </cell>
          <cell r="AC1346">
            <v>0</v>
          </cell>
          <cell r="AD1346">
            <v>0</v>
          </cell>
          <cell r="AE1346">
            <v>89801.342394270134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</row>
        <row r="1347">
          <cell r="B1347" t="str">
            <v>SNIES</v>
          </cell>
          <cell r="C1347" t="str">
            <v>C1L</v>
          </cell>
          <cell r="D1347" t="str">
            <v>C1LA</v>
          </cell>
          <cell r="E1347" t="str">
            <v>CNE</v>
          </cell>
          <cell r="F1347" t="str">
            <v>SNIES</v>
          </cell>
          <cell r="G1347">
            <v>12</v>
          </cell>
          <cell r="H1347" t="str">
            <v>Spécialiste acquisition nouvelles compétences en équité 1 semaine</v>
          </cell>
          <cell r="I1347" t="str">
            <v>CNE</v>
          </cell>
          <cell r="K1347" t="str">
            <v>BAD ED IV</v>
          </cell>
          <cell r="L1347" t="str">
            <v>LR</v>
          </cell>
          <cell r="M1347">
            <v>1</v>
          </cell>
          <cell r="Q1347">
            <v>1</v>
          </cell>
          <cell r="R1347" t="str">
            <v>pxsem</v>
          </cell>
          <cell r="T1347">
            <v>27588.738062755798</v>
          </cell>
          <cell r="U1347">
            <v>1</v>
          </cell>
          <cell r="V1347">
            <v>27588.738062755798</v>
          </cell>
          <cell r="W1347">
            <v>0</v>
          </cell>
          <cell r="X1347">
            <v>0</v>
          </cell>
          <cell r="Y1347">
            <v>0</v>
          </cell>
          <cell r="Z1347">
            <v>27588.738062755798</v>
          </cell>
          <cell r="AA1347">
            <v>27588.738062755798</v>
          </cell>
          <cell r="AB1347">
            <v>0</v>
          </cell>
          <cell r="AC1347">
            <v>0</v>
          </cell>
          <cell r="AD1347">
            <v>0</v>
          </cell>
          <cell r="AE1347">
            <v>27588.738062755798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</row>
        <row r="1348">
          <cell r="B1348" t="str">
            <v>SNIES</v>
          </cell>
          <cell r="C1348" t="str">
            <v>C1I</v>
          </cell>
          <cell r="D1348" t="str">
            <v>C1IF</v>
          </cell>
          <cell r="E1348" t="str">
            <v>SSP</v>
          </cell>
          <cell r="F1348" t="str">
            <v>SNIES</v>
          </cell>
          <cell r="G1348">
            <v>25</v>
          </cell>
          <cell r="H1348" t="str">
            <v>SSP Spécialiste pour carte scolaire 2005/2015</v>
          </cell>
          <cell r="I1348" t="str">
            <v>SNIES</v>
          </cell>
          <cell r="K1348" t="str">
            <v>BAD ED IV</v>
          </cell>
          <cell r="L1348" t="str">
            <v>LR</v>
          </cell>
          <cell r="M1348">
            <v>12</v>
          </cell>
          <cell r="Q1348">
            <v>12</v>
          </cell>
          <cell r="R1348" t="str">
            <v>pxm</v>
          </cell>
          <cell r="T1348">
            <v>21460.09696452933</v>
          </cell>
          <cell r="U1348">
            <v>1</v>
          </cell>
          <cell r="V1348">
            <v>257521.16357435196</v>
          </cell>
          <cell r="W1348">
            <v>0</v>
          </cell>
          <cell r="X1348">
            <v>0</v>
          </cell>
          <cell r="Y1348">
            <v>0</v>
          </cell>
          <cell r="Z1348">
            <v>257521.16357435196</v>
          </cell>
          <cell r="AA1348">
            <v>257521.16357435196</v>
          </cell>
          <cell r="AB1348">
            <v>0</v>
          </cell>
          <cell r="AC1348">
            <v>0</v>
          </cell>
          <cell r="AD1348">
            <v>0</v>
          </cell>
          <cell r="AE1348">
            <v>257521.16357435196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</row>
        <row r="1349">
          <cell r="B1349" t="str">
            <v>SNIES</v>
          </cell>
          <cell r="C1349" t="str">
            <v>C1I</v>
          </cell>
          <cell r="D1349" t="str">
            <v>C1IF</v>
          </cell>
          <cell r="E1349" t="str">
            <v>SSP</v>
          </cell>
          <cell r="F1349" t="str">
            <v>SNIES</v>
          </cell>
          <cell r="G1349">
            <v>25</v>
          </cell>
          <cell r="H1349" t="str">
            <v>SSP Spécialiste statistiques prim second</v>
          </cell>
          <cell r="I1349" t="str">
            <v>SNIES</v>
          </cell>
          <cell r="K1349" t="str">
            <v>BAD ED IV</v>
          </cell>
          <cell r="L1349" t="str">
            <v>LR</v>
          </cell>
          <cell r="M1349">
            <v>12</v>
          </cell>
          <cell r="N1349">
            <v>12</v>
          </cell>
          <cell r="O1349">
            <v>12</v>
          </cell>
          <cell r="P1349">
            <v>12</v>
          </cell>
          <cell r="Q1349">
            <v>48</v>
          </cell>
          <cell r="R1349" t="str">
            <v>pxm</v>
          </cell>
          <cell r="T1349">
            <v>21460.09696452933</v>
          </cell>
          <cell r="U1349">
            <v>1</v>
          </cell>
          <cell r="V1349">
            <v>257521.16357435196</v>
          </cell>
          <cell r="W1349">
            <v>257521.16357435196</v>
          </cell>
          <cell r="X1349">
            <v>257521.16357435196</v>
          </cell>
          <cell r="Y1349">
            <v>257521.16357435196</v>
          </cell>
          <cell r="Z1349">
            <v>1030084.6542974078</v>
          </cell>
          <cell r="AA1349">
            <v>257521.16357435196</v>
          </cell>
          <cell r="AB1349">
            <v>257521.16357435196</v>
          </cell>
          <cell r="AC1349">
            <v>257521.16357435196</v>
          </cell>
          <cell r="AD1349">
            <v>257521.16357435196</v>
          </cell>
          <cell r="AE1349">
            <v>1030084.6542974078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</row>
        <row r="1350">
          <cell r="B1350" t="str">
            <v>SNIES</v>
          </cell>
          <cell r="C1350" t="str">
            <v>C1I</v>
          </cell>
          <cell r="D1350" t="str">
            <v>C1IF</v>
          </cell>
          <cell r="E1350" t="str">
            <v>SSP</v>
          </cell>
          <cell r="F1350" t="str">
            <v>SNIES</v>
          </cell>
          <cell r="G1350">
            <v>25</v>
          </cell>
          <cell r="H1350" t="str">
            <v>SSP Spécialiste coordination interventions PTF</v>
          </cell>
          <cell r="I1350" t="str">
            <v>SNIES</v>
          </cell>
          <cell r="K1350" t="str">
            <v>BAD ED IV</v>
          </cell>
          <cell r="L1350" t="str">
            <v>LR</v>
          </cell>
          <cell r="M1350">
            <v>10</v>
          </cell>
          <cell r="Q1350">
            <v>10</v>
          </cell>
          <cell r="R1350" t="str">
            <v>pxm</v>
          </cell>
          <cell r="T1350">
            <v>35471.234652114596</v>
          </cell>
          <cell r="U1350">
            <v>1</v>
          </cell>
          <cell r="V1350">
            <v>354712.34652114596</v>
          </cell>
          <cell r="W1350">
            <v>0</v>
          </cell>
          <cell r="X1350">
            <v>0</v>
          </cell>
          <cell r="Y1350">
            <v>0</v>
          </cell>
          <cell r="Z1350">
            <v>354712.34652114596</v>
          </cell>
          <cell r="AA1350">
            <v>354712.34652114596</v>
          </cell>
          <cell r="AB1350">
            <v>0</v>
          </cell>
          <cell r="AC1350">
            <v>0</v>
          </cell>
          <cell r="AD1350">
            <v>0</v>
          </cell>
          <cell r="AE1350">
            <v>354712.34652114596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</row>
        <row r="1351">
          <cell r="B1351" t="str">
            <v>SNIES</v>
          </cell>
          <cell r="C1351" t="str">
            <v>C1I</v>
          </cell>
          <cell r="D1351" t="str">
            <v>C1IF</v>
          </cell>
          <cell r="E1351" t="str">
            <v>SSP</v>
          </cell>
          <cell r="F1351" t="str">
            <v>SNIES</v>
          </cell>
          <cell r="G1351">
            <v>25</v>
          </cell>
          <cell r="H1351" t="str">
            <v>SSP Spécialiste pour actualiser pol éduc formation</v>
          </cell>
          <cell r="I1351" t="str">
            <v>SNIES</v>
          </cell>
          <cell r="K1351" t="str">
            <v>BAD ED IV</v>
          </cell>
          <cell r="L1351" t="str">
            <v>LR</v>
          </cell>
          <cell r="M1351">
            <v>4</v>
          </cell>
          <cell r="Q1351">
            <v>4</v>
          </cell>
          <cell r="R1351" t="str">
            <v>pxm</v>
          </cell>
          <cell r="T1351">
            <v>35471.234652114596</v>
          </cell>
          <cell r="U1351">
            <v>1</v>
          </cell>
          <cell r="V1351">
            <v>141884.93860845838</v>
          </cell>
          <cell r="W1351">
            <v>0</v>
          </cell>
          <cell r="X1351">
            <v>0</v>
          </cell>
          <cell r="Y1351">
            <v>0</v>
          </cell>
          <cell r="Z1351">
            <v>141884.93860845838</v>
          </cell>
          <cell r="AA1351">
            <v>141884.93860845838</v>
          </cell>
          <cell r="AB1351">
            <v>0</v>
          </cell>
          <cell r="AC1351">
            <v>0</v>
          </cell>
          <cell r="AD1351">
            <v>0</v>
          </cell>
          <cell r="AE1351">
            <v>141884.93860845838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</row>
        <row r="1352">
          <cell r="B1352" t="str">
            <v>SNIES</v>
          </cell>
          <cell r="C1352" t="str">
            <v>C1I</v>
          </cell>
          <cell r="D1352" t="str">
            <v>C1IF</v>
          </cell>
          <cell r="E1352" t="str">
            <v>SSP</v>
          </cell>
          <cell r="F1352" t="str">
            <v>SNIES</v>
          </cell>
          <cell r="G1352">
            <v>15</v>
          </cell>
          <cell r="H1352" t="str">
            <v xml:space="preserve">SSP Mission de collecte des données statist et d'inspect </v>
          </cell>
          <cell r="I1352" t="str">
            <v>SSP</v>
          </cell>
          <cell r="K1352" t="str">
            <v>BAD ED IV</v>
          </cell>
          <cell r="L1352" t="str">
            <v>AUT</v>
          </cell>
          <cell r="M1352">
            <v>1</v>
          </cell>
          <cell r="N1352">
            <v>1</v>
          </cell>
          <cell r="O1352">
            <v>1</v>
          </cell>
          <cell r="P1352">
            <v>1</v>
          </cell>
          <cell r="Q1352">
            <v>4</v>
          </cell>
          <cell r="R1352" t="str">
            <v>an</v>
          </cell>
          <cell r="T1352">
            <v>27588.738062755798</v>
          </cell>
          <cell r="U1352">
            <v>1</v>
          </cell>
          <cell r="V1352">
            <v>27588.738062755798</v>
          </cell>
          <cell r="W1352">
            <v>27588.738062755798</v>
          </cell>
          <cell r="X1352">
            <v>27588.738062755798</v>
          </cell>
          <cell r="Y1352">
            <v>27588.738062755798</v>
          </cell>
          <cell r="Z1352">
            <v>110354.95225102319</v>
          </cell>
          <cell r="AA1352">
            <v>27588.738062755798</v>
          </cell>
          <cell r="AB1352">
            <v>27588.738062755798</v>
          </cell>
          <cell r="AC1352">
            <v>27588.738062755798</v>
          </cell>
          <cell r="AD1352">
            <v>27588.738062755798</v>
          </cell>
          <cell r="AE1352">
            <v>110354.95225102319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</row>
        <row r="1353">
          <cell r="B1353" t="str">
            <v>SNIES</v>
          </cell>
          <cell r="C1353" t="str">
            <v>C1I</v>
          </cell>
          <cell r="D1353" t="str">
            <v>C1IF</v>
          </cell>
          <cell r="E1353" t="str">
            <v>SSP</v>
          </cell>
          <cell r="F1353" t="str">
            <v>SNIES</v>
          </cell>
          <cell r="G1353">
            <v>15</v>
          </cell>
          <cell r="H1353" t="str">
            <v xml:space="preserve">SSP Fonctionnement et assurance véhicule </v>
          </cell>
          <cell r="I1353" t="str">
            <v>SSP</v>
          </cell>
          <cell r="K1353" t="str">
            <v>BAD ED IV</v>
          </cell>
          <cell r="L1353" t="str">
            <v>AUT</v>
          </cell>
          <cell r="M1353">
            <v>1</v>
          </cell>
          <cell r="N1353">
            <v>1</v>
          </cell>
          <cell r="O1353">
            <v>1</v>
          </cell>
          <cell r="P1353">
            <v>1</v>
          </cell>
          <cell r="Q1353">
            <v>4</v>
          </cell>
          <cell r="R1353" t="str">
            <v>an</v>
          </cell>
          <cell r="T1353">
            <v>53206.851978171893</v>
          </cell>
          <cell r="U1353">
            <v>1</v>
          </cell>
          <cell r="V1353">
            <v>53206.851978171893</v>
          </cell>
          <cell r="W1353">
            <v>53206.851978171893</v>
          </cell>
          <cell r="X1353">
            <v>53206.851978171893</v>
          </cell>
          <cell r="Y1353">
            <v>53206.851978171893</v>
          </cell>
          <cell r="Z1353">
            <v>212827.40791268757</v>
          </cell>
          <cell r="AA1353">
            <v>53206.851978171893</v>
          </cell>
          <cell r="AB1353">
            <v>53206.851978171893</v>
          </cell>
          <cell r="AC1353">
            <v>53206.851978171893</v>
          </cell>
          <cell r="AD1353">
            <v>53206.851978171893</v>
          </cell>
          <cell r="AE1353">
            <v>212827.40791268757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</row>
        <row r="1354">
          <cell r="B1354" t="str">
            <v>SNIES</v>
          </cell>
          <cell r="C1354" t="str">
            <v>C1I</v>
          </cell>
          <cell r="D1354" t="str">
            <v>C1IF</v>
          </cell>
          <cell r="E1354" t="str">
            <v>SSP</v>
          </cell>
          <cell r="F1354" t="str">
            <v>SNIES</v>
          </cell>
          <cell r="G1354">
            <v>15</v>
          </cell>
          <cell r="H1354" t="str">
            <v>SSP Maintenance mat bureaut. et informatique et consommab</v>
          </cell>
          <cell r="I1354" t="str">
            <v>SSP</v>
          </cell>
          <cell r="K1354" t="str">
            <v>BAD ED IV</v>
          </cell>
          <cell r="L1354" t="str">
            <v>AUT</v>
          </cell>
          <cell r="M1354">
            <v>1</v>
          </cell>
          <cell r="N1354">
            <v>1</v>
          </cell>
          <cell r="O1354">
            <v>1</v>
          </cell>
          <cell r="P1354">
            <v>1</v>
          </cell>
          <cell r="Q1354">
            <v>4</v>
          </cell>
          <cell r="R1354" t="str">
            <v>an</v>
          </cell>
          <cell r="T1354">
            <v>14779.681105047748</v>
          </cell>
          <cell r="U1354">
            <v>1</v>
          </cell>
          <cell r="V1354">
            <v>14779.681105047748</v>
          </cell>
          <cell r="W1354">
            <v>14779.681105047748</v>
          </cell>
          <cell r="X1354">
            <v>14779.681105047748</v>
          </cell>
          <cell r="Y1354">
            <v>14779.681105047748</v>
          </cell>
          <cell r="Z1354">
            <v>59118.724420190993</v>
          </cell>
          <cell r="AA1354">
            <v>14779.681105047748</v>
          </cell>
          <cell r="AB1354">
            <v>14779.681105047748</v>
          </cell>
          <cell r="AC1354">
            <v>14779.681105047748</v>
          </cell>
          <cell r="AD1354">
            <v>14779.681105047748</v>
          </cell>
          <cell r="AE1354">
            <v>59118.724420190993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</row>
        <row r="1355">
          <cell r="B1355" t="str">
            <v>SNIES</v>
          </cell>
          <cell r="C1355" t="str">
            <v>C1F</v>
          </cell>
          <cell r="D1355" t="str">
            <v>C1FA</v>
          </cell>
          <cell r="E1355" t="str">
            <v>IGE</v>
          </cell>
          <cell r="F1355" t="str">
            <v>SNIES</v>
          </cell>
          <cell r="G1355">
            <v>15</v>
          </cell>
          <cell r="H1355" t="str">
            <v xml:space="preserve">IGE Fonctionnement et assurance véhicule </v>
          </cell>
          <cell r="I1355" t="str">
            <v>IGE</v>
          </cell>
          <cell r="K1355" t="str">
            <v>BAD ED IV</v>
          </cell>
          <cell r="L1355" t="str">
            <v>AUT</v>
          </cell>
          <cell r="M1355">
            <v>1</v>
          </cell>
          <cell r="N1355">
            <v>1</v>
          </cell>
          <cell r="O1355">
            <v>1</v>
          </cell>
          <cell r="P1355">
            <v>1</v>
          </cell>
          <cell r="Q1355">
            <v>4</v>
          </cell>
          <cell r="R1355" t="str">
            <v>an</v>
          </cell>
          <cell r="T1355">
            <v>53206.851978171893</v>
          </cell>
          <cell r="U1355">
            <v>1</v>
          </cell>
          <cell r="V1355">
            <v>53206.851978171893</v>
          </cell>
          <cell r="W1355">
            <v>53206.851978171893</v>
          </cell>
          <cell r="X1355">
            <v>53206.851978171893</v>
          </cell>
          <cell r="Y1355">
            <v>53206.851978171893</v>
          </cell>
          <cell r="Z1355">
            <v>212827.40791268757</v>
          </cell>
          <cell r="AA1355">
            <v>53206.851978171893</v>
          </cell>
          <cell r="AB1355">
            <v>53206.851978171893</v>
          </cell>
          <cell r="AC1355">
            <v>53206.851978171893</v>
          </cell>
          <cell r="AD1355">
            <v>53206.851978171893</v>
          </cell>
          <cell r="AE1355">
            <v>212827.40791268757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</row>
        <row r="1356">
          <cell r="B1356" t="str">
            <v>SNIES</v>
          </cell>
          <cell r="C1356" t="str">
            <v>C1F</v>
          </cell>
          <cell r="D1356" t="str">
            <v>C1FA</v>
          </cell>
          <cell r="E1356" t="str">
            <v>IGE</v>
          </cell>
          <cell r="F1356" t="str">
            <v>SNIES</v>
          </cell>
          <cell r="G1356">
            <v>15</v>
          </cell>
          <cell r="H1356" t="str">
            <v>IGE Maintenance mat bureaut. et informatique et consommab</v>
          </cell>
          <cell r="I1356" t="str">
            <v>IGE</v>
          </cell>
          <cell r="K1356" t="str">
            <v>BAD ED IV</v>
          </cell>
          <cell r="L1356" t="str">
            <v>AUT</v>
          </cell>
          <cell r="M1356">
            <v>1</v>
          </cell>
          <cell r="N1356">
            <v>1</v>
          </cell>
          <cell r="O1356">
            <v>1</v>
          </cell>
          <cell r="P1356">
            <v>1</v>
          </cell>
          <cell r="Q1356">
            <v>4</v>
          </cell>
          <cell r="R1356" t="str">
            <v>an</v>
          </cell>
          <cell r="T1356">
            <v>14779.681105047748</v>
          </cell>
          <cell r="U1356">
            <v>1</v>
          </cell>
          <cell r="V1356">
            <v>14779.681105047748</v>
          </cell>
          <cell r="W1356">
            <v>14779.681105047748</v>
          </cell>
          <cell r="X1356">
            <v>14779.681105047748</v>
          </cell>
          <cell r="Y1356">
            <v>14779.681105047748</v>
          </cell>
          <cell r="Z1356">
            <v>59118.724420190993</v>
          </cell>
          <cell r="AA1356">
            <v>14779.681105047748</v>
          </cell>
          <cell r="AB1356">
            <v>14779.681105047748</v>
          </cell>
          <cell r="AC1356">
            <v>14779.681105047748</v>
          </cell>
          <cell r="AD1356">
            <v>14779.681105047748</v>
          </cell>
          <cell r="AE1356">
            <v>59118.724420190993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</row>
        <row r="1358">
          <cell r="Y1358">
            <v>0</v>
          </cell>
          <cell r="AD1358">
            <v>0</v>
          </cell>
          <cell r="AI1358">
            <v>0</v>
          </cell>
        </row>
        <row r="1359">
          <cell r="Y1359">
            <v>0</v>
          </cell>
          <cell r="AD1359">
            <v>0</v>
          </cell>
          <cell r="AI1359">
            <v>0</v>
          </cell>
        </row>
        <row r="1360">
          <cell r="Y1360">
            <v>0</v>
          </cell>
          <cell r="AD1360">
            <v>0</v>
          </cell>
          <cell r="AI1360">
            <v>0</v>
          </cell>
        </row>
        <row r="1361">
          <cell r="Y1361">
            <v>0</v>
          </cell>
          <cell r="AD1361">
            <v>0</v>
          </cell>
          <cell r="AI1361">
            <v>0</v>
          </cell>
        </row>
        <row r="1363">
          <cell r="Y1363">
            <v>0</v>
          </cell>
          <cell r="AD1363">
            <v>0</v>
          </cell>
          <cell r="AI1363">
            <v>0</v>
          </cell>
        </row>
        <row r="1364">
          <cell r="Y1364">
            <v>0</v>
          </cell>
          <cell r="AD1364">
            <v>0</v>
          </cell>
          <cell r="AI1364">
            <v>0</v>
          </cell>
        </row>
        <row r="1365">
          <cell r="Y1365">
            <v>0</v>
          </cell>
          <cell r="AD1365">
            <v>0</v>
          </cell>
          <cell r="AI1365">
            <v>0</v>
          </cell>
        </row>
        <row r="1366">
          <cell r="Y1366">
            <v>0</v>
          </cell>
          <cell r="AD1366">
            <v>0</v>
          </cell>
          <cell r="AI1366">
            <v>0</v>
          </cell>
        </row>
        <row r="1367">
          <cell r="Y1367">
            <v>0</v>
          </cell>
          <cell r="AD1367">
            <v>0</v>
          </cell>
          <cell r="AI1367">
            <v>0</v>
          </cell>
        </row>
        <row r="1368">
          <cell r="Y1368">
            <v>0</v>
          </cell>
          <cell r="AD1368">
            <v>0</v>
          </cell>
          <cell r="AI1368">
            <v>0</v>
          </cell>
        </row>
        <row r="1369">
          <cell r="Y1369">
            <v>0</v>
          </cell>
          <cell r="AD1369">
            <v>0</v>
          </cell>
          <cell r="AI1369">
            <v>0</v>
          </cell>
        </row>
        <row r="1370">
          <cell r="Y1370">
            <v>0</v>
          </cell>
          <cell r="AD1370">
            <v>0</v>
          </cell>
          <cell r="AI1370">
            <v>0</v>
          </cell>
        </row>
        <row r="1371">
          <cell r="Y1371">
            <v>0</v>
          </cell>
          <cell r="AD1371">
            <v>0</v>
          </cell>
          <cell r="AI1371">
            <v>0</v>
          </cell>
        </row>
        <row r="1373">
          <cell r="Y1373">
            <v>0</v>
          </cell>
          <cell r="AD1373">
            <v>0</v>
          </cell>
          <cell r="AI1373">
            <v>0</v>
          </cell>
        </row>
        <row r="1374">
          <cell r="Y1374">
            <v>0</v>
          </cell>
          <cell r="AD1374">
            <v>0</v>
          </cell>
          <cell r="AI1374">
            <v>0</v>
          </cell>
        </row>
        <row r="1375">
          <cell r="Y1375">
            <v>0</v>
          </cell>
          <cell r="AD1375">
            <v>0</v>
          </cell>
          <cell r="AI1375">
            <v>0</v>
          </cell>
        </row>
        <row r="1376">
          <cell r="Y1376">
            <v>0</v>
          </cell>
          <cell r="AD1376">
            <v>0</v>
          </cell>
          <cell r="AI1376">
            <v>0</v>
          </cell>
        </row>
        <row r="1377">
          <cell r="Y1377">
            <v>0</v>
          </cell>
          <cell r="AD1377">
            <v>0</v>
          </cell>
          <cell r="AI1377">
            <v>0</v>
          </cell>
        </row>
        <row r="1378">
          <cell r="Y1378">
            <v>0</v>
          </cell>
          <cell r="AD1378">
            <v>0</v>
          </cell>
          <cell r="AI1378">
            <v>0</v>
          </cell>
        </row>
        <row r="1379">
          <cell r="Y1379">
            <v>0</v>
          </cell>
          <cell r="AD1379">
            <v>0</v>
          </cell>
          <cell r="AI1379">
            <v>0</v>
          </cell>
        </row>
        <row r="1380">
          <cell r="Y1380">
            <v>0</v>
          </cell>
          <cell r="AD1380">
            <v>0</v>
          </cell>
          <cell r="AI1380">
            <v>0</v>
          </cell>
        </row>
        <row r="1381">
          <cell r="Y1381">
            <v>0</v>
          </cell>
          <cell r="AD1381">
            <v>0</v>
          </cell>
          <cell r="AI1381">
            <v>0</v>
          </cell>
        </row>
        <row r="1382">
          <cell r="Y1382">
            <v>0</v>
          </cell>
          <cell r="AD1382">
            <v>0</v>
          </cell>
          <cell r="AI1382">
            <v>0</v>
          </cell>
        </row>
        <row r="1383">
          <cell r="Y1383">
            <v>0</v>
          </cell>
          <cell r="AD1383">
            <v>0</v>
          </cell>
          <cell r="AI1383">
            <v>0</v>
          </cell>
        </row>
        <row r="1384">
          <cell r="Y1384">
            <v>0</v>
          </cell>
          <cell r="AD1384">
            <v>0</v>
          </cell>
          <cell r="AI1384">
            <v>0</v>
          </cell>
        </row>
        <row r="1385">
          <cell r="Y1385">
            <v>0</v>
          </cell>
          <cell r="AD1385">
            <v>0</v>
          </cell>
          <cell r="AI1385">
            <v>0</v>
          </cell>
        </row>
        <row r="1386">
          <cell r="Y1386">
            <v>0</v>
          </cell>
          <cell r="AD1386">
            <v>0</v>
          </cell>
          <cell r="AI1386">
            <v>0</v>
          </cell>
        </row>
      </sheetData>
      <sheetData sheetId="2" refreshError="1">
        <row r="3">
          <cell r="D3">
            <v>5091.91</v>
          </cell>
        </row>
        <row r="4">
          <cell r="D4">
            <v>5.0919099999999995</v>
          </cell>
        </row>
        <row r="6">
          <cell r="D6">
            <v>3.7985199999999999</v>
          </cell>
        </row>
        <row r="7">
          <cell r="N7">
            <v>1.6787266508685155</v>
          </cell>
        </row>
        <row r="8">
          <cell r="D8">
            <v>5.7778700000000001</v>
          </cell>
        </row>
        <row r="9">
          <cell r="D9">
            <v>3531.86</v>
          </cell>
        </row>
        <row r="10">
          <cell r="D10">
            <v>3.53186</v>
          </cell>
        </row>
        <row r="11">
          <cell r="D11">
            <v>13203.047756799999</v>
          </cell>
        </row>
        <row r="12">
          <cell r="D12">
            <v>13.203047756799998</v>
          </cell>
        </row>
        <row r="13">
          <cell r="D13">
            <v>1013</v>
          </cell>
        </row>
        <row r="14">
          <cell r="D14">
            <v>1.0129999999999999</v>
          </cell>
        </row>
        <row r="15">
          <cell r="D15">
            <v>32.75</v>
          </cell>
        </row>
        <row r="16">
          <cell r="D16">
            <v>3.2750000000000001E-2</v>
          </cell>
        </row>
      </sheetData>
      <sheetData sheetId="3" refreshError="1">
        <row r="7">
          <cell r="B7" t="str">
            <v>A</v>
          </cell>
          <cell r="C7" t="str">
            <v>ACCES</v>
          </cell>
          <cell r="E7" t="str">
            <v>A</v>
          </cell>
          <cell r="F7" t="str">
            <v>ELARGISSEMENT DE L'ACCES</v>
          </cell>
        </row>
        <row r="8">
          <cell r="B8" t="str">
            <v>A1A</v>
          </cell>
          <cell r="C8" t="str">
            <v>SNIES</v>
          </cell>
          <cell r="E8" t="str">
            <v>A1A</v>
          </cell>
          <cell r="F8" t="str">
            <v>EPU Infrastructures du primaire</v>
          </cell>
        </row>
        <row r="9">
          <cell r="B9" t="str">
            <v>A1AA</v>
          </cell>
          <cell r="C9" t="str">
            <v>SNIES</v>
          </cell>
          <cell r="E9" t="str">
            <v>A1AA</v>
          </cell>
          <cell r="F9" t="str">
            <v>Construction équipement 300 classes IDA ONG</v>
          </cell>
        </row>
        <row r="10">
          <cell r="B10" t="str">
            <v>A1AB</v>
          </cell>
          <cell r="C10" t="str">
            <v>SNIES</v>
          </cell>
          <cell r="E10" t="str">
            <v>A1AB</v>
          </cell>
          <cell r="F10" t="str">
            <v>Construction équipement 120 classes IDA CRD/PACV</v>
          </cell>
        </row>
        <row r="11">
          <cell r="B11" t="str">
            <v>A1AC</v>
          </cell>
          <cell r="C11" t="str">
            <v>SNIES</v>
          </cell>
          <cell r="E11" t="str">
            <v>A1AC</v>
          </cell>
          <cell r="F11" t="str">
            <v>Construction équipement 300 classes IDA PME</v>
          </cell>
        </row>
        <row r="12">
          <cell r="B12" t="str">
            <v>A1AD</v>
          </cell>
          <cell r="C12" t="str">
            <v>SNIES</v>
          </cell>
          <cell r="E12" t="str">
            <v>A1AD</v>
          </cell>
          <cell r="F12" t="str">
            <v>Construction équipement 248 classes AFD/A&amp;A</v>
          </cell>
        </row>
        <row r="13">
          <cell r="B13" t="str">
            <v>A1AE</v>
          </cell>
          <cell r="C13" t="str">
            <v>SNIES</v>
          </cell>
          <cell r="E13" t="str">
            <v>A1AE</v>
          </cell>
          <cell r="F13" t="str">
            <v>Maintenance écoles primaires</v>
          </cell>
        </row>
        <row r="14">
          <cell r="B14" t="str">
            <v>A1AF</v>
          </cell>
          <cell r="C14" t="str">
            <v>SNIES</v>
          </cell>
          <cell r="E14" t="str">
            <v>A1AF</v>
          </cell>
          <cell r="F14" t="str">
            <v>Matériel et Mobilier pour écoles primaires</v>
          </cell>
        </row>
        <row r="15">
          <cell r="B15" t="str">
            <v>A1AG</v>
          </cell>
          <cell r="C15" t="str">
            <v>SNIES</v>
          </cell>
          <cell r="E15" t="str">
            <v>A1AG</v>
          </cell>
          <cell r="F15" t="str">
            <v>Construction équipement 90 classes avec logements BAD</v>
          </cell>
        </row>
        <row r="16">
          <cell r="B16" t="str">
            <v>A1AH</v>
          </cell>
          <cell r="C16" t="str">
            <v>SNIES</v>
          </cell>
          <cell r="E16" t="str">
            <v>A1AH</v>
          </cell>
          <cell r="F16" t="str">
            <v>Construction équipement 231 classes  Cky &amp; environs JICA</v>
          </cell>
        </row>
        <row r="17">
          <cell r="B17" t="str">
            <v>A1AI</v>
          </cell>
          <cell r="C17" t="str">
            <v>SNIES</v>
          </cell>
          <cell r="E17" t="str">
            <v>A1AI</v>
          </cell>
          <cell r="F17" t="str">
            <v>Construction équipement 400 classes nouvelles BID</v>
          </cell>
        </row>
        <row r="18">
          <cell r="B18" t="str">
            <v>A1AJ</v>
          </cell>
          <cell r="C18" t="str">
            <v>SNIES</v>
          </cell>
          <cell r="E18" t="str">
            <v>A1AJ</v>
          </cell>
          <cell r="F18" t="str">
            <v>Construction équipement 150 classes nouvelles BID</v>
          </cell>
        </row>
        <row r="19">
          <cell r="B19" t="str">
            <v>A1AK</v>
          </cell>
          <cell r="C19" t="str">
            <v>SNIES</v>
          </cell>
          <cell r="E19" t="str">
            <v>A1AK</v>
          </cell>
          <cell r="F19" t="str">
            <v>Réhabilitation équipement 150 classes  BID</v>
          </cell>
        </row>
        <row r="20">
          <cell r="B20" t="str">
            <v>A1B</v>
          </cell>
          <cell r="C20" t="str">
            <v>SNIES</v>
          </cell>
          <cell r="E20" t="str">
            <v>A1B</v>
          </cell>
          <cell r="F20" t="str">
            <v>EPU Infrastructures du secondaire 1er cycle</v>
          </cell>
        </row>
        <row r="21">
          <cell r="B21" t="str">
            <v>A1BA</v>
          </cell>
          <cell r="C21" t="str">
            <v>SNIES</v>
          </cell>
          <cell r="E21" t="str">
            <v>A1BA</v>
          </cell>
          <cell r="F21" t="str">
            <v>Construction équipement 7 collèges (112 cl) de Conakry</v>
          </cell>
        </row>
        <row r="22">
          <cell r="B22" t="str">
            <v>A1BB</v>
          </cell>
          <cell r="C22" t="str">
            <v>SNIES</v>
          </cell>
          <cell r="E22" t="str">
            <v>A1BB</v>
          </cell>
          <cell r="F22" t="str">
            <v>Réhabilitation collèges</v>
          </cell>
        </row>
        <row r="23">
          <cell r="B23" t="str">
            <v>A1BC</v>
          </cell>
          <cell r="C23" t="str">
            <v>SNIES</v>
          </cell>
          <cell r="E23" t="str">
            <v>A1BC</v>
          </cell>
          <cell r="F23" t="str">
            <v>Maintenance collèges</v>
          </cell>
        </row>
        <row r="24">
          <cell r="B24" t="str">
            <v>A1BD</v>
          </cell>
          <cell r="C24" t="str">
            <v>SNIES</v>
          </cell>
          <cell r="E24" t="str">
            <v>A1BD</v>
          </cell>
          <cell r="F24" t="str">
            <v>Matériel et Mobilier pour collèges</v>
          </cell>
        </row>
        <row r="25">
          <cell r="B25" t="str">
            <v>A1BE</v>
          </cell>
          <cell r="C25" t="str">
            <v>SNIES</v>
          </cell>
          <cell r="E25" t="str">
            <v>A1BE</v>
          </cell>
          <cell r="F25" t="str">
            <v>Construction équipement Collège Franco Arabe de Gbessia</v>
          </cell>
        </row>
        <row r="26">
          <cell r="B26" t="str">
            <v>A1BF</v>
          </cell>
          <cell r="C26" t="str">
            <v>SNIES</v>
          </cell>
          <cell r="E26" t="str">
            <v>A1BF</v>
          </cell>
          <cell r="F26" t="str">
            <v>Construction équipement Collège de Wawa, Moussaya</v>
          </cell>
        </row>
        <row r="27">
          <cell r="B27" t="str">
            <v>A1BG</v>
          </cell>
          <cell r="C27" t="str">
            <v>SNIES</v>
          </cell>
          <cell r="E27" t="str">
            <v>A1BG</v>
          </cell>
          <cell r="F27" t="str">
            <v>Construction équipement 50 Collèges ruraux Base 1 (200cl) FKDEA</v>
          </cell>
        </row>
        <row r="28">
          <cell r="B28" t="str">
            <v>A1BH</v>
          </cell>
          <cell r="C28" t="str">
            <v>SNIES</v>
          </cell>
          <cell r="E28" t="str">
            <v>A1BH</v>
          </cell>
          <cell r="F28" t="str">
            <v>Construction équipement 90 Collèges ruraux Base 1  (360cl) FSD</v>
          </cell>
        </row>
        <row r="29">
          <cell r="B29" t="str">
            <v>A1BI</v>
          </cell>
          <cell r="C29" t="str">
            <v>SNIES</v>
          </cell>
          <cell r="E29" t="str">
            <v>A1BI</v>
          </cell>
          <cell r="F29" t="str">
            <v>Construction équipement 5 Collèges ruraux Base 1 (20cl) BAD</v>
          </cell>
        </row>
        <row r="30">
          <cell r="B30" t="str">
            <v>A1BJ</v>
          </cell>
          <cell r="C30" t="str">
            <v>SNIES</v>
          </cell>
          <cell r="E30" t="str">
            <v>A1BJ</v>
          </cell>
          <cell r="F30" t="str">
            <v>Construction équipement Collèges  Cky &amp; environs (108cl) JICA</v>
          </cell>
        </row>
        <row r="31">
          <cell r="B31" t="str">
            <v>A1C</v>
          </cell>
          <cell r="C31" t="str">
            <v>SNIES</v>
          </cell>
          <cell r="E31" t="str">
            <v>A1C</v>
          </cell>
          <cell r="F31" t="str">
            <v>EPU Infrastructures du secondaire 2è cycle</v>
          </cell>
        </row>
        <row r="32">
          <cell r="B32" t="str">
            <v>A1CA</v>
          </cell>
          <cell r="C32" t="str">
            <v>SNIES</v>
          </cell>
          <cell r="E32" t="str">
            <v>A1CA</v>
          </cell>
          <cell r="F32" t="str">
            <v>Construction équipement lycées</v>
          </cell>
        </row>
        <row r="33">
          <cell r="B33" t="str">
            <v>A1CB</v>
          </cell>
          <cell r="C33" t="str">
            <v>SNIES</v>
          </cell>
          <cell r="E33" t="str">
            <v>A1CB</v>
          </cell>
          <cell r="F33" t="str">
            <v>Réhabilitation lycées</v>
          </cell>
        </row>
        <row r="34">
          <cell r="B34" t="str">
            <v>A1CC</v>
          </cell>
          <cell r="C34" t="str">
            <v>SNIES</v>
          </cell>
          <cell r="E34" t="str">
            <v>A1CC</v>
          </cell>
          <cell r="F34" t="str">
            <v>Maintenance lycées</v>
          </cell>
        </row>
        <row r="35">
          <cell r="B35" t="str">
            <v>A1D</v>
          </cell>
          <cell r="C35" t="str">
            <v>SNIES</v>
          </cell>
          <cell r="E35" t="str">
            <v>A1D</v>
          </cell>
          <cell r="F35" t="str">
            <v>EPU SNIES</v>
          </cell>
        </row>
        <row r="36">
          <cell r="B36" t="str">
            <v>A1DA</v>
          </cell>
          <cell r="C36" t="str">
            <v>SNIES</v>
          </cell>
          <cell r="E36" t="str">
            <v>A1DA</v>
          </cell>
          <cell r="F36" t="str">
            <v>Suivi de chantiers</v>
          </cell>
        </row>
        <row r="37">
          <cell r="B37" t="str">
            <v>A1DB</v>
          </cell>
          <cell r="C37" t="str">
            <v>SNIES</v>
          </cell>
          <cell r="E37" t="str">
            <v>A1DB</v>
          </cell>
          <cell r="F37" t="str">
            <v>Fonctionnement</v>
          </cell>
        </row>
        <row r="38">
          <cell r="B38" t="str">
            <v>A1DC</v>
          </cell>
          <cell r="C38" t="str">
            <v>SNIES</v>
          </cell>
          <cell r="E38" t="str">
            <v>A1DC</v>
          </cell>
          <cell r="F38" t="str">
            <v>Etudes et spécialistes</v>
          </cell>
        </row>
        <row r="39">
          <cell r="B39" t="str">
            <v>A2A</v>
          </cell>
          <cell r="C39" t="str">
            <v>SNIEM</v>
          </cell>
          <cell r="E39" t="str">
            <v>A2A</v>
          </cell>
          <cell r="F39" t="str">
            <v>ETFP Infrastructures des Ecoles Normales d'Instituteurs</v>
          </cell>
        </row>
        <row r="40">
          <cell r="B40" t="str">
            <v>A2AA</v>
          </cell>
          <cell r="C40" t="str">
            <v>SNIEM</v>
          </cell>
          <cell r="E40" t="str">
            <v>A2AA</v>
          </cell>
          <cell r="F40" t="str">
            <v>Travaux et équipements complémentaires des 8 ENI (IDA)</v>
          </cell>
        </row>
        <row r="41">
          <cell r="B41" t="str">
            <v>A2AB</v>
          </cell>
          <cell r="C41" t="str">
            <v>SNIEM</v>
          </cell>
          <cell r="E41" t="str">
            <v>A2AB</v>
          </cell>
          <cell r="F41" t="str">
            <v>Construction équipement ENI Mamou (JICA)</v>
          </cell>
        </row>
        <row r="42">
          <cell r="B42" t="str">
            <v>A2AC</v>
          </cell>
          <cell r="C42" t="str">
            <v>SNIEM</v>
          </cell>
          <cell r="E42" t="str">
            <v>A2AC</v>
          </cell>
          <cell r="F42" t="str">
            <v>Construction équipement ENI Guéckédou (BAD)</v>
          </cell>
        </row>
        <row r="43">
          <cell r="B43" t="str">
            <v>A2AD</v>
          </cell>
          <cell r="C43" t="str">
            <v>SNIEM</v>
          </cell>
          <cell r="E43" t="str">
            <v>A2AD</v>
          </cell>
        </row>
        <row r="44">
          <cell r="B44" t="str">
            <v>A2AE</v>
          </cell>
          <cell r="C44" t="str">
            <v>SNIEM</v>
          </cell>
          <cell r="E44" t="str">
            <v>A2AE</v>
          </cell>
          <cell r="F44" t="str">
            <v>Réhabilitation</v>
          </cell>
        </row>
        <row r="45">
          <cell r="B45" t="str">
            <v>A2AF</v>
          </cell>
          <cell r="C45" t="str">
            <v>SNIEM</v>
          </cell>
          <cell r="E45" t="str">
            <v>A2AF</v>
          </cell>
          <cell r="F45" t="str">
            <v>Maintenance</v>
          </cell>
        </row>
        <row r="46">
          <cell r="B46" t="str">
            <v>A2B</v>
          </cell>
          <cell r="C46" t="str">
            <v>SNIEM</v>
          </cell>
          <cell r="E46" t="str">
            <v>A2B</v>
          </cell>
          <cell r="F46" t="str">
            <v>ETFP Infrastructures d'enseignement technique/professionnel</v>
          </cell>
        </row>
        <row r="47">
          <cell r="B47" t="str">
            <v>A2BA</v>
          </cell>
          <cell r="C47" t="str">
            <v>SNIEM</v>
          </cell>
          <cell r="E47" t="str">
            <v>A2BA</v>
          </cell>
          <cell r="F47" t="str">
            <v>Construction équipement Ecoles Régionales des Arts et Métiers (BID)</v>
          </cell>
        </row>
        <row r="48">
          <cell r="B48" t="str">
            <v>A2BB</v>
          </cell>
          <cell r="C48" t="str">
            <v>SNIEM</v>
          </cell>
          <cell r="E48" t="str">
            <v>A2BB</v>
          </cell>
          <cell r="F48" t="str">
            <v>Construction équipement Centres de Formation Post Primaire Expérimentaux (FCE)</v>
          </cell>
        </row>
        <row r="49">
          <cell r="B49" t="str">
            <v>A2BC</v>
          </cell>
          <cell r="C49" t="str">
            <v>SNIEM</v>
          </cell>
          <cell r="E49" t="str">
            <v>A2BC</v>
          </cell>
          <cell r="F49" t="str">
            <v>Construction équipement Ecole Nationale d'Education Physique et Sportive (RECH)</v>
          </cell>
        </row>
        <row r="50">
          <cell r="B50" t="str">
            <v>A2BD</v>
          </cell>
          <cell r="C50" t="str">
            <v>SNIEM</v>
          </cell>
          <cell r="E50" t="str">
            <v>A2BD</v>
          </cell>
          <cell r="F50" t="str">
            <v>Constr. éqt Centre de Formation à l'Environnement pour le Développement (RECH)</v>
          </cell>
        </row>
        <row r="51">
          <cell r="B51" t="str">
            <v>A2BE</v>
          </cell>
          <cell r="C51" t="str">
            <v>SNIEM</v>
          </cell>
          <cell r="E51" t="str">
            <v>A2BE</v>
          </cell>
          <cell r="F51" t="str">
            <v>Construction équipement de 4 Ecoles de Soins de Santé Communautaire (RECH)</v>
          </cell>
        </row>
        <row r="52">
          <cell r="B52" t="str">
            <v>A2BF</v>
          </cell>
          <cell r="C52" t="str">
            <v>SNIEM</v>
          </cell>
          <cell r="E52" t="str">
            <v>A2BF</v>
          </cell>
          <cell r="F52" t="str">
            <v>Construction équipement de 4 Ecoles Régionales d'Agriculture et d'Elevage (RECH)</v>
          </cell>
        </row>
        <row r="53">
          <cell r="B53" t="str">
            <v>A2BG</v>
          </cell>
          <cell r="C53" t="str">
            <v>SNIEM</v>
          </cell>
          <cell r="E53" t="str">
            <v>A2BG</v>
          </cell>
          <cell r="F53" t="str">
            <v>Réhabilitation</v>
          </cell>
        </row>
        <row r="54">
          <cell r="B54" t="str">
            <v>A2C</v>
          </cell>
          <cell r="C54" t="str">
            <v>SNIEM</v>
          </cell>
          <cell r="E54" t="str">
            <v>A2C</v>
          </cell>
          <cell r="F54" t="str">
            <v>ETFP SNIEM</v>
          </cell>
        </row>
        <row r="55">
          <cell r="B55" t="str">
            <v>A2CA</v>
          </cell>
          <cell r="C55" t="str">
            <v>SNIEM</v>
          </cell>
          <cell r="E55" t="str">
            <v>A2CA</v>
          </cell>
          <cell r="F55" t="str">
            <v>Suivi de chantiers</v>
          </cell>
        </row>
        <row r="56">
          <cell r="B56" t="str">
            <v>A2CB</v>
          </cell>
          <cell r="C56" t="str">
            <v>SNIEM</v>
          </cell>
          <cell r="E56" t="str">
            <v>A2CB</v>
          </cell>
          <cell r="F56" t="str">
            <v>Fonctionnement</v>
          </cell>
        </row>
        <row r="57">
          <cell r="B57" t="str">
            <v>A2CC</v>
          </cell>
          <cell r="C57" t="str">
            <v>SNIEM</v>
          </cell>
          <cell r="E57" t="str">
            <v>A2CC</v>
          </cell>
          <cell r="F57" t="str">
            <v>Etudes et spécialistes</v>
          </cell>
        </row>
        <row r="58">
          <cell r="B58" t="str">
            <v>A2CD</v>
          </cell>
          <cell r="C58" t="str">
            <v>SNIEM</v>
          </cell>
          <cell r="E58" t="str">
            <v>A2CD</v>
          </cell>
          <cell r="F58" t="str">
            <v>Plan Directeur de la Maintenance</v>
          </cell>
        </row>
        <row r="59">
          <cell r="B59" t="str">
            <v>A3A</v>
          </cell>
          <cell r="C59" t="str">
            <v>CSP</v>
          </cell>
          <cell r="E59" t="str">
            <v>A3A</v>
          </cell>
          <cell r="F59" t="str">
            <v>ESRS Infrastructures d'enseignement supérieur</v>
          </cell>
        </row>
        <row r="60">
          <cell r="B60" t="str">
            <v>A3AA</v>
          </cell>
          <cell r="C60" t="str">
            <v>CSP</v>
          </cell>
          <cell r="E60" t="str">
            <v>A3AA</v>
          </cell>
          <cell r="F60" t="str">
            <v>Construction équipement d'amphithéatres et de salles de classes</v>
          </cell>
        </row>
        <row r="61">
          <cell r="B61" t="str">
            <v>A3AB</v>
          </cell>
          <cell r="C61" t="str">
            <v>CSP</v>
          </cell>
          <cell r="E61" t="str">
            <v>A3AB</v>
          </cell>
          <cell r="F61" t="str">
            <v>Réhabilitation d'IES</v>
          </cell>
        </row>
        <row r="62">
          <cell r="B62" t="str">
            <v>A3AC</v>
          </cell>
          <cell r="C62" t="str">
            <v>CSP</v>
          </cell>
          <cell r="E62" t="str">
            <v>A3AC</v>
          </cell>
          <cell r="F62" t="str">
            <v>Maintenance</v>
          </cell>
        </row>
        <row r="63">
          <cell r="B63" t="str">
            <v>A3B</v>
          </cell>
          <cell r="C63" t="str">
            <v>CSP</v>
          </cell>
          <cell r="E63" t="str">
            <v>A3B</v>
          </cell>
          <cell r="F63" t="str">
            <v>ESRS Infrasructures de recherche et de documentation scientifique</v>
          </cell>
        </row>
        <row r="64">
          <cell r="B64" t="str">
            <v>A3JA</v>
          </cell>
          <cell r="C64" t="str">
            <v>CSP</v>
          </cell>
          <cell r="E64" t="str">
            <v>A3JA</v>
          </cell>
          <cell r="F64" t="str">
            <v>Equipement</v>
          </cell>
        </row>
        <row r="65">
          <cell r="B65" t="str">
            <v>A3JB</v>
          </cell>
          <cell r="C65" t="str">
            <v>CSP</v>
          </cell>
          <cell r="E65" t="str">
            <v>A3JB</v>
          </cell>
          <cell r="F65" t="str">
            <v>Réhabilitation</v>
          </cell>
        </row>
        <row r="66">
          <cell r="B66" t="str">
            <v>A3J</v>
          </cell>
          <cell r="C66" t="str">
            <v>CSP</v>
          </cell>
          <cell r="E66" t="str">
            <v>A3J</v>
          </cell>
          <cell r="F66" t="str">
            <v>Maintenance</v>
          </cell>
        </row>
        <row r="67">
          <cell r="B67" t="str">
            <v>A3C</v>
          </cell>
          <cell r="C67" t="str">
            <v>CSP</v>
          </cell>
          <cell r="E67" t="str">
            <v>A3C</v>
          </cell>
          <cell r="F67" t="str">
            <v>ESRS CSP</v>
          </cell>
        </row>
        <row r="68">
          <cell r="B68" t="str">
            <v>A3CA</v>
          </cell>
          <cell r="C68" t="str">
            <v>CSP</v>
          </cell>
          <cell r="E68" t="str">
            <v>A3CA</v>
          </cell>
          <cell r="F68" t="str">
            <v>Suivi de chantiers</v>
          </cell>
        </row>
        <row r="69">
          <cell r="B69" t="str">
            <v>A3CB</v>
          </cell>
          <cell r="C69" t="str">
            <v>CSP</v>
          </cell>
          <cell r="E69" t="str">
            <v>A3CB</v>
          </cell>
          <cell r="F69" t="str">
            <v>Fonctionnement</v>
          </cell>
        </row>
        <row r="70">
          <cell r="B70" t="str">
            <v>A3CC</v>
          </cell>
          <cell r="C70" t="str">
            <v>CSP</v>
          </cell>
          <cell r="E70" t="str">
            <v>A3CC</v>
          </cell>
          <cell r="F70" t="str">
            <v>Etudes et spécialistes</v>
          </cell>
        </row>
        <row r="71">
          <cell r="B71" t="str">
            <v>A3CD</v>
          </cell>
          <cell r="C71" t="str">
            <v>CSP</v>
          </cell>
          <cell r="E71" t="str">
            <v>A3CD</v>
          </cell>
          <cell r="F71" t="str">
            <v>Plan Directeur de la Maintenance</v>
          </cell>
        </row>
        <row r="72">
          <cell r="B72" t="str">
            <v>A4A</v>
          </cell>
          <cell r="C72" t="str">
            <v>DNEP-PE</v>
          </cell>
          <cell r="E72" t="str">
            <v>A4A</v>
          </cell>
          <cell r="F72" t="str">
            <v>MASPFE  Infrastructures du pré scolaire</v>
          </cell>
        </row>
        <row r="73">
          <cell r="B73" t="str">
            <v>A4AA</v>
          </cell>
          <cell r="C73" t="str">
            <v>DNEP-PE</v>
          </cell>
          <cell r="E73" t="str">
            <v>A4AA</v>
          </cell>
          <cell r="F73" t="str">
            <v>40 CEC ONG</v>
          </cell>
        </row>
        <row r="74">
          <cell r="B74" t="str">
            <v>A4AB</v>
          </cell>
          <cell r="C74" t="str">
            <v>DNEP-PE</v>
          </cell>
          <cell r="E74" t="str">
            <v>A4AB</v>
          </cell>
          <cell r="F74" t="str">
            <v>10 CEC CRD/PACV</v>
          </cell>
        </row>
        <row r="75">
          <cell r="B75" t="str">
            <v>A4AC</v>
          </cell>
          <cell r="C75" t="str">
            <v>DNEP-PE</v>
          </cell>
          <cell r="E75" t="str">
            <v>A4AC</v>
          </cell>
          <cell r="F75" t="str">
            <v>Réhabilitation de CEC</v>
          </cell>
        </row>
        <row r="76">
          <cell r="B76" t="str">
            <v>A4AD</v>
          </cell>
          <cell r="C76" t="str">
            <v>DNEP-PE</v>
          </cell>
          <cell r="E76" t="str">
            <v>A4AD</v>
          </cell>
          <cell r="F76" t="str">
            <v>Maintenance des CEC</v>
          </cell>
        </row>
        <row r="77">
          <cell r="B77" t="str">
            <v>B</v>
          </cell>
          <cell r="C77" t="str">
            <v>QUALITE</v>
          </cell>
          <cell r="E77" t="str">
            <v>B</v>
          </cell>
          <cell r="F77" t="str">
            <v>AMELIORATION DE LA QUALITE</v>
          </cell>
        </row>
        <row r="78">
          <cell r="B78" t="str">
            <v>B1A</v>
          </cell>
          <cell r="C78" t="str">
            <v>DNEE</v>
          </cell>
          <cell r="E78" t="str">
            <v>B1A</v>
          </cell>
          <cell r="F78" t="str">
            <v>EPU Enseignement primaire</v>
          </cell>
        </row>
        <row r="79">
          <cell r="B79" t="str">
            <v>B1AA</v>
          </cell>
          <cell r="C79" t="str">
            <v>DNEE</v>
          </cell>
          <cell r="E79" t="str">
            <v>B1AA</v>
          </cell>
          <cell r="F79" t="str">
            <v>Acquisition et gestion des manuels et matériels pédagogiques du primaire</v>
          </cell>
        </row>
        <row r="80">
          <cell r="B80" t="str">
            <v>B1AB</v>
          </cell>
          <cell r="C80" t="str">
            <v>DNEE</v>
          </cell>
          <cell r="E80" t="str">
            <v>B1AB</v>
          </cell>
          <cell r="F80" t="str">
            <v>Fonctionnement des écoles primaires PTDE, subv de fonct</v>
          </cell>
        </row>
        <row r="81">
          <cell r="B81" t="str">
            <v>B1AC</v>
          </cell>
          <cell r="C81" t="str">
            <v>DNEE</v>
          </cell>
          <cell r="E81" t="str">
            <v>B1AC</v>
          </cell>
        </row>
        <row r="82">
          <cell r="B82" t="str">
            <v>B1AD</v>
          </cell>
          <cell r="C82" t="str">
            <v>DNEE</v>
          </cell>
          <cell r="E82" t="str">
            <v>B1AD</v>
          </cell>
          <cell r="F82" t="str">
            <v>Formation Continue des maîtres</v>
          </cell>
        </row>
        <row r="83">
          <cell r="B83" t="str">
            <v>B1AE</v>
          </cell>
          <cell r="C83" t="str">
            <v>DNEE</v>
          </cell>
          <cell r="E83" t="str">
            <v>B1AE</v>
          </cell>
          <cell r="F83" t="str">
            <v>Formation Continue des maîtres : Subv, …</v>
          </cell>
        </row>
        <row r="84">
          <cell r="B84" t="str">
            <v>B1AF</v>
          </cell>
          <cell r="C84" t="str">
            <v>DNEE</v>
          </cell>
          <cell r="E84" t="str">
            <v>B1AF</v>
          </cell>
          <cell r="F84" t="str">
            <v>Fonctionnement de la DNEE</v>
          </cell>
        </row>
        <row r="85">
          <cell r="B85" t="str">
            <v>B1AG</v>
          </cell>
          <cell r="C85" t="str">
            <v>DNEE</v>
          </cell>
          <cell r="E85" t="str">
            <v>B1AG</v>
          </cell>
          <cell r="F85" t="str">
            <v>Etudes et spécialistes</v>
          </cell>
        </row>
        <row r="86">
          <cell r="B86" t="str">
            <v>B1AH</v>
          </cell>
          <cell r="C86" t="str">
            <v>DNEE</v>
          </cell>
          <cell r="E86" t="str">
            <v>B1AH</v>
          </cell>
          <cell r="F86" t="str">
            <v>Développement de l'évaluation en classe</v>
          </cell>
        </row>
        <row r="87">
          <cell r="B87" t="str">
            <v>B1AI</v>
          </cell>
          <cell r="C87" t="str">
            <v>DNEE</v>
          </cell>
          <cell r="E87" t="str">
            <v>B1AI</v>
          </cell>
          <cell r="F87" t="str">
            <v>Développement de l'appprentissage de la lecture</v>
          </cell>
        </row>
        <row r="88">
          <cell r="B88" t="str">
            <v>B1AJ</v>
          </cell>
          <cell r="C88" t="str">
            <v>DNEE</v>
          </cell>
          <cell r="E88" t="str">
            <v>B1AJ</v>
          </cell>
          <cell r="F88" t="str">
            <v>Appui à l'Enseignement multigrade</v>
          </cell>
        </row>
        <row r="89">
          <cell r="B89" t="str">
            <v>B1AK</v>
          </cell>
          <cell r="C89" t="str">
            <v>DNEE</v>
          </cell>
          <cell r="E89" t="str">
            <v>B1AK</v>
          </cell>
          <cell r="F89" t="str">
            <v>Promotion de la scolarisation des filles au primaire</v>
          </cell>
        </row>
        <row r="90">
          <cell r="B90" t="str">
            <v>B1AL</v>
          </cell>
          <cell r="C90" t="str">
            <v>DNEE</v>
          </cell>
          <cell r="E90" t="str">
            <v>B1AL</v>
          </cell>
          <cell r="F90" t="str">
            <v>Fonctionnement des écoles primaires</v>
          </cell>
        </row>
        <row r="91">
          <cell r="B91" t="str">
            <v>B1B</v>
          </cell>
          <cell r="C91" t="str">
            <v>DNES</v>
          </cell>
          <cell r="E91" t="str">
            <v>B1B</v>
          </cell>
          <cell r="F91" t="str">
            <v>EPU Enseignement secondaire</v>
          </cell>
        </row>
        <row r="92">
          <cell r="B92" t="str">
            <v>B1BA</v>
          </cell>
          <cell r="C92" t="str">
            <v>DNES</v>
          </cell>
          <cell r="E92" t="str">
            <v>B1BA</v>
          </cell>
          <cell r="F92" t="str">
            <v>Acquisition et gestion des manuels et matériels pédagogiques du secondaire</v>
          </cell>
        </row>
        <row r="93">
          <cell r="B93" t="str">
            <v>B1BB</v>
          </cell>
          <cell r="C93" t="str">
            <v>DNES</v>
          </cell>
          <cell r="E93" t="str">
            <v>B1BB</v>
          </cell>
          <cell r="F93" t="str">
            <v>Subvention des Projets d'Etablissement des collèges / lycées</v>
          </cell>
        </row>
        <row r="94">
          <cell r="B94" t="str">
            <v>B1BC</v>
          </cell>
          <cell r="C94" t="str">
            <v>DNES</v>
          </cell>
          <cell r="E94" t="str">
            <v>B1BC</v>
          </cell>
          <cell r="F94" t="str">
            <v>Introduction de l'anglais dans les collèges</v>
          </cell>
        </row>
        <row r="95">
          <cell r="B95" t="str">
            <v>B1BD</v>
          </cell>
          <cell r="C95" t="str">
            <v>DNES</v>
          </cell>
          <cell r="E95" t="str">
            <v>B1BD</v>
          </cell>
          <cell r="F95" t="str">
            <v>Enseignement des sciences et de la technologie dans les collèges</v>
          </cell>
        </row>
        <row r="96">
          <cell r="B96" t="str">
            <v>B1BE</v>
          </cell>
          <cell r="C96" t="str">
            <v>DNES</v>
          </cell>
          <cell r="E96" t="str">
            <v>B1BE</v>
          </cell>
          <cell r="F96" t="str">
            <v>Promotion de la scolarisation des filles au secondaire</v>
          </cell>
        </row>
        <row r="97">
          <cell r="B97" t="str">
            <v>B1BF</v>
          </cell>
          <cell r="C97" t="str">
            <v>DNES</v>
          </cell>
          <cell r="E97" t="str">
            <v>B1BF</v>
          </cell>
          <cell r="F97" t="str">
            <v>Fonctionnement de la DNES</v>
          </cell>
        </row>
        <row r="98">
          <cell r="B98" t="str">
            <v>B1BG</v>
          </cell>
          <cell r="C98" t="str">
            <v>DNES</v>
          </cell>
          <cell r="E98" t="str">
            <v>B1BG</v>
          </cell>
          <cell r="F98" t="str">
            <v>Fonctionnement des écoles secondaires</v>
          </cell>
        </row>
        <row r="99">
          <cell r="B99" t="str">
            <v>B1BH</v>
          </cell>
          <cell r="C99" t="str">
            <v>DNES</v>
          </cell>
          <cell r="E99" t="str">
            <v>B1BH</v>
          </cell>
          <cell r="F99" t="str">
            <v>Formation continue des enseignants du secondaire</v>
          </cell>
        </row>
        <row r="100">
          <cell r="B100" t="str">
            <v>B1C</v>
          </cell>
          <cell r="C100" t="str">
            <v>SNFP</v>
          </cell>
          <cell r="E100" t="str">
            <v>B1C</v>
          </cell>
          <cell r="F100" t="str">
            <v>EPU Perfectionnement des personnels</v>
          </cell>
        </row>
        <row r="101">
          <cell r="B101" t="str">
            <v>B1CA</v>
          </cell>
          <cell r="C101" t="str">
            <v>SNFP</v>
          </cell>
          <cell r="E101" t="str">
            <v>B1CA</v>
          </cell>
          <cell r="F101" t="str">
            <v>Elaboration des politiques et stratégies de formation continue des enseignants</v>
          </cell>
        </row>
        <row r="102">
          <cell r="B102" t="str">
            <v>B1CB</v>
          </cell>
          <cell r="C102" t="str">
            <v>SNFP</v>
          </cell>
          <cell r="E102" t="str">
            <v>B1CB</v>
          </cell>
          <cell r="F102" t="str">
            <v>Perfectionnement des personnels non enseignant</v>
          </cell>
        </row>
        <row r="103">
          <cell r="B103" t="str">
            <v>B1CC</v>
          </cell>
          <cell r="C103" t="str">
            <v>SNFP</v>
          </cell>
          <cell r="E103" t="str">
            <v>B1CC</v>
          </cell>
          <cell r="F103" t="str">
            <v>Suivi et évaluation des formations continues</v>
          </cell>
        </row>
        <row r="104">
          <cell r="B104" t="str">
            <v>B1D</v>
          </cell>
          <cell r="C104" t="str">
            <v>INRAP</v>
          </cell>
          <cell r="E104" t="str">
            <v>B1D</v>
          </cell>
          <cell r="F104" t="str">
            <v>EPU Programmes de recherche action pédagogique</v>
          </cell>
        </row>
        <row r="105">
          <cell r="B105" t="str">
            <v>B1DA</v>
          </cell>
          <cell r="C105" t="str">
            <v>INRAP</v>
          </cell>
          <cell r="E105" t="str">
            <v>B1DA</v>
          </cell>
          <cell r="F105" t="str">
            <v>Rénovation curriculaire au primaire</v>
          </cell>
        </row>
        <row r="106">
          <cell r="B106" t="str">
            <v>B1DB</v>
          </cell>
          <cell r="C106" t="str">
            <v>INRAP</v>
          </cell>
          <cell r="E106" t="str">
            <v>B1DB</v>
          </cell>
          <cell r="F106" t="str">
            <v>Mise en œuvre de la pédagogie convergente</v>
          </cell>
        </row>
        <row r="107">
          <cell r="B107" t="str">
            <v>B1DC</v>
          </cell>
          <cell r="C107" t="str">
            <v>INRAP</v>
          </cell>
          <cell r="E107" t="str">
            <v>B1DC</v>
          </cell>
          <cell r="F107" t="str">
            <v>Elaboration de manuels et de guides du primaire</v>
          </cell>
        </row>
        <row r="108">
          <cell r="B108" t="str">
            <v>B1DD</v>
          </cell>
          <cell r="C108" t="str">
            <v>INRAP</v>
          </cell>
          <cell r="E108" t="str">
            <v>B1DD</v>
          </cell>
          <cell r="F108" t="str">
            <v>Diffusion d'émissions interactives par la radio</v>
          </cell>
        </row>
        <row r="109">
          <cell r="B109" t="str">
            <v>B1DE</v>
          </cell>
          <cell r="C109" t="str">
            <v>INRAP</v>
          </cell>
          <cell r="E109" t="str">
            <v>B1DE</v>
          </cell>
          <cell r="F109" t="str">
            <v>Fonctionnement général INRAP</v>
          </cell>
        </row>
        <row r="110">
          <cell r="B110" t="str">
            <v>B1E</v>
          </cell>
          <cell r="C110" t="str">
            <v>CNCESE</v>
          </cell>
          <cell r="E110" t="str">
            <v>B1E</v>
          </cell>
          <cell r="F110" t="str">
            <v>EPU Evaluations des compétences</v>
          </cell>
        </row>
        <row r="111">
          <cell r="B111" t="str">
            <v>B1EA</v>
          </cell>
          <cell r="C111" t="str">
            <v>CNCESE</v>
          </cell>
          <cell r="E111" t="str">
            <v>B1EA</v>
          </cell>
          <cell r="F111" t="str">
            <v>Evaluations des élèves et des maîtres du primaire</v>
          </cell>
        </row>
        <row r="112">
          <cell r="B112" t="str">
            <v>B1EB</v>
          </cell>
          <cell r="C112" t="str">
            <v>CNCESE</v>
          </cell>
          <cell r="E112" t="str">
            <v>B1EB</v>
          </cell>
          <cell r="F112" t="str">
            <v>Evaluations des élèves et des professeurs de collège</v>
          </cell>
        </row>
        <row r="113">
          <cell r="B113" t="str">
            <v>B1EC</v>
          </cell>
          <cell r="C113" t="str">
            <v>CNCESE</v>
          </cell>
          <cell r="E113" t="str">
            <v>B1EC</v>
          </cell>
          <cell r="F113" t="str">
            <v>Evaluations des élèves et des professeurs de lycée</v>
          </cell>
        </row>
        <row r="114">
          <cell r="B114" t="str">
            <v>B1ED</v>
          </cell>
          <cell r="C114" t="str">
            <v>CNCESE</v>
          </cell>
          <cell r="E114" t="str">
            <v>B1ED</v>
          </cell>
          <cell r="F114" t="str">
            <v>Autres évaluations</v>
          </cell>
        </row>
        <row r="115">
          <cell r="B115" t="str">
            <v>B1EE</v>
          </cell>
          <cell r="C115" t="str">
            <v>CNCESE</v>
          </cell>
          <cell r="E115" t="str">
            <v>B1EE</v>
          </cell>
          <cell r="F115" t="str">
            <v>Fonctionnement de la CNCESE</v>
          </cell>
        </row>
        <row r="116">
          <cell r="B116" t="str">
            <v>B1F</v>
          </cell>
          <cell r="C116" t="str">
            <v>SSU</v>
          </cell>
          <cell r="E116" t="str">
            <v>B1F</v>
          </cell>
          <cell r="F116" t="str">
            <v>EPU Nutrition et santé scolaire et IST/VIH/SIDA</v>
          </cell>
        </row>
        <row r="117">
          <cell r="B117" t="str">
            <v>B1FA</v>
          </cell>
          <cell r="C117" t="str">
            <v>SSU</v>
          </cell>
          <cell r="E117" t="str">
            <v>B1FA</v>
          </cell>
          <cell r="F117" t="str">
            <v>Achat et distribution de médicaments et de micro nutriments</v>
          </cell>
        </row>
        <row r="118">
          <cell r="B118" t="str">
            <v>B1FB</v>
          </cell>
          <cell r="C118" t="str">
            <v>SSU</v>
          </cell>
          <cell r="E118" t="str">
            <v>B1FB</v>
          </cell>
          <cell r="F118" t="str">
            <v>Education nutritionnelle et comportementale</v>
          </cell>
        </row>
        <row r="119">
          <cell r="B119" t="str">
            <v>B1FC</v>
          </cell>
          <cell r="C119" t="str">
            <v>SSU</v>
          </cell>
          <cell r="E119" t="str">
            <v>B1FC</v>
          </cell>
          <cell r="F119" t="str">
            <v>SSU</v>
          </cell>
        </row>
        <row r="120">
          <cell r="B120" t="str">
            <v>B1G</v>
          </cell>
          <cell r="C120" t="str">
            <v>SNED</v>
          </cell>
          <cell r="E120" t="str">
            <v>B1G</v>
          </cell>
          <cell r="F120" t="str">
            <v>EPU Formation à distance des enseignants du secondaire</v>
          </cell>
        </row>
        <row r="121">
          <cell r="B121" t="str">
            <v>B1GA</v>
          </cell>
          <cell r="C121" t="str">
            <v>SNED</v>
          </cell>
          <cell r="E121" t="str">
            <v>B1GA</v>
          </cell>
          <cell r="F121" t="str">
            <v>Mise en oeuvre de la formation à distance des enseignants du secondaire</v>
          </cell>
        </row>
        <row r="122">
          <cell r="B122" t="str">
            <v>B1H</v>
          </cell>
          <cell r="C122" t="str">
            <v>SNA</v>
          </cell>
          <cell r="E122" t="str">
            <v>B1H</v>
          </cell>
          <cell r="F122" t="str">
            <v>EPU Alphabétisation des adultes</v>
          </cell>
        </row>
        <row r="123">
          <cell r="B123" t="str">
            <v>B1HA</v>
          </cell>
          <cell r="C123" t="str">
            <v>SNA</v>
          </cell>
          <cell r="E123" t="str">
            <v>B1HA</v>
          </cell>
          <cell r="F123" t="str">
            <v>Organisation et suivi évaluation de l'alphabétisation</v>
          </cell>
        </row>
        <row r="124">
          <cell r="B124" t="str">
            <v>B1HB</v>
          </cell>
          <cell r="C124" t="str">
            <v>SNA</v>
          </cell>
          <cell r="E124" t="str">
            <v>B1HB</v>
          </cell>
          <cell r="F124" t="str">
            <v>Subvention des projets d'alphabétisation</v>
          </cell>
        </row>
        <row r="125">
          <cell r="B125" t="str">
            <v>B1I</v>
          </cell>
          <cell r="C125" t="str">
            <v>CONEBAT</v>
          </cell>
          <cell r="E125" t="str">
            <v>B1I</v>
          </cell>
          <cell r="F125" t="str">
            <v>EPU Education non formelle</v>
          </cell>
        </row>
        <row r="126">
          <cell r="B126" t="str">
            <v>B1IA</v>
          </cell>
          <cell r="C126" t="str">
            <v>CONEBAT</v>
          </cell>
          <cell r="E126" t="str">
            <v>B1IA</v>
          </cell>
          <cell r="F126" t="str">
            <v>Centres NAFA : formation des enfants déscolarisés ou non scolarisés</v>
          </cell>
        </row>
        <row r="127">
          <cell r="B127" t="str">
            <v>B1IB</v>
          </cell>
          <cell r="C127" t="str">
            <v>CONEBAT</v>
          </cell>
          <cell r="E127" t="str">
            <v>B1IB</v>
          </cell>
          <cell r="F127" t="str">
            <v>Autres établissements d'éducation non formelle</v>
          </cell>
        </row>
        <row r="128">
          <cell r="B128" t="str">
            <v>B1J</v>
          </cell>
          <cell r="C128" t="str">
            <v>DNEC</v>
          </cell>
          <cell r="E128" t="str">
            <v>B1J</v>
          </cell>
          <cell r="F128" t="str">
            <v>EPU Education civique</v>
          </cell>
        </row>
        <row r="129">
          <cell r="B129" t="str">
            <v>B1JA</v>
          </cell>
          <cell r="C129" t="str">
            <v>DNEC</v>
          </cell>
          <cell r="E129" t="str">
            <v>B1JA</v>
          </cell>
          <cell r="F129" t="str">
            <v>Education civique</v>
          </cell>
        </row>
        <row r="130">
          <cell r="B130" t="str">
            <v>B1JB</v>
          </cell>
          <cell r="C130" t="str">
            <v>DNEC</v>
          </cell>
          <cell r="E130" t="str">
            <v>B1JB</v>
          </cell>
          <cell r="F130" t="str">
            <v>Lutte contre la violence en milieu scolaire</v>
          </cell>
        </row>
        <row r="131">
          <cell r="B131" t="str">
            <v>B1K</v>
          </cell>
          <cell r="C131" t="str">
            <v>DNSSU</v>
          </cell>
          <cell r="E131" t="str">
            <v>B1K</v>
          </cell>
          <cell r="F131" t="str">
            <v>EPU Education physique et sportive</v>
          </cell>
        </row>
        <row r="132">
          <cell r="B132" t="str">
            <v>B1KA</v>
          </cell>
          <cell r="C132" t="str">
            <v>DNSSU</v>
          </cell>
          <cell r="E132" t="str">
            <v>B1KA</v>
          </cell>
          <cell r="F132" t="str">
            <v>Révision des programmes d'éducation physique et sportive</v>
          </cell>
        </row>
        <row r="133">
          <cell r="B133" t="str">
            <v>B1L</v>
          </cell>
          <cell r="C133" t="str">
            <v>SINDA</v>
          </cell>
          <cell r="E133" t="str">
            <v>B1L</v>
          </cell>
          <cell r="F133" t="str">
            <v>EPU Information documentation archives communication</v>
          </cell>
        </row>
        <row r="134">
          <cell r="B134" t="str">
            <v>B1LA</v>
          </cell>
          <cell r="C134" t="str">
            <v>SINDA</v>
          </cell>
          <cell r="E134" t="str">
            <v>B1LA</v>
          </cell>
          <cell r="F134" t="str">
            <v>Plan de communication du secteur de l'éducation</v>
          </cell>
        </row>
        <row r="135">
          <cell r="B135" t="str">
            <v>B1LB</v>
          </cell>
          <cell r="C135" t="str">
            <v>SINDA</v>
          </cell>
          <cell r="E135" t="str">
            <v>B1LB</v>
          </cell>
          <cell r="F135" t="str">
            <v>Publication de la revue : "L'Educateur"</v>
          </cell>
        </row>
        <row r="136">
          <cell r="B136" t="str">
            <v>B1LC</v>
          </cell>
          <cell r="C136" t="str">
            <v>SINDA</v>
          </cell>
          <cell r="E136" t="str">
            <v>B1LC</v>
          </cell>
          <cell r="F136" t="str">
            <v>Coins lecture</v>
          </cell>
        </row>
        <row r="137">
          <cell r="B137" t="str">
            <v>B2B</v>
          </cell>
          <cell r="C137" t="str">
            <v>DNFPPP</v>
          </cell>
          <cell r="E137" t="str">
            <v>B2B</v>
          </cell>
          <cell r="F137" t="str">
            <v>ETFP Formation initiale des enseignants du primaire</v>
          </cell>
        </row>
        <row r="138">
          <cell r="B138" t="str">
            <v>B2BA</v>
          </cell>
          <cell r="C138" t="str">
            <v>DNFPPP</v>
          </cell>
          <cell r="E138" t="str">
            <v>B2BA</v>
          </cell>
          <cell r="F138" t="str">
            <v>Elaboration/implantation des nouveaux modules de formation des maîtres</v>
          </cell>
        </row>
        <row r="139">
          <cell r="B139" t="str">
            <v>B2BB</v>
          </cell>
          <cell r="C139" t="str">
            <v>DNFPPP</v>
          </cell>
          <cell r="E139" t="str">
            <v>B2BB</v>
          </cell>
          <cell r="F139" t="str">
            <v>Formation initiale des maîtres dans les ENI</v>
          </cell>
        </row>
        <row r="140">
          <cell r="B140" t="str">
            <v>B2BC</v>
          </cell>
          <cell r="C140" t="str">
            <v>DNFPPP</v>
          </cell>
          <cell r="E140" t="str">
            <v>B2BC</v>
          </cell>
          <cell r="F140" t="str">
            <v>Formation pratique des maîtres dans les écoles associées</v>
          </cell>
        </row>
        <row r="141">
          <cell r="B141" t="str">
            <v>B2BD</v>
          </cell>
          <cell r="C141" t="str">
            <v>DNFPPP</v>
          </cell>
          <cell r="E141" t="str">
            <v>B2BD</v>
          </cell>
          <cell r="F141" t="str">
            <v>Perfectionnement des enseignants et des gestionnaires des ENI</v>
          </cell>
        </row>
        <row r="142">
          <cell r="B142" t="str">
            <v>B2D</v>
          </cell>
          <cell r="C142" t="str">
            <v>DNFPPP</v>
          </cell>
          <cell r="E142" t="str">
            <v>B2D</v>
          </cell>
          <cell r="F142" t="str">
            <v>ETFP Ecoles Normales d'Instituteurs</v>
          </cell>
        </row>
        <row r="143">
          <cell r="B143" t="str">
            <v>B2DA</v>
          </cell>
          <cell r="C143" t="str">
            <v>DNFPPP</v>
          </cell>
          <cell r="E143" t="str">
            <v>B2DA</v>
          </cell>
          <cell r="F143" t="str">
            <v>Ecole Normale d'Instituteur de Boké</v>
          </cell>
        </row>
        <row r="144">
          <cell r="B144" t="str">
            <v>B2DB</v>
          </cell>
          <cell r="C144" t="str">
            <v>DNFPPP</v>
          </cell>
          <cell r="E144" t="str">
            <v>B2DB</v>
          </cell>
          <cell r="F144" t="str">
            <v>Ecole Normale d'Instituteur de Conakry</v>
          </cell>
        </row>
        <row r="145">
          <cell r="B145" t="str">
            <v>B2DC</v>
          </cell>
          <cell r="C145" t="str">
            <v>DNFPPP</v>
          </cell>
          <cell r="E145" t="str">
            <v>B2DC</v>
          </cell>
          <cell r="F145" t="str">
            <v>Ecole Normale d'Instituteur de Dubréka</v>
          </cell>
        </row>
        <row r="146">
          <cell r="B146" t="str">
            <v>B2DD</v>
          </cell>
          <cell r="C146" t="str">
            <v>DNFPPP</v>
          </cell>
          <cell r="E146" t="str">
            <v>B2DD</v>
          </cell>
          <cell r="F146" t="str">
            <v>Ecole Normale d'Instituteur de Faranah</v>
          </cell>
        </row>
        <row r="147">
          <cell r="B147" t="str">
            <v>B2DE</v>
          </cell>
          <cell r="C147" t="str">
            <v>DNFPPP</v>
          </cell>
          <cell r="E147" t="str">
            <v>B2DE</v>
          </cell>
          <cell r="F147" t="str">
            <v>Ecole Normale d'Instituteur de Kankan</v>
          </cell>
        </row>
        <row r="148">
          <cell r="B148" t="str">
            <v>B2DF</v>
          </cell>
          <cell r="C148" t="str">
            <v>DNFPPP</v>
          </cell>
          <cell r="E148" t="str">
            <v>B2DF</v>
          </cell>
          <cell r="F148" t="str">
            <v>Ecole Normale d'Instituteur de Kindia</v>
          </cell>
        </row>
        <row r="149">
          <cell r="B149" t="str">
            <v>B2DG</v>
          </cell>
          <cell r="C149" t="str">
            <v>DNFPPP</v>
          </cell>
          <cell r="E149" t="str">
            <v>B2DG</v>
          </cell>
          <cell r="F149" t="str">
            <v>Ecole Normale d'Instituteur de Labé</v>
          </cell>
        </row>
        <row r="150">
          <cell r="B150" t="str">
            <v>B2DH</v>
          </cell>
          <cell r="C150" t="str">
            <v>DNFPPP</v>
          </cell>
          <cell r="E150" t="str">
            <v>B2DH</v>
          </cell>
          <cell r="F150" t="str">
            <v>Ecole Normale d'Instituteur de Nzérékoré</v>
          </cell>
        </row>
        <row r="151">
          <cell r="B151" t="str">
            <v>B2C</v>
          </cell>
          <cell r="C151" t="str">
            <v>DNETFP</v>
          </cell>
          <cell r="E151" t="str">
            <v>B2C</v>
          </cell>
          <cell r="F151" t="str">
            <v>ETFP Centres de Formation Professionnelle</v>
          </cell>
        </row>
        <row r="152">
          <cell r="B152" t="str">
            <v>B2CA</v>
          </cell>
          <cell r="C152" t="str">
            <v>DNETFP</v>
          </cell>
          <cell r="E152" t="str">
            <v>B2CA</v>
          </cell>
          <cell r="F152" t="str">
            <v>CFP Autr</v>
          </cell>
        </row>
        <row r="153">
          <cell r="B153" t="str">
            <v>B2CB</v>
          </cell>
          <cell r="C153" t="str">
            <v>DNETFP</v>
          </cell>
          <cell r="E153" t="str">
            <v>B2CB</v>
          </cell>
          <cell r="F153" t="str">
            <v>CFP Boké</v>
          </cell>
        </row>
        <row r="154">
          <cell r="B154" t="str">
            <v>B2CC</v>
          </cell>
          <cell r="C154" t="str">
            <v>DNETFP</v>
          </cell>
          <cell r="E154" t="str">
            <v>B2CC</v>
          </cell>
          <cell r="F154" t="str">
            <v>CFP Bord</v>
          </cell>
        </row>
        <row r="155">
          <cell r="B155" t="str">
            <v>B2CD</v>
          </cell>
          <cell r="C155" t="str">
            <v>DNETFP</v>
          </cell>
          <cell r="E155" t="str">
            <v>B2CD</v>
          </cell>
          <cell r="F155" t="str">
            <v>CFP Donk</v>
          </cell>
        </row>
        <row r="156">
          <cell r="B156" t="str">
            <v>B2CE</v>
          </cell>
          <cell r="C156" t="str">
            <v>DNETFP</v>
          </cell>
          <cell r="E156" t="str">
            <v>B2CE</v>
          </cell>
          <cell r="F156" t="str">
            <v>CFP Fara</v>
          </cell>
        </row>
        <row r="157">
          <cell r="B157" t="str">
            <v>B2CF</v>
          </cell>
          <cell r="C157" t="str">
            <v>DNETFP</v>
          </cell>
          <cell r="E157" t="str">
            <v>B2CF</v>
          </cell>
          <cell r="F157" t="str">
            <v>CFP Fer</v>
          </cell>
        </row>
        <row r="158">
          <cell r="B158" t="str">
            <v>B2CG</v>
          </cell>
          <cell r="C158" t="str">
            <v>DNETFP</v>
          </cell>
          <cell r="E158" t="str">
            <v>B2CG</v>
          </cell>
          <cell r="F158" t="str">
            <v>CFP Fria</v>
          </cell>
        </row>
        <row r="159">
          <cell r="B159" t="str">
            <v>B2CH</v>
          </cell>
          <cell r="C159" t="str">
            <v>DNETFP</v>
          </cell>
          <cell r="E159" t="str">
            <v>B2CH</v>
          </cell>
          <cell r="F159" t="str">
            <v>CFP Guéc</v>
          </cell>
        </row>
        <row r="160">
          <cell r="B160" t="str">
            <v>B2CI</v>
          </cell>
          <cell r="C160" t="str">
            <v>DNETFP</v>
          </cell>
          <cell r="E160" t="str">
            <v>B2CI</v>
          </cell>
          <cell r="F160" t="str">
            <v>CFP Kank</v>
          </cell>
        </row>
        <row r="161">
          <cell r="B161" t="str">
            <v>B2CJ</v>
          </cell>
          <cell r="C161" t="str">
            <v>DNETFP</v>
          </cell>
          <cell r="E161" t="str">
            <v>B2CJ</v>
          </cell>
          <cell r="F161" t="str">
            <v>CFP Kind</v>
          </cell>
        </row>
        <row r="162">
          <cell r="B162" t="str">
            <v>B2CK</v>
          </cell>
          <cell r="C162" t="str">
            <v>DNETFP</v>
          </cell>
          <cell r="E162" t="str">
            <v>B2CK</v>
          </cell>
          <cell r="F162" t="str">
            <v>CFP Kiss</v>
          </cell>
        </row>
        <row r="163">
          <cell r="B163" t="str">
            <v>B2CL</v>
          </cell>
          <cell r="C163" t="str">
            <v>DNETFP</v>
          </cell>
          <cell r="E163" t="str">
            <v>B2CL</v>
          </cell>
          <cell r="F163" t="str">
            <v>CFP Labé</v>
          </cell>
        </row>
        <row r="164">
          <cell r="B164" t="str">
            <v>B2CM</v>
          </cell>
          <cell r="C164" t="str">
            <v>DNETFP</v>
          </cell>
          <cell r="E164" t="str">
            <v>B2CM</v>
          </cell>
          <cell r="F164" t="str">
            <v>CFP Mamo</v>
          </cell>
        </row>
        <row r="165">
          <cell r="B165" t="str">
            <v>B2CN</v>
          </cell>
          <cell r="C165" t="str">
            <v>DNETFP</v>
          </cell>
          <cell r="E165" t="str">
            <v>B2CN</v>
          </cell>
          <cell r="F165" t="str">
            <v>CFP Mar</v>
          </cell>
        </row>
        <row r="166">
          <cell r="B166" t="str">
            <v>B2CO</v>
          </cell>
          <cell r="C166" t="str">
            <v>DNETFP</v>
          </cell>
          <cell r="E166" t="str">
            <v>B2CO</v>
          </cell>
          <cell r="F166" t="str">
            <v>CFP Mato</v>
          </cell>
        </row>
        <row r="167">
          <cell r="B167" t="str">
            <v>B2CP</v>
          </cell>
          <cell r="C167" t="str">
            <v>DNETFP</v>
          </cell>
          <cell r="E167" t="str">
            <v>B2CP</v>
          </cell>
          <cell r="F167" t="str">
            <v>CFP Nzér</v>
          </cell>
        </row>
        <row r="168">
          <cell r="B168" t="str">
            <v>B2CQ</v>
          </cell>
          <cell r="C168" t="str">
            <v>DNETFP</v>
          </cell>
          <cell r="E168" t="str">
            <v>B2CQ</v>
          </cell>
          <cell r="F168" t="str">
            <v>CFP Rato</v>
          </cell>
        </row>
        <row r="169">
          <cell r="B169" t="str">
            <v>B2CR</v>
          </cell>
          <cell r="C169" t="str">
            <v>DNETFP</v>
          </cell>
          <cell r="E169" t="str">
            <v>B2CR</v>
          </cell>
          <cell r="F169" t="str">
            <v>CFPPP Kipp</v>
          </cell>
        </row>
        <row r="170">
          <cell r="B170" t="str">
            <v>B2A</v>
          </cell>
          <cell r="C170" t="str">
            <v>DNETFP</v>
          </cell>
          <cell r="E170" t="str">
            <v>B2A</v>
          </cell>
          <cell r="F170" t="str">
            <v>ETFP Ens. technique et form. Professionnelle</v>
          </cell>
        </row>
        <row r="171">
          <cell r="B171" t="str">
            <v>B2AA</v>
          </cell>
          <cell r="C171" t="str">
            <v>DNETFP</v>
          </cell>
          <cell r="E171" t="str">
            <v>B2AA</v>
          </cell>
          <cell r="F171" t="str">
            <v>Formation professionnelle duale et post primaire</v>
          </cell>
        </row>
        <row r="172">
          <cell r="B172" t="str">
            <v>B2AB</v>
          </cell>
          <cell r="C172" t="str">
            <v>DNETFP</v>
          </cell>
          <cell r="E172" t="str">
            <v>B2AB</v>
          </cell>
          <cell r="F172" t="str">
            <v>Expérimentation de formations post primaire (FCE)</v>
          </cell>
        </row>
        <row r="173">
          <cell r="B173" t="str">
            <v>B2AC</v>
          </cell>
          <cell r="C173" t="str">
            <v>DNETFP</v>
          </cell>
          <cell r="E173" t="str">
            <v>B2AC</v>
          </cell>
          <cell r="F173" t="str">
            <v>Restructuration de 7 CFP (AMORE)</v>
          </cell>
        </row>
        <row r="174">
          <cell r="B174" t="str">
            <v>B2AD</v>
          </cell>
          <cell r="C174" t="str">
            <v>DNETFP</v>
          </cell>
          <cell r="E174" t="str">
            <v>B2AD</v>
          </cell>
          <cell r="F174" t="str">
            <v>Restructuration du CFP Maritime (RECH)</v>
          </cell>
        </row>
        <row r="175">
          <cell r="B175" t="str">
            <v>B2AE</v>
          </cell>
          <cell r="C175" t="str">
            <v>DNETFP</v>
          </cell>
          <cell r="E175" t="str">
            <v>B2AE</v>
          </cell>
          <cell r="F175" t="str">
            <v>Restructuration du CFP Chemin de Fer (RECH)</v>
          </cell>
        </row>
        <row r="176">
          <cell r="B176" t="str">
            <v>B2AF</v>
          </cell>
          <cell r="C176" t="str">
            <v>DNETFP</v>
          </cell>
          <cell r="E176" t="str">
            <v>B2AF</v>
          </cell>
          <cell r="F176" t="str">
            <v>Restructuration de l'Ecole Nationale des Postes et Télécom (RECH)</v>
          </cell>
        </row>
        <row r="177">
          <cell r="B177" t="str">
            <v>B2AG</v>
          </cell>
          <cell r="C177" t="str">
            <v>DNETFP</v>
          </cell>
          <cell r="E177" t="str">
            <v>B2AG</v>
          </cell>
          <cell r="F177" t="str">
            <v>Formation continue des enseignants de l'ETFP</v>
          </cell>
        </row>
        <row r="178">
          <cell r="B178" t="str">
            <v>B2E</v>
          </cell>
          <cell r="C178" t="str">
            <v>DNETFP</v>
          </cell>
          <cell r="E178" t="str">
            <v>B2E</v>
          </cell>
          <cell r="F178" t="str">
            <v>ETFP Etablissements de formation sanitaire</v>
          </cell>
        </row>
        <row r="179">
          <cell r="B179" t="str">
            <v>B2EA</v>
          </cell>
          <cell r="C179" t="str">
            <v>DNETFP</v>
          </cell>
          <cell r="E179" t="str">
            <v>B2EA</v>
          </cell>
          <cell r="F179" t="str">
            <v>Ecole de Soins de Santé Communautaire de Boké</v>
          </cell>
        </row>
        <row r="180">
          <cell r="B180" t="str">
            <v>B2EB</v>
          </cell>
          <cell r="C180" t="str">
            <v>DNETFP</v>
          </cell>
          <cell r="E180" t="str">
            <v>B2EB</v>
          </cell>
          <cell r="F180" t="str">
            <v>Ecole de Soins de Santé Communautaire de Faranah</v>
          </cell>
        </row>
        <row r="181">
          <cell r="B181" t="str">
            <v>B2EC</v>
          </cell>
          <cell r="C181" t="str">
            <v>DNETFP</v>
          </cell>
          <cell r="E181" t="str">
            <v>B2EC</v>
          </cell>
          <cell r="F181" t="str">
            <v>Ecole de Soins de Santé Communautaire de Kankan</v>
          </cell>
        </row>
        <row r="182">
          <cell r="B182" t="str">
            <v>B2ED</v>
          </cell>
          <cell r="C182" t="str">
            <v>DNETFP</v>
          </cell>
          <cell r="E182" t="str">
            <v>B2ED</v>
          </cell>
          <cell r="F182" t="str">
            <v>Ecole de Soins de Santé Communautaire de Labé</v>
          </cell>
        </row>
        <row r="183">
          <cell r="B183" t="str">
            <v>B2EE</v>
          </cell>
          <cell r="C183" t="str">
            <v>DNETFP</v>
          </cell>
          <cell r="E183" t="str">
            <v>B2EE</v>
          </cell>
          <cell r="F183" t="str">
            <v>Ecole de Soins de Santé Communautaire de Nzérékoré</v>
          </cell>
        </row>
        <row r="184">
          <cell r="B184" t="str">
            <v>B2EF</v>
          </cell>
          <cell r="C184" t="str">
            <v>DNETFP</v>
          </cell>
          <cell r="E184" t="str">
            <v>B2EF</v>
          </cell>
          <cell r="F184" t="str">
            <v>Ecole Nale de la Santé de Kindia</v>
          </cell>
        </row>
        <row r="185">
          <cell r="B185" t="str">
            <v>B2EG</v>
          </cell>
          <cell r="C185" t="str">
            <v>DNETFP</v>
          </cell>
          <cell r="E185" t="str">
            <v>B2EG</v>
          </cell>
          <cell r="F185" t="str">
            <v>Institut de FORmation des personnelS de Santé Donka</v>
          </cell>
        </row>
        <row r="186">
          <cell r="B186" t="str">
            <v>B2F</v>
          </cell>
          <cell r="C186" t="str">
            <v>DNETFP</v>
          </cell>
          <cell r="E186" t="str">
            <v>B2F</v>
          </cell>
          <cell r="F186" t="str">
            <v>ETFP Ecoles d'agriculture, d'élevage et des eaux et forêts</v>
          </cell>
        </row>
        <row r="187">
          <cell r="B187" t="str">
            <v>B2FA</v>
          </cell>
          <cell r="C187" t="str">
            <v>DNETFP</v>
          </cell>
          <cell r="E187" t="str">
            <v>B2FA</v>
          </cell>
          <cell r="F187" t="str">
            <v>Ecole Nale d'Agriculture et d'élevage de Bordo Kankan</v>
          </cell>
        </row>
        <row r="188">
          <cell r="B188" t="str">
            <v>B2FB</v>
          </cell>
          <cell r="C188" t="str">
            <v>DNETFP</v>
          </cell>
          <cell r="E188" t="str">
            <v>B2FB</v>
          </cell>
          <cell r="F188" t="str">
            <v>Ecole Nale d'Agriculture et d'élevage de Koba Boffa</v>
          </cell>
        </row>
        <row r="189">
          <cell r="B189" t="str">
            <v>B2FC</v>
          </cell>
          <cell r="C189" t="str">
            <v>DNETFP</v>
          </cell>
          <cell r="E189" t="str">
            <v>B2FC</v>
          </cell>
          <cell r="F189" t="str">
            <v>Ecole Nale d'Agriculture et d'élevage à Macenta</v>
          </cell>
        </row>
        <row r="190">
          <cell r="B190" t="str">
            <v>B2FD</v>
          </cell>
          <cell r="C190" t="str">
            <v>DNETFP</v>
          </cell>
          <cell r="E190" t="str">
            <v>B2FD</v>
          </cell>
          <cell r="F190" t="str">
            <v>Ecole Nale d'Agriculture et d'élevage de Tolo Mamou</v>
          </cell>
        </row>
        <row r="191">
          <cell r="B191" t="str">
            <v>B2FE</v>
          </cell>
          <cell r="C191" t="str">
            <v>DNETFP</v>
          </cell>
          <cell r="E191" t="str">
            <v>B2FE</v>
          </cell>
          <cell r="F191" t="str">
            <v>Ecole Nale des Agents Techniques des Eaux et Forêts à Mamou</v>
          </cell>
        </row>
        <row r="192">
          <cell r="B192" t="str">
            <v>B2G</v>
          </cell>
          <cell r="C192" t="str">
            <v>DNETFP</v>
          </cell>
          <cell r="E192" t="str">
            <v>B2G</v>
          </cell>
          <cell r="F192" t="str">
            <v>ETFP Centres de Perfectionnement</v>
          </cell>
        </row>
        <row r="193">
          <cell r="B193" t="str">
            <v>B2GA</v>
          </cell>
          <cell r="C193" t="str">
            <v>DNETFP</v>
          </cell>
          <cell r="E193" t="str">
            <v>B2GA</v>
          </cell>
          <cell r="F193" t="str">
            <v>Centre d'Apprentissage de Matoto</v>
          </cell>
        </row>
        <row r="194">
          <cell r="B194" t="str">
            <v>B2GB</v>
          </cell>
          <cell r="C194" t="str">
            <v>DNETFP</v>
          </cell>
          <cell r="E194" t="str">
            <v>B2GB</v>
          </cell>
          <cell r="F194" t="str">
            <v>Centre de Perfectionnemnent aux Techniques Automobiles et Mécaniques (DCE Dixinn)</v>
          </cell>
        </row>
        <row r="195">
          <cell r="B195" t="str">
            <v>B2GC</v>
          </cell>
          <cell r="C195" t="str">
            <v>DNETFP</v>
          </cell>
          <cell r="E195" t="str">
            <v>B2GC</v>
          </cell>
          <cell r="F195" t="str">
            <v>Centre Nal de Perfectionnement à la Gestion (DCE Dixinn)</v>
          </cell>
        </row>
        <row r="196">
          <cell r="B196" t="str">
            <v>B2GD</v>
          </cell>
          <cell r="C196" t="str">
            <v>DNETFP</v>
          </cell>
          <cell r="E196" t="str">
            <v>B2GD</v>
          </cell>
          <cell r="F196" t="str">
            <v>Office National de la Formation et du Perfectionnement Professionnel à Conakry</v>
          </cell>
        </row>
        <row r="197">
          <cell r="B197" t="str">
            <v>B2H</v>
          </cell>
          <cell r="C197" t="str">
            <v>DNETFP</v>
          </cell>
          <cell r="E197" t="str">
            <v>B2H</v>
          </cell>
          <cell r="F197" t="str">
            <v>ETFP Ecoles professionnelles</v>
          </cell>
        </row>
        <row r="198">
          <cell r="B198" t="str">
            <v>B2HA</v>
          </cell>
          <cell r="C198" t="str">
            <v>DNETFP</v>
          </cell>
          <cell r="E198" t="str">
            <v>B2HA</v>
          </cell>
          <cell r="F198" t="str">
            <v>Centre de Formation Touristique et Hotelière (DCE Ratoma)</v>
          </cell>
        </row>
        <row r="199">
          <cell r="B199" t="str">
            <v>B2HB</v>
          </cell>
          <cell r="C199" t="str">
            <v>DNETFP</v>
          </cell>
          <cell r="E199" t="str">
            <v>B2HB</v>
          </cell>
          <cell r="F199" t="str">
            <v>Centre d'Education à l'Environnement et au Développement à Pita</v>
          </cell>
        </row>
        <row r="200">
          <cell r="B200" t="str">
            <v>B2HC</v>
          </cell>
          <cell r="C200" t="str">
            <v>DNETFP</v>
          </cell>
          <cell r="E200" t="str">
            <v>B2HC</v>
          </cell>
          <cell r="F200" t="str">
            <v>Ecole Nale de Secrétariat d'Administration et de Commerce (DCE Dixinn)</v>
          </cell>
        </row>
        <row r="201">
          <cell r="B201" t="str">
            <v>B2HD</v>
          </cell>
          <cell r="C201" t="str">
            <v>DNETFP</v>
          </cell>
          <cell r="E201" t="str">
            <v>B2HD</v>
          </cell>
          <cell r="F201" t="str">
            <v>Ecole Nale d'Education Physique et de Sport à Conakry (DCE Dixinn)</v>
          </cell>
        </row>
        <row r="202">
          <cell r="B202" t="str">
            <v>B2HE</v>
          </cell>
          <cell r="C202" t="str">
            <v>DNETFP</v>
          </cell>
          <cell r="E202" t="str">
            <v>B2HE</v>
          </cell>
          <cell r="F202" t="str">
            <v>Ecole Nale des Arts et Métiers (DCE Matam)</v>
          </cell>
        </row>
        <row r="203">
          <cell r="B203" t="str">
            <v>B2HF</v>
          </cell>
          <cell r="C203" t="str">
            <v>DNETFP</v>
          </cell>
          <cell r="E203" t="str">
            <v>B2HF</v>
          </cell>
          <cell r="F203" t="str">
            <v>Ecole Nale des Postes et Télécommunication (DCE Ratoma)</v>
          </cell>
        </row>
        <row r="204">
          <cell r="B204" t="str">
            <v>B2HG</v>
          </cell>
          <cell r="C204" t="str">
            <v>DNETFP</v>
          </cell>
          <cell r="E204" t="str">
            <v>B2HG</v>
          </cell>
          <cell r="F204" t="str">
            <v>Ecole Normale des Professeurs d'Enseignement Technique et Professionnel (DCE Matoto)</v>
          </cell>
        </row>
        <row r="205">
          <cell r="B205" t="str">
            <v>B2I</v>
          </cell>
          <cell r="C205" t="str">
            <v>DNETFP</v>
          </cell>
          <cell r="E205" t="str">
            <v>B2I</v>
          </cell>
          <cell r="F205" t="str">
            <v>ETFP Ecoles privées</v>
          </cell>
        </row>
        <row r="206">
          <cell r="B206" t="str">
            <v>B2IA</v>
          </cell>
          <cell r="C206" t="str">
            <v>DNETFP</v>
          </cell>
          <cell r="E206" t="str">
            <v>B2IA</v>
          </cell>
          <cell r="F206" t="str">
            <v>Subventions et appuis aux établissements d'ETF privés</v>
          </cell>
        </row>
        <row r="207">
          <cell r="B207" t="str">
            <v>B3C</v>
          </cell>
          <cell r="C207" t="str">
            <v>ISSEG</v>
          </cell>
          <cell r="E207" t="str">
            <v>B3C</v>
          </cell>
          <cell r="F207" t="str">
            <v>ESRS Formation des personnels des ENI et du secondaire</v>
          </cell>
        </row>
        <row r="208">
          <cell r="B208" t="str">
            <v>B3CA</v>
          </cell>
          <cell r="C208" t="str">
            <v>ISSEG</v>
          </cell>
          <cell r="E208" t="str">
            <v>B3CA</v>
          </cell>
          <cell r="F208" t="str">
            <v>Réforme des programmes de l'ISSEG</v>
          </cell>
        </row>
        <row r="209">
          <cell r="B209" t="str">
            <v>B3CB</v>
          </cell>
          <cell r="C209" t="str">
            <v>ISSEG</v>
          </cell>
          <cell r="E209" t="str">
            <v>B3CB</v>
          </cell>
          <cell r="F209" t="str">
            <v>Formation initiale des enseignants du secondaire</v>
          </cell>
        </row>
        <row r="210">
          <cell r="B210" t="str">
            <v>B3CC</v>
          </cell>
          <cell r="C210" t="str">
            <v>ISSEG</v>
          </cell>
          <cell r="E210" t="str">
            <v>B3CC</v>
          </cell>
          <cell r="F210" t="str">
            <v>Conception des modules de formation à distance des enseignants du secondaire</v>
          </cell>
        </row>
        <row r="211">
          <cell r="B211" t="str">
            <v>B3CD</v>
          </cell>
          <cell r="C211" t="str">
            <v>ISSEG</v>
          </cell>
          <cell r="E211" t="str">
            <v>B3CD</v>
          </cell>
          <cell r="F211" t="str">
            <v>Formation des PEN et des CPMF</v>
          </cell>
        </row>
        <row r="212">
          <cell r="B212" t="str">
            <v>B3CE</v>
          </cell>
          <cell r="C212" t="str">
            <v>ISSEG</v>
          </cell>
          <cell r="E212" t="str">
            <v>B3CE</v>
          </cell>
          <cell r="F212" t="str">
            <v>Formation des APES</v>
          </cell>
        </row>
        <row r="213">
          <cell r="B213" t="str">
            <v>B3CF</v>
          </cell>
          <cell r="C213" t="str">
            <v>ISSEG</v>
          </cell>
          <cell r="E213" t="str">
            <v>B3CF</v>
          </cell>
          <cell r="F213" t="str">
            <v>Formation des inspecteurs de l'éducation</v>
          </cell>
        </row>
        <row r="214">
          <cell r="B214" t="str">
            <v>B3CG</v>
          </cell>
          <cell r="C214" t="str">
            <v>ISSEG</v>
          </cell>
          <cell r="E214" t="str">
            <v>B3CG</v>
          </cell>
          <cell r="F214" t="str">
            <v>Formation des gestionnaires des ENI et des établissements secondaires</v>
          </cell>
        </row>
        <row r="215">
          <cell r="B215" t="str">
            <v>B3A</v>
          </cell>
          <cell r="C215" t="str">
            <v>DNESUP</v>
          </cell>
          <cell r="E215" t="str">
            <v>B3A</v>
          </cell>
          <cell r="F215" t="str">
            <v>ESRS Réforme programmes enseignement supérieur</v>
          </cell>
        </row>
        <row r="216">
          <cell r="B216" t="str">
            <v>B3AA</v>
          </cell>
          <cell r="C216" t="str">
            <v>DNESUP</v>
          </cell>
          <cell r="E216" t="str">
            <v>B3AA</v>
          </cell>
          <cell r="F216" t="str">
            <v>Implantation du LMD et des programmes rénovés / nouveaux</v>
          </cell>
        </row>
        <row r="217">
          <cell r="B217" t="str">
            <v>B3AB</v>
          </cell>
          <cell r="C217" t="str">
            <v>DNESUP</v>
          </cell>
          <cell r="E217" t="str">
            <v>B3AB</v>
          </cell>
          <cell r="F217" t="str">
            <v>Formation initiale/continue enseignants, mise à niveau personnel d'appui scientifique</v>
          </cell>
        </row>
        <row r="218">
          <cell r="B218" t="str">
            <v>B3AC</v>
          </cell>
          <cell r="C218" t="str">
            <v>DNESUP</v>
          </cell>
          <cell r="E218" t="str">
            <v>B3AC</v>
          </cell>
          <cell r="F218" t="str">
            <v>Construction et équipement de la BUC</v>
          </cell>
        </row>
        <row r="219">
          <cell r="B219" t="str">
            <v>B3AD</v>
          </cell>
          <cell r="C219" t="str">
            <v>DNESUP</v>
          </cell>
          <cell r="E219" t="str">
            <v>B3AD</v>
          </cell>
          <cell r="F219" t="str">
            <v>Construction et équipement de Centres d'Accès Informatique</v>
          </cell>
        </row>
        <row r="220">
          <cell r="B220" t="str">
            <v>B3AE</v>
          </cell>
          <cell r="C220" t="str">
            <v>DNESUP</v>
          </cell>
          <cell r="E220" t="str">
            <v>B3AE</v>
          </cell>
          <cell r="F220" t="str">
            <v>Développement des bibliothèques de proximité</v>
          </cell>
        </row>
        <row r="221">
          <cell r="B221" t="str">
            <v>B3AF</v>
          </cell>
          <cell r="C221" t="str">
            <v>DNESUP</v>
          </cell>
          <cell r="E221" t="str">
            <v>B3AF</v>
          </cell>
          <cell r="F221" t="str">
            <v>Construction/réhabilitation et équipement de laboratoires (pédagogiques/recherche)</v>
          </cell>
        </row>
        <row r="222">
          <cell r="B222" t="str">
            <v>B3D</v>
          </cell>
          <cell r="C222" t="str">
            <v>DNESUP</v>
          </cell>
          <cell r="E222" t="str">
            <v>B3D</v>
          </cell>
          <cell r="F222" t="str">
            <v>ESRS Instituts d'enseignement supérieur</v>
          </cell>
        </row>
        <row r="223">
          <cell r="B223" t="str">
            <v>B3DA</v>
          </cell>
          <cell r="C223" t="str">
            <v>DNESUP</v>
          </cell>
          <cell r="E223" t="str">
            <v>B3DA</v>
          </cell>
          <cell r="F223" t="str">
            <v>CUR KIND</v>
          </cell>
        </row>
        <row r="224">
          <cell r="B224" t="str">
            <v>B3DB</v>
          </cell>
          <cell r="C224" t="str">
            <v>DNESUP</v>
          </cell>
          <cell r="E224" t="str">
            <v>B3DB</v>
          </cell>
          <cell r="F224" t="str">
            <v>CUR LABE</v>
          </cell>
        </row>
        <row r="225">
          <cell r="B225" t="str">
            <v>B3DC</v>
          </cell>
          <cell r="C225" t="str">
            <v>DNESUP</v>
          </cell>
          <cell r="E225" t="str">
            <v>B3DC</v>
          </cell>
          <cell r="F225" t="str">
            <v>CUR NZER</v>
          </cell>
        </row>
        <row r="226">
          <cell r="B226" t="str">
            <v>B3DD</v>
          </cell>
          <cell r="C226" t="str">
            <v>DNESUP</v>
          </cell>
          <cell r="E226" t="str">
            <v>B3DD</v>
          </cell>
          <cell r="F226" t="str">
            <v>INAUC</v>
          </cell>
        </row>
        <row r="227">
          <cell r="B227" t="str">
            <v>B3DE</v>
          </cell>
          <cell r="C227" t="str">
            <v>DNESUP</v>
          </cell>
          <cell r="E227" t="str">
            <v>B3DE</v>
          </cell>
          <cell r="F227" t="str">
            <v>ISAG</v>
          </cell>
        </row>
        <row r="228">
          <cell r="B228" t="str">
            <v>B3DF</v>
          </cell>
          <cell r="C228" t="str">
            <v>DNESUP</v>
          </cell>
          <cell r="E228" t="str">
            <v>B3DF</v>
          </cell>
          <cell r="F228" t="str">
            <v>ISCAEG</v>
          </cell>
        </row>
        <row r="229">
          <cell r="B229" t="str">
            <v>B3DG</v>
          </cell>
          <cell r="C229" t="str">
            <v>DNESUP</v>
          </cell>
          <cell r="E229" t="str">
            <v>B3DG</v>
          </cell>
          <cell r="F229" t="str">
            <v>ISFAD</v>
          </cell>
        </row>
        <row r="230">
          <cell r="B230" t="str">
            <v>B3DH</v>
          </cell>
          <cell r="C230" t="str">
            <v>DNESUP</v>
          </cell>
          <cell r="E230" t="str">
            <v>B3DH</v>
          </cell>
          <cell r="F230" t="str">
            <v>ISICC</v>
          </cell>
        </row>
        <row r="231">
          <cell r="B231" t="str">
            <v>B3DI</v>
          </cell>
          <cell r="C231" t="str">
            <v>DNESUP</v>
          </cell>
          <cell r="E231" t="str">
            <v>B3DI</v>
          </cell>
          <cell r="F231" t="str">
            <v>ISMGB</v>
          </cell>
        </row>
        <row r="232">
          <cell r="B232" t="str">
            <v>B3DJ</v>
          </cell>
          <cell r="C232" t="str">
            <v>DNESUP</v>
          </cell>
          <cell r="E232" t="str">
            <v>B3DJ</v>
          </cell>
          <cell r="F232" t="str">
            <v>ISSAVF</v>
          </cell>
        </row>
        <row r="233">
          <cell r="B233" t="str">
            <v>B3DK</v>
          </cell>
          <cell r="C233" t="str">
            <v>DNESUP</v>
          </cell>
          <cell r="E233" t="str">
            <v>B3DK</v>
          </cell>
          <cell r="F233" t="str">
            <v>ISSEG</v>
          </cell>
        </row>
        <row r="234">
          <cell r="B234" t="str">
            <v>B3DL</v>
          </cell>
          <cell r="C234" t="str">
            <v>DNESUP</v>
          </cell>
          <cell r="E234" t="str">
            <v>B3DL</v>
          </cell>
          <cell r="F234" t="str">
            <v>ISSVD</v>
          </cell>
        </row>
        <row r="235">
          <cell r="B235" t="str">
            <v>B3DM</v>
          </cell>
          <cell r="C235" t="str">
            <v>DNESUP</v>
          </cell>
          <cell r="E235" t="str">
            <v>B3DM</v>
          </cell>
          <cell r="F235" t="str">
            <v>ISTM</v>
          </cell>
        </row>
        <row r="236">
          <cell r="B236" t="str">
            <v>B3DN</v>
          </cell>
          <cell r="C236" t="str">
            <v>DNESUP</v>
          </cell>
          <cell r="E236" t="str">
            <v>B3DN</v>
          </cell>
          <cell r="F236" t="str">
            <v>UGANC</v>
          </cell>
        </row>
        <row r="237">
          <cell r="B237" t="str">
            <v>B3DO</v>
          </cell>
          <cell r="C237" t="str">
            <v>DNESUP</v>
          </cell>
          <cell r="E237" t="str">
            <v>B3DO</v>
          </cell>
          <cell r="F237" t="str">
            <v>UGLC</v>
          </cell>
        </row>
        <row r="238">
          <cell r="B238" t="str">
            <v>B3DP</v>
          </cell>
          <cell r="C238" t="str">
            <v>DNESUP</v>
          </cell>
          <cell r="E238" t="str">
            <v>B3DP</v>
          </cell>
          <cell r="F238" t="str">
            <v>UJNK</v>
          </cell>
        </row>
        <row r="239">
          <cell r="B239" t="str">
            <v>B3E</v>
          </cell>
          <cell r="C239" t="str">
            <v>DNRS</v>
          </cell>
          <cell r="E239" t="str">
            <v>B3E</v>
          </cell>
          <cell r="F239" t="str">
            <v xml:space="preserve">ESRS Instituts de documentation et de recherche scientifique </v>
          </cell>
        </row>
        <row r="240">
          <cell r="B240" t="str">
            <v>B3EA</v>
          </cell>
          <cell r="C240" t="str">
            <v>DNRST</v>
          </cell>
          <cell r="E240" t="str">
            <v>B3EA</v>
          </cell>
          <cell r="F240" t="str">
            <v>BUC</v>
          </cell>
        </row>
        <row r="241">
          <cell r="B241" t="str">
            <v>B3EB</v>
          </cell>
          <cell r="C241" t="str">
            <v>DNRST</v>
          </cell>
          <cell r="E241" t="str">
            <v>B3EB</v>
          </cell>
          <cell r="F241" t="str">
            <v>CEDUST</v>
          </cell>
        </row>
        <row r="242">
          <cell r="B242" t="str">
            <v>B3EC</v>
          </cell>
          <cell r="C242" t="str">
            <v>DNRST</v>
          </cell>
          <cell r="E242" t="str">
            <v>B3EC</v>
          </cell>
          <cell r="F242" t="str">
            <v>CENDID</v>
          </cell>
        </row>
        <row r="243">
          <cell r="B243" t="str">
            <v>B3ED</v>
          </cell>
          <cell r="C243" t="str">
            <v>DNRST</v>
          </cell>
          <cell r="E243" t="str">
            <v>B3ED</v>
          </cell>
          <cell r="F243" t="str">
            <v>CERESCOR</v>
          </cell>
        </row>
        <row r="244">
          <cell r="B244" t="str">
            <v>B3EE</v>
          </cell>
          <cell r="C244" t="str">
            <v>DNRST</v>
          </cell>
          <cell r="E244" t="str">
            <v>B3EE</v>
          </cell>
          <cell r="F244" t="str">
            <v>CERPA</v>
          </cell>
        </row>
        <row r="245">
          <cell r="B245" t="str">
            <v>B3EF</v>
          </cell>
          <cell r="C245" t="str">
            <v>DNRST</v>
          </cell>
          <cell r="E245" t="str">
            <v>B3EF</v>
          </cell>
          <cell r="F245" t="str">
            <v>CIRITG</v>
          </cell>
        </row>
        <row r="246">
          <cell r="B246" t="str">
            <v>B3EG</v>
          </cell>
          <cell r="C246" t="str">
            <v>DNRST</v>
          </cell>
          <cell r="E246" t="str">
            <v>B3EG</v>
          </cell>
          <cell r="F246" t="str">
            <v>CRDE KANK</v>
          </cell>
        </row>
        <row r="247">
          <cell r="B247" t="str">
            <v>B3EH</v>
          </cell>
          <cell r="C247" t="str">
            <v>DNRST</v>
          </cell>
          <cell r="E247" t="str">
            <v>B3EH</v>
          </cell>
          <cell r="F247" t="str">
            <v>CRDE KIND</v>
          </cell>
        </row>
        <row r="248">
          <cell r="B248" t="str">
            <v>B3EI</v>
          </cell>
          <cell r="C248" t="str">
            <v>DNRST</v>
          </cell>
          <cell r="E248" t="str">
            <v>B3EI</v>
          </cell>
          <cell r="F248" t="str">
            <v>CRDE LABE</v>
          </cell>
        </row>
        <row r="249">
          <cell r="B249" t="str">
            <v>B3EJ</v>
          </cell>
          <cell r="C249" t="str">
            <v>DNRST</v>
          </cell>
          <cell r="E249" t="str">
            <v>B3EJ</v>
          </cell>
          <cell r="F249" t="str">
            <v>CRDE NZER</v>
          </cell>
        </row>
        <row r="250">
          <cell r="B250" t="str">
            <v>B3EK</v>
          </cell>
          <cell r="C250" t="str">
            <v>DNRST</v>
          </cell>
          <cell r="E250" t="str">
            <v>B3EK</v>
          </cell>
          <cell r="F250" t="str">
            <v>CREGED</v>
          </cell>
        </row>
        <row r="251">
          <cell r="B251" t="str">
            <v>B3EL</v>
          </cell>
          <cell r="C251" t="str">
            <v>DNRST</v>
          </cell>
          <cell r="E251" t="str">
            <v>B3EL</v>
          </cell>
          <cell r="F251" t="str">
            <v>CRVPM</v>
          </cell>
        </row>
        <row r="252">
          <cell r="B252" t="str">
            <v>B3EM</v>
          </cell>
          <cell r="C252" t="str">
            <v>DNRST</v>
          </cell>
          <cell r="E252" t="str">
            <v>B3EM</v>
          </cell>
          <cell r="F252" t="str">
            <v>IPG</v>
          </cell>
        </row>
        <row r="253">
          <cell r="B253" t="str">
            <v>B3EN</v>
          </cell>
          <cell r="C253" t="str">
            <v>DNRST</v>
          </cell>
          <cell r="E253" t="str">
            <v>B3EN</v>
          </cell>
          <cell r="F253" t="str">
            <v>IREB</v>
          </cell>
        </row>
        <row r="254">
          <cell r="B254" t="str">
            <v>B3EO</v>
          </cell>
          <cell r="C254" t="str">
            <v>DNRST</v>
          </cell>
          <cell r="E254" t="str">
            <v>B3EO</v>
          </cell>
          <cell r="F254" t="str">
            <v>IRLA</v>
          </cell>
        </row>
        <row r="255">
          <cell r="B255" t="str">
            <v>B3EP</v>
          </cell>
          <cell r="C255" t="str">
            <v>DNRST</v>
          </cell>
          <cell r="E255" t="str">
            <v>B3EP</v>
          </cell>
          <cell r="F255" t="str">
            <v>IRVAG</v>
          </cell>
        </row>
        <row r="256">
          <cell r="B256" t="str">
            <v>B3EQ</v>
          </cell>
          <cell r="C256" t="str">
            <v>DNRST</v>
          </cell>
          <cell r="E256" t="str">
            <v>B3EQ</v>
          </cell>
          <cell r="F256" t="str">
            <v>IRVAK</v>
          </cell>
        </row>
        <row r="257">
          <cell r="B257" t="str">
            <v>B3ER</v>
          </cell>
          <cell r="C257" t="str">
            <v>DNRST</v>
          </cell>
          <cell r="E257" t="str">
            <v>B3ER</v>
          </cell>
          <cell r="F257" t="str">
            <v>ISFAD</v>
          </cell>
        </row>
        <row r="258">
          <cell r="B258" t="str">
            <v>B3ES</v>
          </cell>
          <cell r="C258" t="str">
            <v>DNRST</v>
          </cell>
          <cell r="E258" t="str">
            <v>B3ES</v>
          </cell>
          <cell r="F258" t="str">
            <v>ITAC</v>
          </cell>
        </row>
        <row r="259">
          <cell r="B259" t="str">
            <v>B3ET</v>
          </cell>
          <cell r="C259" t="str">
            <v>DNRST</v>
          </cell>
          <cell r="E259" t="str">
            <v>B3ET</v>
          </cell>
          <cell r="F259" t="str">
            <v>LACONA</v>
          </cell>
        </row>
        <row r="260">
          <cell r="B260" t="str">
            <v>B3EU</v>
          </cell>
          <cell r="C260" t="str">
            <v>DNRST</v>
          </cell>
          <cell r="E260" t="str">
            <v>B3EU</v>
          </cell>
          <cell r="F260" t="str">
            <v>PERTEGUI</v>
          </cell>
        </row>
        <row r="261">
          <cell r="B261" t="str">
            <v>B3EV</v>
          </cell>
          <cell r="C261" t="str">
            <v>DNRST</v>
          </cell>
          <cell r="E261" t="str">
            <v>B3EV</v>
          </cell>
          <cell r="F261" t="str">
            <v>RIIUG</v>
          </cell>
        </row>
        <row r="262">
          <cell r="B262" t="str">
            <v>B3EW</v>
          </cell>
          <cell r="C262" t="str">
            <v>DNRST</v>
          </cell>
          <cell r="E262" t="str">
            <v>B3EW</v>
          </cell>
          <cell r="F262" t="str">
            <v>SNP MAB</v>
          </cell>
        </row>
        <row r="263">
          <cell r="B263" t="str">
            <v>B3EX</v>
          </cell>
          <cell r="C263" t="str">
            <v>DNRST</v>
          </cell>
          <cell r="E263" t="str">
            <v>B3EX</v>
          </cell>
          <cell r="F263" t="str">
            <v>SSMN</v>
          </cell>
        </row>
        <row r="264">
          <cell r="B264" t="str">
            <v>B3EY</v>
          </cell>
          <cell r="C264" t="str">
            <v>DNRST</v>
          </cell>
          <cell r="E264" t="str">
            <v>B3EY</v>
          </cell>
          <cell r="F264" t="str">
            <v>CERE</v>
          </cell>
        </row>
        <row r="265">
          <cell r="B265" t="str">
            <v>B3B</v>
          </cell>
          <cell r="C265" t="str">
            <v>DNRS</v>
          </cell>
          <cell r="E265" t="str">
            <v>B3B</v>
          </cell>
          <cell r="F265" t="str">
            <v>ESRS Fonds de recherche et d'innovation</v>
          </cell>
        </row>
        <row r="266">
          <cell r="B266" t="str">
            <v>B3BA</v>
          </cell>
          <cell r="C266" t="str">
            <v>DNRS</v>
          </cell>
          <cell r="E266" t="str">
            <v>B3BA</v>
          </cell>
          <cell r="F266" t="str">
            <v>Subvention de prog/projets de recherche et d'innovation</v>
          </cell>
        </row>
        <row r="267">
          <cell r="B267" t="str">
            <v>B3F</v>
          </cell>
          <cell r="C267" t="str">
            <v>SNABE</v>
          </cell>
          <cell r="E267" t="str">
            <v>B3F</v>
          </cell>
          <cell r="F267" t="str">
            <v>ESRS Bourses à l'étranger</v>
          </cell>
        </row>
        <row r="268">
          <cell r="B268" t="str">
            <v>B3FA</v>
          </cell>
          <cell r="C268" t="str">
            <v>SNABE</v>
          </cell>
          <cell r="E268" t="str">
            <v>B3FA</v>
          </cell>
          <cell r="F268" t="str">
            <v>Bourses à l'étranger</v>
          </cell>
        </row>
        <row r="269">
          <cell r="B269" t="str">
            <v>B4A</v>
          </cell>
          <cell r="C269" t="str">
            <v>DNEP-PE</v>
          </cell>
          <cell r="E269" t="str">
            <v>B4A</v>
          </cell>
          <cell r="F269" t="str">
            <v>MASPFE Développement de la Petite Enfance</v>
          </cell>
        </row>
        <row r="270">
          <cell r="B270" t="str">
            <v>B4AA</v>
          </cell>
          <cell r="C270" t="str">
            <v>DNEP-PE</v>
          </cell>
          <cell r="E270" t="str">
            <v>B4AA</v>
          </cell>
          <cell r="F270" t="str">
            <v>Suivi et évaluation du Développement de la Petite Enfance</v>
          </cell>
        </row>
        <row r="271">
          <cell r="B271" t="str">
            <v>B4AB</v>
          </cell>
          <cell r="C271" t="str">
            <v>DNEP-PE</v>
          </cell>
          <cell r="E271" t="str">
            <v>B4AB</v>
          </cell>
          <cell r="F271" t="str">
            <v>Matériels didactiques</v>
          </cell>
        </row>
        <row r="272">
          <cell r="B272" t="str">
            <v>B4AC</v>
          </cell>
          <cell r="C272" t="str">
            <v>DNEP-PE</v>
          </cell>
          <cell r="E272" t="str">
            <v>B4AC</v>
          </cell>
          <cell r="F272" t="str">
            <v>Formation des monitrices de CEC</v>
          </cell>
        </row>
        <row r="273">
          <cell r="B273" t="str">
            <v>B4AD</v>
          </cell>
          <cell r="C273" t="str">
            <v>DNEP-PE</v>
          </cell>
          <cell r="E273" t="str">
            <v>B4AD</v>
          </cell>
          <cell r="F273" t="str">
            <v>Encadrement pédagogique des CEC</v>
          </cell>
        </row>
        <row r="274">
          <cell r="B274" t="str">
            <v>B4B</v>
          </cell>
          <cell r="C274" t="str">
            <v>DNPPS</v>
          </cell>
          <cell r="E274" t="str">
            <v>B4B</v>
          </cell>
          <cell r="F274" t="str">
            <v>MASPFE Education spécialisée</v>
          </cell>
        </row>
        <row r="275">
          <cell r="B275" t="str">
            <v>B4BA</v>
          </cell>
          <cell r="C275" t="str">
            <v>DNPPS</v>
          </cell>
          <cell r="E275" t="str">
            <v>B4BA</v>
          </cell>
          <cell r="F275" t="str">
            <v>Mise aux normes d'établissements</v>
          </cell>
        </row>
        <row r="276">
          <cell r="B276" t="str">
            <v>B4BB</v>
          </cell>
          <cell r="C276" t="str">
            <v>DNPPS</v>
          </cell>
          <cell r="E276" t="str">
            <v>B4BB</v>
          </cell>
          <cell r="F276" t="str">
            <v>Appuis aux établissements spécialisés</v>
          </cell>
        </row>
        <row r="277">
          <cell r="B277" t="str">
            <v>C</v>
          </cell>
          <cell r="C277" t="str">
            <v>GESTION</v>
          </cell>
          <cell r="E277" t="str">
            <v>C</v>
          </cell>
          <cell r="F277" t="str">
            <v>RENFORCEMENT DE LA GESTION CENTRALE ET DECONCENTREE</v>
          </cell>
        </row>
        <row r="278">
          <cell r="B278" t="str">
            <v>C1A</v>
          </cell>
          <cell r="C278" t="str">
            <v>SG/MEPU-EC</v>
          </cell>
          <cell r="E278" t="str">
            <v>C1A</v>
          </cell>
          <cell r="F278" t="str">
            <v>EPU Coordination, suivi et contrôle</v>
          </cell>
        </row>
        <row r="279">
          <cell r="B279" t="str">
            <v>C1AA</v>
          </cell>
          <cell r="C279" t="str">
            <v>SG/MEPU-EC</v>
          </cell>
          <cell r="E279" t="str">
            <v>C1AA</v>
          </cell>
          <cell r="F279" t="str">
            <v>Coordination stratégique du PSE</v>
          </cell>
        </row>
        <row r="280">
          <cell r="B280" t="str">
            <v>C1AB</v>
          </cell>
          <cell r="C280" t="str">
            <v>SG/MEPU-EC</v>
          </cell>
          <cell r="E280" t="str">
            <v>C1AB</v>
          </cell>
          <cell r="F280" t="str">
            <v>Activités de la Cellule de Suivi Evaluation</v>
          </cell>
        </row>
        <row r="281">
          <cell r="B281" t="str">
            <v>C1AC</v>
          </cell>
          <cell r="C281" t="str">
            <v>SG/MEPU-EC</v>
          </cell>
          <cell r="E281" t="str">
            <v>C1AC</v>
          </cell>
          <cell r="F281" t="str">
            <v>Activités de la Cellule d'Audit (ex : suivi des dépenses à destination)</v>
          </cell>
        </row>
        <row r="282">
          <cell r="B282" t="str">
            <v>C1B</v>
          </cell>
          <cell r="C282" t="str">
            <v>IGE</v>
          </cell>
          <cell r="E282" t="str">
            <v>C1B</v>
          </cell>
          <cell r="F282" t="str">
            <v>EPU Suivi des politiques sectorielles</v>
          </cell>
        </row>
        <row r="283">
          <cell r="B283" t="str">
            <v>C1BA</v>
          </cell>
          <cell r="C283" t="str">
            <v>IGE</v>
          </cell>
          <cell r="E283" t="str">
            <v>C1BA</v>
          </cell>
          <cell r="F283" t="str">
            <v>Définition des politiques sectorielles</v>
          </cell>
        </row>
        <row r="284">
          <cell r="B284" t="str">
            <v>C1BB</v>
          </cell>
          <cell r="C284" t="str">
            <v>IGE</v>
          </cell>
          <cell r="E284" t="str">
            <v>C1BB</v>
          </cell>
          <cell r="F284" t="str">
            <v>Restructuration des services déconcentrés : IRE/DEV, DPE/DCE</v>
          </cell>
        </row>
        <row r="285">
          <cell r="B285" t="str">
            <v>C1BC</v>
          </cell>
          <cell r="C285" t="str">
            <v>IGE</v>
          </cell>
          <cell r="E285" t="str">
            <v>C1BC</v>
          </cell>
          <cell r="F285" t="str">
            <v>Réforme des examens (CEP et entrée en 6è)</v>
          </cell>
        </row>
        <row r="286">
          <cell r="B286" t="str">
            <v>C1BD</v>
          </cell>
          <cell r="C286" t="str">
            <v>IGE</v>
          </cell>
          <cell r="E286" t="str">
            <v>C1BD</v>
          </cell>
          <cell r="F286" t="str">
            <v>Etude sur le temps effectif d'enseignement au primaire</v>
          </cell>
        </row>
        <row r="287">
          <cell r="B287" t="str">
            <v>C1C</v>
          </cell>
          <cell r="C287" t="str">
            <v>IRE</v>
          </cell>
          <cell r="E287" t="str">
            <v>C1C</v>
          </cell>
          <cell r="F287" t="str">
            <v>EPU Gestion administrative et pédagogique des IRE</v>
          </cell>
        </row>
        <row r="288">
          <cell r="B288" t="str">
            <v>C1CA</v>
          </cell>
          <cell r="C288" t="str">
            <v>IRE</v>
          </cell>
          <cell r="E288" t="str">
            <v>C1CA</v>
          </cell>
          <cell r="F288" t="str">
            <v>Gestion financière</v>
          </cell>
        </row>
        <row r="289">
          <cell r="B289" t="str">
            <v>C1CB</v>
          </cell>
          <cell r="C289" t="str">
            <v>IRE</v>
          </cell>
          <cell r="E289" t="str">
            <v>C1CB</v>
          </cell>
          <cell r="F289" t="str">
            <v>Gestion des ressources humaines</v>
          </cell>
        </row>
        <row r="290">
          <cell r="B290" t="str">
            <v>C1CC</v>
          </cell>
          <cell r="C290" t="str">
            <v>IRE</v>
          </cell>
          <cell r="E290" t="str">
            <v>C1CC</v>
          </cell>
          <cell r="F290" t="str">
            <v>Planification et suivi évaluation</v>
          </cell>
        </row>
        <row r="291">
          <cell r="B291" t="str">
            <v>C1CD</v>
          </cell>
          <cell r="C291" t="str">
            <v>IRE</v>
          </cell>
          <cell r="E291" t="str">
            <v>C1CD</v>
          </cell>
          <cell r="F291" t="str">
            <v>Encadrement pédagogique</v>
          </cell>
        </row>
        <row r="292">
          <cell r="B292" t="str">
            <v>C1CE</v>
          </cell>
          <cell r="C292" t="str">
            <v>IRE</v>
          </cell>
          <cell r="E292" t="str">
            <v>C1CE</v>
          </cell>
        </row>
        <row r="293">
          <cell r="B293" t="str">
            <v>C1CF</v>
          </cell>
          <cell r="C293" t="str">
            <v>IRE</v>
          </cell>
          <cell r="E293" t="str">
            <v>C1CF</v>
          </cell>
        </row>
        <row r="294">
          <cell r="B294" t="str">
            <v>C1CG</v>
          </cell>
          <cell r="C294" t="str">
            <v>IRE</v>
          </cell>
          <cell r="E294" t="str">
            <v>C1CG</v>
          </cell>
          <cell r="F294" t="str">
            <v>Partenariat sectoriel (COGES, APEAE, ALLIANCE, Etablissements communautaires,...)</v>
          </cell>
        </row>
        <row r="295">
          <cell r="B295" t="str">
            <v>C1CH</v>
          </cell>
          <cell r="C295" t="str">
            <v>IRE</v>
          </cell>
          <cell r="E295" t="str">
            <v>C1CH</v>
          </cell>
          <cell r="F295" t="str">
            <v>Fonctionnement général IRE</v>
          </cell>
        </row>
        <row r="296">
          <cell r="B296" t="str">
            <v>C1D</v>
          </cell>
          <cell r="C296" t="str">
            <v>DPE</v>
          </cell>
          <cell r="E296" t="str">
            <v>C1D</v>
          </cell>
          <cell r="F296" t="str">
            <v>EPU Gestion administrative et pédagogique des DPE</v>
          </cell>
        </row>
        <row r="297">
          <cell r="B297" t="str">
            <v>C1DA</v>
          </cell>
          <cell r="C297" t="str">
            <v>DPE</v>
          </cell>
          <cell r="E297" t="str">
            <v>C1DA</v>
          </cell>
          <cell r="F297" t="str">
            <v>Gestion financière</v>
          </cell>
        </row>
        <row r="298">
          <cell r="B298" t="str">
            <v>C1DB</v>
          </cell>
          <cell r="C298" t="str">
            <v>DPE</v>
          </cell>
          <cell r="E298" t="str">
            <v>C1DB</v>
          </cell>
          <cell r="F298" t="str">
            <v>Gestion des ressources humaines</v>
          </cell>
        </row>
        <row r="299">
          <cell r="B299" t="str">
            <v>C1DC</v>
          </cell>
          <cell r="C299" t="str">
            <v>DPE</v>
          </cell>
          <cell r="E299" t="str">
            <v>C1DC</v>
          </cell>
          <cell r="F299" t="str">
            <v>Planification et suivi évaluation</v>
          </cell>
        </row>
        <row r="300">
          <cell r="B300" t="str">
            <v>C1DD</v>
          </cell>
          <cell r="C300" t="str">
            <v>DPE</v>
          </cell>
          <cell r="E300" t="str">
            <v>C1DD</v>
          </cell>
          <cell r="F300" t="str">
            <v>Encadrement pédagogique</v>
          </cell>
        </row>
        <row r="301">
          <cell r="B301" t="str">
            <v>C1DE</v>
          </cell>
          <cell r="C301" t="str">
            <v>DPE</v>
          </cell>
          <cell r="E301" t="str">
            <v>C1DE</v>
          </cell>
        </row>
        <row r="302">
          <cell r="B302" t="str">
            <v>C1DF</v>
          </cell>
          <cell r="C302" t="str">
            <v>DPE</v>
          </cell>
          <cell r="E302" t="str">
            <v>C1DF</v>
          </cell>
          <cell r="F302" t="str">
            <v>Partenariat sectoriel (COGES, APEAE, ALLIANCE, Etbts communautaires,...)</v>
          </cell>
        </row>
        <row r="303">
          <cell r="B303" t="str">
            <v>C1DG</v>
          </cell>
          <cell r="C303" t="str">
            <v>DPE</v>
          </cell>
          <cell r="E303" t="str">
            <v>C1DG</v>
          </cell>
          <cell r="F303" t="str">
            <v>Fonctionnement général DPE</v>
          </cell>
        </row>
        <row r="304">
          <cell r="B304" t="str">
            <v>C1E</v>
          </cell>
          <cell r="C304" t="str">
            <v>DSEE</v>
          </cell>
          <cell r="E304" t="str">
            <v>C1E</v>
          </cell>
          <cell r="F304" t="str">
            <v>EPU Gestion administrative et pédagogique des DSEE</v>
          </cell>
        </row>
        <row r="305">
          <cell r="B305" t="str">
            <v>C1EA</v>
          </cell>
          <cell r="C305" t="str">
            <v>DSEE</v>
          </cell>
          <cell r="E305" t="str">
            <v>C1EA</v>
          </cell>
          <cell r="F305" t="str">
            <v>Gestion financière</v>
          </cell>
        </row>
        <row r="306">
          <cell r="B306" t="str">
            <v>C1EB</v>
          </cell>
          <cell r="C306" t="str">
            <v>DSEE</v>
          </cell>
          <cell r="E306" t="str">
            <v>C1EB</v>
          </cell>
          <cell r="F306" t="str">
            <v>Encadrement pédagogique</v>
          </cell>
        </row>
        <row r="307">
          <cell r="B307" t="str">
            <v>C1EC</v>
          </cell>
          <cell r="C307" t="str">
            <v>DSEE</v>
          </cell>
          <cell r="E307" t="str">
            <v>C1EC</v>
          </cell>
          <cell r="F307" t="str">
            <v>Subvention de fonctionnement des DSEE</v>
          </cell>
        </row>
        <row r="308">
          <cell r="B308" t="str">
            <v>C1ED</v>
          </cell>
          <cell r="C308" t="str">
            <v>DSEE</v>
          </cell>
          <cell r="E308" t="str">
            <v>C1ED</v>
          </cell>
          <cell r="F308" t="str">
            <v>Partenariat sectoriel (COGES, APEAE, ALLIANCE, Etbts communautaires,...)</v>
          </cell>
        </row>
        <row r="309">
          <cell r="B309" t="str">
            <v>C1F</v>
          </cell>
          <cell r="C309" t="str">
            <v>SNIES</v>
          </cell>
          <cell r="E309" t="str">
            <v>C1F</v>
          </cell>
          <cell r="F309" t="str">
            <v>EPU Infratructures et équipements administratifs</v>
          </cell>
        </row>
        <row r="310">
          <cell r="B310" t="str">
            <v>C1FA</v>
          </cell>
          <cell r="C310" t="str">
            <v>SNIES</v>
          </cell>
          <cell r="E310" t="str">
            <v>C1FA</v>
          </cell>
          <cell r="F310" t="str">
            <v>Infrastructures et équipements administratifs niveau central</v>
          </cell>
        </row>
        <row r="311">
          <cell r="B311" t="str">
            <v>C1FB</v>
          </cell>
          <cell r="C311" t="str">
            <v>SNIES</v>
          </cell>
          <cell r="E311" t="str">
            <v>C1FB</v>
          </cell>
          <cell r="F311" t="str">
            <v>Infrastructures et équipements administratifs niveau régional</v>
          </cell>
        </row>
        <row r="312">
          <cell r="B312" t="str">
            <v>C1FC</v>
          </cell>
          <cell r="C312" t="str">
            <v>SNIES</v>
          </cell>
          <cell r="E312" t="str">
            <v>C1FC</v>
          </cell>
          <cell r="F312" t="str">
            <v>Infrastructures et équipements administratifs niveau préfectoral</v>
          </cell>
        </row>
        <row r="313">
          <cell r="B313" t="str">
            <v>C1G</v>
          </cell>
          <cell r="C313" t="str">
            <v>SNEP</v>
          </cell>
          <cell r="E313" t="str">
            <v>C1G</v>
          </cell>
          <cell r="F313" t="str">
            <v>EPU Promotion de l'enseignement privé</v>
          </cell>
        </row>
        <row r="314">
          <cell r="B314" t="str">
            <v>C1GA</v>
          </cell>
          <cell r="C314" t="str">
            <v>SNEP</v>
          </cell>
          <cell r="E314" t="str">
            <v>C1GA</v>
          </cell>
          <cell r="F314" t="str">
            <v>Promotion de l'enseignement privé</v>
          </cell>
        </row>
        <row r="315">
          <cell r="B315" t="str">
            <v>C1H</v>
          </cell>
          <cell r="C315" t="str">
            <v>C/CDMT</v>
          </cell>
          <cell r="E315" t="str">
            <v>C1H</v>
          </cell>
          <cell r="F315" t="str">
            <v>EPU Cadrage budgétaire de l'éducation</v>
          </cell>
        </row>
        <row r="316">
          <cell r="B316" t="str">
            <v>C1HA</v>
          </cell>
          <cell r="C316" t="str">
            <v>C/CDMT</v>
          </cell>
          <cell r="E316" t="str">
            <v>C1HA</v>
          </cell>
          <cell r="F316" t="str">
            <v>Appui aux activités de la Cellule CDMT</v>
          </cell>
        </row>
        <row r="317">
          <cell r="B317" t="str">
            <v>C1I</v>
          </cell>
          <cell r="C317" t="str">
            <v>SSP</v>
          </cell>
          <cell r="E317" t="str">
            <v>C1I</v>
          </cell>
          <cell r="F317" t="str">
            <v>EPU Statistique et planification</v>
          </cell>
        </row>
        <row r="318">
          <cell r="B318" t="str">
            <v>C1IA</v>
          </cell>
          <cell r="C318" t="str">
            <v>SSP</v>
          </cell>
          <cell r="E318" t="str">
            <v>C1IA</v>
          </cell>
          <cell r="F318" t="str">
            <v>Elaboration de la carte scolaire</v>
          </cell>
        </row>
        <row r="319">
          <cell r="B319" t="str">
            <v>C1IB</v>
          </cell>
          <cell r="C319" t="str">
            <v>SSP</v>
          </cell>
          <cell r="E319" t="str">
            <v>C1IB</v>
          </cell>
          <cell r="F319" t="str">
            <v>Production des statistiques scolaires</v>
          </cell>
        </row>
        <row r="320">
          <cell r="B320" t="str">
            <v>C1IC</v>
          </cell>
          <cell r="C320" t="str">
            <v>SSP</v>
          </cell>
          <cell r="E320" t="str">
            <v>C1IC</v>
          </cell>
          <cell r="F320" t="str">
            <v>Elaboration du Système d'Information Géoréférencé de l'Ecole (SIGE)</v>
          </cell>
        </row>
        <row r="321">
          <cell r="B321" t="str">
            <v>C1ID</v>
          </cell>
          <cell r="C321" t="str">
            <v>SSP</v>
          </cell>
          <cell r="E321" t="str">
            <v>C1ID</v>
          </cell>
          <cell r="F321" t="str">
            <v>Développement du Système d'Informations de Gestion</v>
          </cell>
        </row>
        <row r="322">
          <cell r="B322" t="str">
            <v>C1IE</v>
          </cell>
          <cell r="C322" t="str">
            <v>SSP</v>
          </cell>
          <cell r="E322" t="str">
            <v>C1IE</v>
          </cell>
          <cell r="F322" t="str">
            <v>Initiative en faveur de l'accès en zones rurales IFAZOR</v>
          </cell>
        </row>
        <row r="323">
          <cell r="B323" t="str">
            <v>C1IF</v>
          </cell>
          <cell r="C323" t="str">
            <v>SSP</v>
          </cell>
          <cell r="E323" t="str">
            <v>C1IF</v>
          </cell>
          <cell r="F323" t="str">
            <v>Appuis au SSP</v>
          </cell>
        </row>
        <row r="324">
          <cell r="B324" t="str">
            <v>C1J</v>
          </cell>
          <cell r="C324" t="str">
            <v>DAAF</v>
          </cell>
          <cell r="E324" t="str">
            <v>C1J</v>
          </cell>
          <cell r="F324" t="str">
            <v>EPU Gestion financière</v>
          </cell>
        </row>
        <row r="325">
          <cell r="B325" t="str">
            <v>C1JA</v>
          </cell>
          <cell r="C325" t="str">
            <v>DAAF</v>
          </cell>
          <cell r="E325" t="str">
            <v>C1JA</v>
          </cell>
          <cell r="F325" t="str">
            <v>Niveau central : DAAF</v>
          </cell>
        </row>
        <row r="326">
          <cell r="B326" t="str">
            <v>C1K</v>
          </cell>
          <cell r="C326" t="str">
            <v>DRH</v>
          </cell>
          <cell r="E326" t="str">
            <v>C1K</v>
          </cell>
          <cell r="F326" t="str">
            <v>EPU Gestion du personnel</v>
          </cell>
        </row>
        <row r="327">
          <cell r="B327" t="str">
            <v>C1KA</v>
          </cell>
          <cell r="C327" t="str">
            <v>DRH</v>
          </cell>
          <cell r="E327" t="str">
            <v>C1KA</v>
          </cell>
          <cell r="F327" t="str">
            <v>Plan de carrière pour les enseignants contractuels</v>
          </cell>
        </row>
        <row r="328">
          <cell r="B328" t="str">
            <v>C1KB</v>
          </cell>
          <cell r="C328" t="str">
            <v>DRH</v>
          </cell>
          <cell r="E328" t="str">
            <v>C1KB</v>
          </cell>
          <cell r="F328" t="str">
            <v>Appuis à la DRH</v>
          </cell>
        </row>
        <row r="329">
          <cell r="B329" t="str">
            <v>C1L</v>
          </cell>
          <cell r="C329" t="str">
            <v>SG/MEPU</v>
          </cell>
          <cell r="E329" t="str">
            <v>C1L</v>
          </cell>
          <cell r="F329" t="str">
            <v>EPU Renforcement des capacités de gestion au niveau central</v>
          </cell>
        </row>
        <row r="330">
          <cell r="B330" t="str">
            <v>C1LA</v>
          </cell>
          <cell r="C330" t="str">
            <v>SG/MEPU-EC</v>
          </cell>
          <cell r="E330" t="str">
            <v>C1LA</v>
          </cell>
          <cell r="F330" t="str">
            <v>Renforcement des capacités de gestion au niveau central</v>
          </cell>
        </row>
        <row r="331">
          <cell r="B331" t="str">
            <v>C1M</v>
          </cell>
          <cell r="C331" t="str">
            <v>ST/MEPU</v>
          </cell>
          <cell r="E331" t="str">
            <v>C1M</v>
          </cell>
          <cell r="F331" t="str">
            <v>EPU Coordination et gestion du PSE</v>
          </cell>
        </row>
        <row r="332">
          <cell r="B332" t="str">
            <v>C1MA</v>
          </cell>
          <cell r="C332" t="str">
            <v>ST/MEPU</v>
          </cell>
          <cell r="E332" t="str">
            <v>C1MA</v>
          </cell>
          <cell r="F332" t="str">
            <v>Coordination opérationnelle nationale du PSE</v>
          </cell>
        </row>
        <row r="333">
          <cell r="B333" t="str">
            <v>C1MB</v>
          </cell>
          <cell r="C333" t="str">
            <v>ST/MEPU</v>
          </cell>
          <cell r="E333" t="str">
            <v>C1MB</v>
          </cell>
          <cell r="F333" t="str">
            <v>Coordination opérationnelle et gestion des sous composantes EPU-EC du PSE</v>
          </cell>
        </row>
        <row r="334">
          <cell r="B334" t="str">
            <v>C1MC</v>
          </cell>
          <cell r="C334" t="str">
            <v>AFD</v>
          </cell>
          <cell r="E334" t="str">
            <v>C1MC</v>
          </cell>
          <cell r="F334" t="str">
            <v>Coordination projet AFD</v>
          </cell>
        </row>
        <row r="335">
          <cell r="B335" t="str">
            <v>C2A</v>
          </cell>
          <cell r="C335" t="str">
            <v>SG/METFP</v>
          </cell>
          <cell r="E335" t="str">
            <v>C2A</v>
          </cell>
          <cell r="F335" t="str">
            <v>ETFP Suivi des politiques, information et évaluation</v>
          </cell>
        </row>
        <row r="336">
          <cell r="B336" t="str">
            <v>C2AA</v>
          </cell>
          <cell r="C336" t="str">
            <v>SG/METFP</v>
          </cell>
          <cell r="E336" t="str">
            <v>C2AA</v>
          </cell>
          <cell r="F336" t="str">
            <v>Suivi audit et évaluation pédagogique</v>
          </cell>
        </row>
        <row r="337">
          <cell r="B337" t="str">
            <v>C2AB</v>
          </cell>
          <cell r="C337" t="str">
            <v>SG/METFP</v>
          </cell>
          <cell r="E337" t="str">
            <v>C2AB</v>
          </cell>
          <cell r="F337" t="str">
            <v>Suivi indicateurs de performance</v>
          </cell>
        </row>
        <row r="338">
          <cell r="B338" t="str">
            <v>C2B</v>
          </cell>
          <cell r="C338" t="str">
            <v>SESCS</v>
          </cell>
          <cell r="E338" t="str">
            <v>C2B</v>
          </cell>
          <cell r="F338" t="str">
            <v>ETFP Etudes, statistiques et carte scolaire</v>
          </cell>
        </row>
        <row r="339">
          <cell r="B339" t="str">
            <v>C2BA</v>
          </cell>
          <cell r="C339" t="str">
            <v>SESCS</v>
          </cell>
          <cell r="E339" t="str">
            <v>C2BA</v>
          </cell>
          <cell r="F339" t="str">
            <v>Renforcement des capacités du SESCS</v>
          </cell>
        </row>
        <row r="340">
          <cell r="B340" t="str">
            <v>C2C</v>
          </cell>
          <cell r="C340" t="str">
            <v>DAAF/METFP</v>
          </cell>
          <cell r="E340" t="str">
            <v>C2C</v>
          </cell>
          <cell r="F340" t="str">
            <v>ETFP Gestion financière</v>
          </cell>
        </row>
        <row r="341">
          <cell r="B341" t="str">
            <v>C2CA</v>
          </cell>
          <cell r="C341" t="str">
            <v>DAAF/METFP</v>
          </cell>
          <cell r="E341" t="str">
            <v>C2CA</v>
          </cell>
          <cell r="F341" t="str">
            <v>Formation des personnels des Etbs de formation</v>
          </cell>
        </row>
        <row r="342">
          <cell r="B342" t="str">
            <v>C2D</v>
          </cell>
          <cell r="C342" t="str">
            <v>DRH</v>
          </cell>
          <cell r="E342" t="str">
            <v>C2D</v>
          </cell>
          <cell r="F342" t="str">
            <v>ETFP Gestion du personnel</v>
          </cell>
        </row>
        <row r="343">
          <cell r="B343" t="str">
            <v>C2DA</v>
          </cell>
          <cell r="C343" t="str">
            <v>DRH</v>
          </cell>
          <cell r="E343" t="str">
            <v>C2DA</v>
          </cell>
          <cell r="F343" t="str">
            <v>Renforcement de la Division de la GRH</v>
          </cell>
        </row>
        <row r="344">
          <cell r="B344" t="str">
            <v>C2E</v>
          </cell>
          <cell r="C344" t="str">
            <v>SECS</v>
          </cell>
          <cell r="E344" t="str">
            <v>C2E</v>
          </cell>
          <cell r="F344" t="str">
            <v>ETFP Examens et concours scolaires</v>
          </cell>
        </row>
        <row r="345">
          <cell r="B345" t="str">
            <v>C2EA</v>
          </cell>
          <cell r="C345" t="str">
            <v>SECS</v>
          </cell>
          <cell r="E345" t="str">
            <v>C2EA</v>
          </cell>
          <cell r="F345" t="str">
            <v>Examens et concours scolaires</v>
          </cell>
        </row>
        <row r="346">
          <cell r="B346" t="str">
            <v>C2F</v>
          </cell>
          <cell r="C346" t="str">
            <v>COGETEP</v>
          </cell>
          <cell r="E346" t="str">
            <v>C2F</v>
          </cell>
          <cell r="F346" t="str">
            <v>ETFP Equité et genre en ETFP</v>
          </cell>
        </row>
        <row r="347">
          <cell r="B347" t="str">
            <v>C2FA</v>
          </cell>
          <cell r="C347" t="str">
            <v>COGETEP</v>
          </cell>
          <cell r="E347" t="str">
            <v>C2FA</v>
          </cell>
          <cell r="F347" t="str">
            <v>Equité et genre en ETFP</v>
          </cell>
        </row>
        <row r="348">
          <cell r="B348" t="str">
            <v>C2G</v>
          </cell>
          <cell r="C348" t="str">
            <v>SINDA</v>
          </cell>
          <cell r="E348" t="str">
            <v>C2G</v>
          </cell>
          <cell r="F348" t="str">
            <v>ETFP Information communication</v>
          </cell>
        </row>
        <row r="349">
          <cell r="B349" t="str">
            <v>C2GA</v>
          </cell>
          <cell r="C349" t="str">
            <v>SINDA</v>
          </cell>
          <cell r="E349" t="str">
            <v>C2GA</v>
          </cell>
          <cell r="F349" t="str">
            <v>Information et communication</v>
          </cell>
        </row>
        <row r="350">
          <cell r="B350" t="str">
            <v>C2H</v>
          </cell>
          <cell r="C350" t="str">
            <v>DNEPFS</v>
          </cell>
          <cell r="E350" t="str">
            <v>C2H</v>
          </cell>
          <cell r="F350" t="str">
            <v>ETFP Enseignement privé et formation spécialisée</v>
          </cell>
        </row>
        <row r="351">
          <cell r="B351" t="str">
            <v>C2HA</v>
          </cell>
          <cell r="C351" t="str">
            <v>DNEPFS</v>
          </cell>
          <cell r="E351" t="str">
            <v>C2HA</v>
          </cell>
          <cell r="F351" t="str">
            <v>Enseignement privé et formation spécialisée</v>
          </cell>
        </row>
        <row r="352">
          <cell r="B352" t="str">
            <v>C2I</v>
          </cell>
          <cell r="C352" t="str">
            <v>ONFPP</v>
          </cell>
          <cell r="E352" t="str">
            <v>C2I</v>
          </cell>
          <cell r="F352" t="str">
            <v>ETFP ONFPP</v>
          </cell>
        </row>
        <row r="353">
          <cell r="B353" t="str">
            <v>C2IA</v>
          </cell>
          <cell r="C353" t="str">
            <v>ONFPP</v>
          </cell>
          <cell r="E353" t="str">
            <v>C2IA</v>
          </cell>
          <cell r="F353" t="str">
            <v>Office National de Formation et de Perfectionnement Professionnel</v>
          </cell>
        </row>
        <row r="354">
          <cell r="B354" t="str">
            <v>C2J</v>
          </cell>
          <cell r="C354" t="str">
            <v>CNPG</v>
          </cell>
          <cell r="E354" t="str">
            <v>C2J</v>
          </cell>
          <cell r="F354" t="str">
            <v>ETFP CNPG</v>
          </cell>
        </row>
        <row r="355">
          <cell r="B355" t="str">
            <v>C2JA</v>
          </cell>
          <cell r="C355" t="str">
            <v>CNPG</v>
          </cell>
          <cell r="E355" t="str">
            <v>C2JA</v>
          </cell>
          <cell r="F355" t="str">
            <v>Centre National de Perfectionnement à la Gestion</v>
          </cell>
        </row>
        <row r="356">
          <cell r="B356" t="str">
            <v>C2K</v>
          </cell>
          <cell r="C356" t="str">
            <v>ENPETP</v>
          </cell>
          <cell r="E356" t="str">
            <v>C2K</v>
          </cell>
          <cell r="F356" t="str">
            <v>ETFP ENPETP</v>
          </cell>
        </row>
        <row r="357">
          <cell r="B357" t="str">
            <v>C2KA</v>
          </cell>
          <cell r="C357" t="str">
            <v>ENPETP</v>
          </cell>
          <cell r="E357" t="str">
            <v>C2KA</v>
          </cell>
          <cell r="F357" t="str">
            <v>Ecole Normale des Professeurs d'Enseignement Technique et Professionnel</v>
          </cell>
        </row>
        <row r="358">
          <cell r="B358" t="str">
            <v>C2L</v>
          </cell>
          <cell r="C358" t="str">
            <v>ST/METFP</v>
          </cell>
          <cell r="E358" t="str">
            <v>C2L</v>
          </cell>
          <cell r="F358" t="str">
            <v>ETFP Application des NTIC à la formation</v>
          </cell>
        </row>
        <row r="359">
          <cell r="B359" t="str">
            <v>C2LA</v>
          </cell>
          <cell r="C359" t="str">
            <v>ST/METFP</v>
          </cell>
          <cell r="E359" t="str">
            <v>C2LA</v>
          </cell>
          <cell r="F359" t="str">
            <v>Application des NTIC à la formation</v>
          </cell>
        </row>
        <row r="360">
          <cell r="B360" t="str">
            <v>C2M</v>
          </cell>
          <cell r="C360" t="str">
            <v>SG/METFP</v>
          </cell>
          <cell r="E360" t="str">
            <v>C2M</v>
          </cell>
          <cell r="F360" t="str">
            <v>ETFP Renforcement des capacités de gestion au niveau central</v>
          </cell>
        </row>
        <row r="361">
          <cell r="B361" t="str">
            <v>C2MA</v>
          </cell>
          <cell r="C361" t="str">
            <v>SG/METFP</v>
          </cell>
          <cell r="E361" t="str">
            <v>C2MA</v>
          </cell>
          <cell r="F361" t="str">
            <v>Fonctionnement et renforcement des structures centrales</v>
          </cell>
        </row>
        <row r="362">
          <cell r="B362" t="str">
            <v>C2N</v>
          </cell>
          <cell r="C362" t="str">
            <v>ST/METFP</v>
          </cell>
          <cell r="E362" t="str">
            <v>C2N</v>
          </cell>
          <cell r="F362" t="str">
            <v>ETFP Gestion du Programme</v>
          </cell>
        </row>
        <row r="363">
          <cell r="B363" t="str">
            <v>C2NA</v>
          </cell>
          <cell r="C363" t="str">
            <v>ST/METFP</v>
          </cell>
          <cell r="E363" t="str">
            <v>C2NA</v>
          </cell>
          <cell r="F363" t="str">
            <v>Coordination opérationnelle et gestion des sous composantes ETFP du PSE</v>
          </cell>
        </row>
        <row r="364">
          <cell r="B364" t="str">
            <v>C3A</v>
          </cell>
          <cell r="C364" t="str">
            <v>DNESUP</v>
          </cell>
          <cell r="E364" t="str">
            <v>C3A</v>
          </cell>
          <cell r="F364" t="str">
            <v>ESRS Gestion des IES</v>
          </cell>
        </row>
        <row r="365">
          <cell r="B365" t="str">
            <v>C3AA</v>
          </cell>
          <cell r="C365" t="str">
            <v>DNESUP</v>
          </cell>
          <cell r="E365" t="str">
            <v>C3AA</v>
          </cell>
          <cell r="F365" t="str">
            <v>Renforcement des services de scolarité</v>
          </cell>
        </row>
        <row r="366">
          <cell r="B366" t="str">
            <v>C3B</v>
          </cell>
          <cell r="C366" t="str">
            <v>SPS</v>
          </cell>
          <cell r="E366" t="str">
            <v>C3B</v>
          </cell>
          <cell r="F366" t="str">
            <v>ESRS Statistique et planification</v>
          </cell>
        </row>
        <row r="367">
          <cell r="B367" t="str">
            <v>C3BA</v>
          </cell>
          <cell r="C367" t="str">
            <v>SPS</v>
          </cell>
          <cell r="E367" t="str">
            <v>C3BA</v>
          </cell>
          <cell r="F367" t="str">
            <v>Statistique et planification</v>
          </cell>
        </row>
        <row r="368">
          <cell r="B368" t="str">
            <v>C3C</v>
          </cell>
          <cell r="C368" t="str">
            <v>DAAF/MESRS</v>
          </cell>
          <cell r="E368" t="str">
            <v>C3C</v>
          </cell>
          <cell r="F368" t="str">
            <v>ESRS Gestion financière</v>
          </cell>
        </row>
        <row r="369">
          <cell r="B369" t="str">
            <v>C3CA</v>
          </cell>
          <cell r="C369" t="str">
            <v>DAAF/MESRS</v>
          </cell>
          <cell r="E369" t="str">
            <v>C3CA</v>
          </cell>
          <cell r="F369" t="str">
            <v>Gestion financière des IES / IRS</v>
          </cell>
        </row>
        <row r="370">
          <cell r="B370" t="str">
            <v>C3D</v>
          </cell>
          <cell r="C370" t="str">
            <v>DRH/MESRS</v>
          </cell>
          <cell r="E370" t="str">
            <v>C3D</v>
          </cell>
          <cell r="F370" t="str">
            <v>ESRS Gestion des ressources humaines</v>
          </cell>
        </row>
        <row r="371">
          <cell r="B371" t="str">
            <v>C3DA</v>
          </cell>
          <cell r="C371" t="str">
            <v>DRH/MESRS</v>
          </cell>
          <cell r="E371" t="str">
            <v>C3DA</v>
          </cell>
          <cell r="F371" t="str">
            <v>Gestion des ressources humaines</v>
          </cell>
        </row>
        <row r="372">
          <cell r="B372" t="str">
            <v>C3E</v>
          </cell>
          <cell r="C372" t="str">
            <v>SG/MESRS</v>
          </cell>
          <cell r="E372" t="str">
            <v>C3E</v>
          </cell>
          <cell r="F372" t="str">
            <v>ESRS Renforcement des capacités de gestion au niveau central</v>
          </cell>
        </row>
        <row r="373">
          <cell r="B373" t="str">
            <v>C3EA</v>
          </cell>
          <cell r="C373" t="str">
            <v>SG/MESRS</v>
          </cell>
          <cell r="E373" t="str">
            <v>C3EA</v>
          </cell>
          <cell r="F373" t="str">
            <v>Fonctionnement et renforcement des structures centrales</v>
          </cell>
        </row>
        <row r="374">
          <cell r="B374" t="str">
            <v>C3F</v>
          </cell>
          <cell r="C374" t="str">
            <v>ST/MESRS</v>
          </cell>
          <cell r="E374" t="str">
            <v>C3F</v>
          </cell>
          <cell r="F374" t="str">
            <v>ESRS Gestion du Programme Sectoriel de l'Education</v>
          </cell>
        </row>
        <row r="375">
          <cell r="B375" t="str">
            <v>C3FA</v>
          </cell>
          <cell r="C375" t="str">
            <v>ST/MESRS</v>
          </cell>
          <cell r="E375" t="str">
            <v>C3FA</v>
          </cell>
          <cell r="F375" t="str">
            <v>Coordination opérationnelle et gestion des sous composantes ESRS du PSE</v>
          </cell>
        </row>
        <row r="376">
          <cell r="B376" t="str">
            <v>D</v>
          </cell>
          <cell r="C376" t="str">
            <v>N A</v>
          </cell>
          <cell r="E376" t="str">
            <v>D</v>
          </cell>
          <cell r="F376" t="str">
            <v>NON AFFECTES ET NON VENTILES</v>
          </cell>
        </row>
        <row r="377">
          <cell r="B377" t="str">
            <v>D1A</v>
          </cell>
          <cell r="C377" t="str">
            <v>DAAF/MEPU</v>
          </cell>
          <cell r="E377" t="str">
            <v>D1A</v>
          </cell>
          <cell r="F377" t="str">
            <v>EPU Non ventilés</v>
          </cell>
        </row>
        <row r="378">
          <cell r="B378" t="str">
            <v>D1AA</v>
          </cell>
          <cell r="C378" t="str">
            <v>DAAF/MEPU</v>
          </cell>
          <cell r="E378" t="str">
            <v>D1AA</v>
          </cell>
          <cell r="F378" t="str">
            <v>Ensemble services</v>
          </cell>
        </row>
        <row r="379">
          <cell r="B379" t="str">
            <v>D1AB</v>
          </cell>
          <cell r="C379" t="str">
            <v>DAAF/MEPU</v>
          </cell>
          <cell r="E379" t="str">
            <v>D1AB</v>
          </cell>
          <cell r="F379" t="str">
            <v>Services centraux</v>
          </cell>
        </row>
        <row r="380">
          <cell r="B380" t="str">
            <v>D1AC</v>
          </cell>
          <cell r="C380" t="str">
            <v>DAAF/MEPU</v>
          </cell>
          <cell r="E380" t="str">
            <v>D1AC</v>
          </cell>
          <cell r="F380" t="str">
            <v>Services déconcentrés Conakry</v>
          </cell>
        </row>
        <row r="381">
          <cell r="B381" t="str">
            <v>D1AD</v>
          </cell>
          <cell r="C381" t="str">
            <v>DAAF/MEPU</v>
          </cell>
          <cell r="E381" t="str">
            <v>D1AD</v>
          </cell>
          <cell r="F381" t="str">
            <v>Services déconcentrés Intérieur</v>
          </cell>
        </row>
        <row r="382">
          <cell r="B382" t="str">
            <v>D1AE</v>
          </cell>
          <cell r="C382" t="str">
            <v>DAAF/MEPU</v>
          </cell>
          <cell r="E382" t="str">
            <v>D1AE</v>
          </cell>
          <cell r="F382" t="str">
            <v>Autres sces centraux</v>
          </cell>
        </row>
        <row r="383">
          <cell r="B383" t="str">
            <v>D1AF</v>
          </cell>
          <cell r="C383" t="str">
            <v>DAAF/MEPU</v>
          </cell>
          <cell r="E383" t="str">
            <v>D1AF</v>
          </cell>
          <cell r="F383" t="str">
            <v>Ens. Sces Adm. Ckry</v>
          </cell>
        </row>
        <row r="384">
          <cell r="B384" t="str">
            <v>D1AG</v>
          </cell>
          <cell r="C384" t="str">
            <v>DAAF/MEPU</v>
          </cell>
          <cell r="E384" t="str">
            <v>D1AG</v>
          </cell>
          <cell r="F384" t="str">
            <v>Ens. Sces Adm. Intérieur</v>
          </cell>
        </row>
        <row r="385">
          <cell r="B385" t="str">
            <v>D1AH</v>
          </cell>
          <cell r="C385" t="str">
            <v>DAAF/MEPU</v>
          </cell>
          <cell r="E385" t="str">
            <v>D1AH</v>
          </cell>
          <cell r="F385" t="str">
            <v>Prim. Ens.Sces NV</v>
          </cell>
        </row>
        <row r="386">
          <cell r="B386" t="str">
            <v>D1AI</v>
          </cell>
          <cell r="C386" t="str">
            <v>DAAF/MEPU</v>
          </cell>
          <cell r="E386" t="str">
            <v>D1AI</v>
          </cell>
          <cell r="F386" t="str">
            <v>Second. Ens.Sces NV</v>
          </cell>
        </row>
        <row r="387">
          <cell r="B387" t="str">
            <v>D1AJ</v>
          </cell>
          <cell r="C387" t="str">
            <v>DAAF/MEPU</v>
          </cell>
          <cell r="E387" t="str">
            <v>D1AJ</v>
          </cell>
          <cell r="F387" t="str">
            <v>Prim. Ens.Sces Ckry NV</v>
          </cell>
        </row>
        <row r="388">
          <cell r="B388" t="str">
            <v>D1AK</v>
          </cell>
          <cell r="C388" t="str">
            <v>DAAF/MEPU</v>
          </cell>
          <cell r="E388" t="str">
            <v>D1AK</v>
          </cell>
          <cell r="F388" t="str">
            <v>Second. Ens.Sces Ckry NV</v>
          </cell>
        </row>
        <row r="389">
          <cell r="B389" t="str">
            <v>D1AL</v>
          </cell>
          <cell r="C389" t="str">
            <v>DAAF/MEPU</v>
          </cell>
          <cell r="E389" t="str">
            <v>D1AL</v>
          </cell>
          <cell r="F389" t="str">
            <v>Prim. Ens.Sces Intérieur NV</v>
          </cell>
        </row>
        <row r="390">
          <cell r="B390" t="str">
            <v>D1AM</v>
          </cell>
          <cell r="C390" t="str">
            <v>DAAF/MEPU</v>
          </cell>
          <cell r="E390" t="str">
            <v>D1AM</v>
          </cell>
          <cell r="F390" t="str">
            <v>Second. Ens.Sces Intérieur NV</v>
          </cell>
        </row>
        <row r="391">
          <cell r="B391" t="str">
            <v>D1B</v>
          </cell>
          <cell r="C391" t="str">
            <v>CN/PSE</v>
          </cell>
          <cell r="E391" t="str">
            <v>D1B</v>
          </cell>
          <cell r="F391" t="str">
            <v>EPU Non affectés sur projets</v>
          </cell>
        </row>
        <row r="392">
          <cell r="B392" t="str">
            <v>D1BA</v>
          </cell>
          <cell r="C392" t="str">
            <v>AFD</v>
          </cell>
          <cell r="E392" t="str">
            <v>D1BA</v>
          </cell>
          <cell r="F392" t="str">
            <v xml:space="preserve">Non affectés sur projet PEPTG </v>
          </cell>
        </row>
        <row r="393">
          <cell r="B393" t="str">
            <v>D1BB</v>
          </cell>
          <cell r="C393" t="str">
            <v>SNIES</v>
          </cell>
          <cell r="E393" t="str">
            <v>D1BB</v>
          </cell>
          <cell r="F393" t="str">
            <v>Non affectés sur projet BAD EDUCATION IV</v>
          </cell>
        </row>
        <row r="394">
          <cell r="B394" t="str">
            <v>D1BC</v>
          </cell>
          <cell r="C394" t="str">
            <v>SNIES</v>
          </cell>
          <cell r="E394" t="str">
            <v>D1BC</v>
          </cell>
          <cell r="F394" t="str">
            <v>Non affectés sur projet FKDEA</v>
          </cell>
        </row>
        <row r="395">
          <cell r="B395" t="str">
            <v>D1BD</v>
          </cell>
          <cell r="C395" t="str">
            <v>SNIES</v>
          </cell>
          <cell r="E395" t="str">
            <v>D1BD</v>
          </cell>
          <cell r="F395" t="str">
            <v>Non affectés sur projet FSD</v>
          </cell>
        </row>
        <row r="396">
          <cell r="B396" t="str">
            <v>D2A</v>
          </cell>
          <cell r="C396" t="str">
            <v>DAAF/METFP</v>
          </cell>
          <cell r="E396" t="str">
            <v>D2A</v>
          </cell>
          <cell r="F396" t="str">
            <v>ETFP Non ventilés</v>
          </cell>
        </row>
        <row r="397">
          <cell r="B397" t="str">
            <v>D2AA</v>
          </cell>
          <cell r="C397" t="str">
            <v>DAAF/METFP</v>
          </cell>
          <cell r="E397" t="str">
            <v>D2AA</v>
          </cell>
          <cell r="F397" t="str">
            <v>Ensemble services</v>
          </cell>
        </row>
        <row r="398">
          <cell r="B398" t="str">
            <v>D2AB</v>
          </cell>
          <cell r="C398" t="str">
            <v>DAAF/METFP</v>
          </cell>
          <cell r="E398" t="str">
            <v>D2AB</v>
          </cell>
          <cell r="F398" t="str">
            <v>Services centraux</v>
          </cell>
        </row>
        <row r="399">
          <cell r="B399" t="str">
            <v>D2AC</v>
          </cell>
          <cell r="C399" t="str">
            <v>DAAF/METFP</v>
          </cell>
          <cell r="E399" t="str">
            <v>D2AC</v>
          </cell>
          <cell r="F399" t="str">
            <v>Services déconcentrés Conakry</v>
          </cell>
        </row>
        <row r="400">
          <cell r="B400" t="str">
            <v>D2AD</v>
          </cell>
          <cell r="C400" t="str">
            <v>DAAF/METFP</v>
          </cell>
          <cell r="E400" t="str">
            <v>D2AD</v>
          </cell>
          <cell r="F400" t="str">
            <v>Services déconcentrés Intérieur</v>
          </cell>
        </row>
        <row r="401">
          <cell r="B401" t="str">
            <v>D2AE</v>
          </cell>
          <cell r="C401" t="str">
            <v>DAAF/METFP</v>
          </cell>
          <cell r="E401" t="str">
            <v>D2AE</v>
          </cell>
          <cell r="F401" t="str">
            <v>Autres sces centraux</v>
          </cell>
        </row>
        <row r="402">
          <cell r="B402" t="str">
            <v>D2AF</v>
          </cell>
          <cell r="C402" t="str">
            <v>DAAF/METFP</v>
          </cell>
          <cell r="E402" t="str">
            <v>D2AF</v>
          </cell>
          <cell r="F402" t="str">
            <v>Autres sces déc. Conakry</v>
          </cell>
        </row>
        <row r="403">
          <cell r="B403" t="str">
            <v>D2AG</v>
          </cell>
          <cell r="C403" t="str">
            <v>DAAF/METFP</v>
          </cell>
          <cell r="E403" t="str">
            <v>D2AG</v>
          </cell>
          <cell r="F403" t="str">
            <v>Autres sces déc. Intérieur</v>
          </cell>
        </row>
        <row r="404">
          <cell r="B404" t="str">
            <v>D2B</v>
          </cell>
          <cell r="C404" t="str">
            <v>CN/PSE</v>
          </cell>
          <cell r="E404" t="str">
            <v>D2B</v>
          </cell>
          <cell r="F404" t="str">
            <v>ETFP Non affectés sur projets</v>
          </cell>
        </row>
        <row r="405">
          <cell r="B405" t="str">
            <v>D2BA</v>
          </cell>
          <cell r="C405" t="str">
            <v>DAAF/METFP</v>
          </cell>
          <cell r="E405" t="str">
            <v>D2BA</v>
          </cell>
        </row>
        <row r="406">
          <cell r="B406" t="str">
            <v>D2BB</v>
          </cell>
          <cell r="C406" t="str">
            <v>DAAF/METFP</v>
          </cell>
          <cell r="E406" t="str">
            <v>D2BB</v>
          </cell>
        </row>
        <row r="407">
          <cell r="B407" t="str">
            <v>D2BC</v>
          </cell>
          <cell r="C407" t="str">
            <v>DAAF/METFP</v>
          </cell>
          <cell r="E407" t="str">
            <v>D2BC</v>
          </cell>
        </row>
        <row r="408">
          <cell r="B408" t="str">
            <v>D2BD</v>
          </cell>
          <cell r="C408" t="str">
            <v>DAAF/METFP</v>
          </cell>
          <cell r="E408" t="str">
            <v>D2BD</v>
          </cell>
        </row>
        <row r="409">
          <cell r="B409" t="str">
            <v>D3A</v>
          </cell>
          <cell r="C409" t="str">
            <v>DAAF/MESRS</v>
          </cell>
          <cell r="E409" t="str">
            <v>D3A</v>
          </cell>
          <cell r="F409" t="str">
            <v>ESRS Non ventilés</v>
          </cell>
        </row>
        <row r="410">
          <cell r="B410" t="str">
            <v>D3AA</v>
          </cell>
          <cell r="C410" t="str">
            <v>DAAF/MESRS</v>
          </cell>
          <cell r="E410" t="str">
            <v>D3AA</v>
          </cell>
          <cell r="F410" t="str">
            <v>Ensemble services</v>
          </cell>
        </row>
        <row r="411">
          <cell r="B411" t="str">
            <v>D3AB</v>
          </cell>
          <cell r="C411" t="str">
            <v>DAAF/MESRS</v>
          </cell>
          <cell r="E411" t="str">
            <v>D3AB</v>
          </cell>
          <cell r="F411" t="str">
            <v>Services centraux</v>
          </cell>
        </row>
        <row r="412">
          <cell r="B412" t="str">
            <v>D3AC</v>
          </cell>
          <cell r="C412" t="str">
            <v>DAAF/MESRS</v>
          </cell>
          <cell r="E412" t="str">
            <v>D3AC</v>
          </cell>
          <cell r="F412" t="str">
            <v>Services déconcentrés Conakry</v>
          </cell>
        </row>
        <row r="413">
          <cell r="B413" t="str">
            <v>D3AD</v>
          </cell>
          <cell r="C413" t="str">
            <v>DAAF/MESRS</v>
          </cell>
          <cell r="E413" t="str">
            <v>D3AD</v>
          </cell>
          <cell r="F413" t="str">
            <v>Services déconcentrés Intérieur</v>
          </cell>
        </row>
        <row r="414">
          <cell r="B414" t="str">
            <v>D3B</v>
          </cell>
          <cell r="C414" t="str">
            <v>CN/PSE</v>
          </cell>
          <cell r="E414" t="str">
            <v>D3B</v>
          </cell>
          <cell r="F414" t="str">
            <v>ESRS Non affectés sur projets</v>
          </cell>
        </row>
        <row r="415">
          <cell r="B415" t="str">
            <v>D3BA</v>
          </cell>
          <cell r="C415" t="str">
            <v>DAAF/MESRS</v>
          </cell>
          <cell r="E415" t="str">
            <v>D3BA</v>
          </cell>
        </row>
        <row r="416">
          <cell r="B416" t="str">
            <v>D3BB</v>
          </cell>
          <cell r="C416" t="str">
            <v>DAAF/MESRS</v>
          </cell>
          <cell r="E416" t="str">
            <v>D3BB</v>
          </cell>
        </row>
        <row r="417">
          <cell r="B417" t="str">
            <v>D3BC</v>
          </cell>
          <cell r="C417" t="str">
            <v>DAAF/MESRS</v>
          </cell>
          <cell r="E417" t="str">
            <v>D3BC</v>
          </cell>
        </row>
        <row r="418">
          <cell r="B418" t="str">
            <v>D3BD</v>
          </cell>
          <cell r="C418" t="str">
            <v>DAAF/MESRS</v>
          </cell>
          <cell r="E418" t="str">
            <v>D3BD</v>
          </cell>
        </row>
      </sheetData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PF4-01"/>
      <sheetName val="Lists"/>
      <sheetName val="#REF"/>
      <sheetName val="Costs vs Commitments"/>
      <sheetName val="Master"/>
      <sheetName val="Sal &amp; Ben + Service Centre"/>
      <sheetName val="Americas"/>
      <sheetName val="Africa"/>
      <sheetName val="EME"/>
      <sheetName val="AusAsia"/>
      <sheetName val="Dropdown list"/>
      <sheetName val="UOM code list"/>
      <sheetName val="Category Code list"/>
      <sheetName val="(Killi,Maaret Al Numan) Budget"/>
      <sheetName val="Tables sheet"/>
      <sheetName val="Sheet1"/>
      <sheetName val="List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-BCO-USD"/>
      <sheetName val="AD-DIN-USD"/>
      <sheetName val="ESDO-USD"/>
      <sheetName val="LAMB-USD"/>
      <sheetName val="Details Budget"/>
      <sheetName val="Summarized BGD"/>
      <sheetName val="Proposal Budget "/>
      <sheetName val="Salary by Org"/>
      <sheetName val="Activity report"/>
      <sheetName val="PIP Budget"/>
      <sheetName val="Procurement list"/>
      <sheetName val="AWP - Gantt Chart"/>
      <sheetName val="LM"/>
      <sheetName val="Sheet3"/>
      <sheetName val="Sheet4"/>
      <sheetName val="ToDo"/>
      <sheetName val="Sheet2"/>
      <sheetName val="Global vs CO LM"/>
      <sheetName val="Activ_Budg"/>
      <sheetName val="Global LM codes"/>
      <sheetName val="Details_Budget"/>
      <sheetName val="Summarized_BGD"/>
      <sheetName val="Proposal_Budget_"/>
      <sheetName val="Salary_by_Org"/>
      <sheetName val="Activity_report"/>
      <sheetName val="PIP_Budget"/>
      <sheetName val="Procurement_list"/>
      <sheetName val="AWP_-_Gantt_Chart"/>
      <sheetName val="Global_vs_CO_LM"/>
      <sheetName val="Global_LM_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6">
          <cell r="G16" t="str">
            <v>Sub-Activities</v>
          </cell>
        </row>
      </sheetData>
      <sheetData sheetId="9">
        <row r="16">
          <cell r="G16" t="str">
            <v>Sub-Activities</v>
          </cell>
        </row>
      </sheetData>
      <sheetData sheetId="10"/>
      <sheetData sheetId="11"/>
      <sheetData sheetId="12"/>
      <sheetData sheetId="13">
        <row r="1">
          <cell r="A1" t="str">
            <v>a</v>
          </cell>
        </row>
      </sheetData>
      <sheetData sheetId="14">
        <row r="1">
          <cell r="A1" t="str">
            <v>a</v>
          </cell>
          <cell r="B1" t="str">
            <v>b</v>
          </cell>
        </row>
        <row r="2">
          <cell r="A2">
            <v>1111</v>
          </cell>
          <cell r="B2" t="str">
            <v>1111_Provide training sessions on MNCH issues including drowning, IYCF and counselling to Community Health Workers (CHW) and Community Mobilizers (CM)</v>
          </cell>
        </row>
        <row r="3">
          <cell r="A3">
            <v>1112</v>
          </cell>
          <cell r="B3" t="str">
            <v>1112 _Conduct awareness-raising sessions on MNCH issues for women of child bearing age and their men/spouses</v>
          </cell>
        </row>
        <row r="4">
          <cell r="A4">
            <v>1113</v>
          </cell>
          <cell r="B4" t="str">
            <v>1113_Conduct orientation sessions on prevention of drowning for women and men in project target zone</v>
          </cell>
        </row>
        <row r="5">
          <cell r="A5">
            <v>1114</v>
          </cell>
          <cell r="B5" t="str">
            <v>1114_Conduct Behavior Change Communication (BCC) campaigns on MNCH issues</v>
          </cell>
        </row>
        <row r="6">
          <cell r="A6">
            <v>1115</v>
          </cell>
          <cell r="B6" t="str">
            <v>1115_Conduct community mobilization events</v>
          </cell>
        </row>
        <row r="7">
          <cell r="A7">
            <v>1121</v>
          </cell>
          <cell r="B7" t="str">
            <v>1121_Form Community Support Groups (CSG)</v>
          </cell>
        </row>
        <row r="8">
          <cell r="A8">
            <v>1122</v>
          </cell>
          <cell r="B8" t="str">
            <v>1122_Conduct coordination meeting between CSG and primary health care facilities.</v>
          </cell>
        </row>
        <row r="9">
          <cell r="A9">
            <v>1123</v>
          </cell>
          <cell r="B9" t="str">
            <v>1123_Revitalize and support Community Clinic Management Groups (CCMG)</v>
          </cell>
        </row>
        <row r="10">
          <cell r="A10">
            <v>1124</v>
          </cell>
          <cell r="B10" t="str">
            <v xml:space="preserve">1124_Organize Union Parishads’ (UP) Education, Health and Family Planning (EHFP) Standing Committee </v>
          </cell>
        </row>
        <row r="11">
          <cell r="A11">
            <v>1131</v>
          </cell>
          <cell r="B11" t="str">
            <v>1131_Provide communities with awareness raising on family planning, IYCF and maternal nutrition</v>
          </cell>
        </row>
        <row r="12">
          <cell r="A12">
            <v>1211</v>
          </cell>
          <cell r="B12" t="str">
            <v>1211_ Provide training on facility IMNCI provided for government and NGOs health staff</v>
          </cell>
        </row>
        <row r="13">
          <cell r="A13">
            <v>1221</v>
          </cell>
          <cell r="B13" t="str">
            <v>1221_Develop system and referral tools for health care facilities</v>
          </cell>
        </row>
        <row r="14">
          <cell r="A14">
            <v>1231</v>
          </cell>
          <cell r="B14" t="str">
            <v>1231_Provide MNCH equipment  to UH&amp;FWCs</v>
          </cell>
        </row>
        <row r="15">
          <cell r="A15">
            <v>1232</v>
          </cell>
          <cell r="B15" t="str">
            <v xml:space="preserve">1232_Develop MNCH follow-up tools at health facilities </v>
          </cell>
        </row>
        <row r="16">
          <cell r="A16">
            <v>1233</v>
          </cell>
          <cell r="B16" t="str">
            <v>1233_Provide CCMGs with training sessions on  improved Clinic Management and Leadership</v>
          </cell>
        </row>
      </sheetData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>
        <row r="16">
          <cell r="G16" t="str">
            <v>Sub-Activities</v>
          </cell>
        </row>
      </sheetData>
      <sheetData sheetId="25">
        <row r="16">
          <cell r="G16" t="str">
            <v>Sub-Activities</v>
          </cell>
        </row>
      </sheetData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DA format"/>
      <sheetName val="PAHDAA Budget"/>
      <sheetName val="BUDGET INPUT (CAD)"/>
      <sheetName val="BUDGET INPUT"/>
      <sheetName val="Programme Budget"/>
      <sheetName val="High Level Budget"/>
      <sheetName val="Assumptions for programme costs"/>
      <sheetName val="Summary Budget"/>
      <sheetName val="Data Validat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eet"/>
      <sheetName val="Summary_CNO"/>
      <sheetName val="Salary_CNO"/>
      <sheetName val="Travel_CNO"/>
      <sheetName val="Work_Plan"/>
      <sheetName val="Table_5.1 (CAD)"/>
      <sheetName val="Table_6 (CAD)"/>
      <sheetName val="Sec 11.0 (CAD)"/>
      <sheetName val="Combo"/>
      <sheetName val="Data Validation"/>
      <sheetName val="Cover_Sheet"/>
      <sheetName val="Table_5_1_(CAD)"/>
      <sheetName val="Table_6_(CAD)"/>
      <sheetName val="Sec_11_0_(CAD)"/>
    </sheetNames>
    <sheetDataSet>
      <sheetData sheetId="0"/>
      <sheetData sheetId="1"/>
      <sheetData sheetId="2"/>
      <sheetData sheetId="3">
        <row r="3">
          <cell r="E3">
            <v>115.43</v>
          </cell>
          <cell r="F3">
            <v>42.28</v>
          </cell>
        </row>
        <row r="4">
          <cell r="E4">
            <v>155</v>
          </cell>
          <cell r="F4">
            <v>155</v>
          </cell>
        </row>
        <row r="5">
          <cell r="E5">
            <v>300</v>
          </cell>
          <cell r="F5">
            <v>300</v>
          </cell>
        </row>
        <row r="6">
          <cell r="E6">
            <v>2200</v>
          </cell>
          <cell r="F6">
            <v>2200</v>
          </cell>
        </row>
        <row r="9">
          <cell r="H9">
            <v>1.05</v>
          </cell>
        </row>
      </sheetData>
      <sheetData sheetId="4"/>
      <sheetData sheetId="5">
        <row r="2">
          <cell r="D2">
            <v>0.85</v>
          </cell>
        </row>
      </sheetData>
      <sheetData sheetId="6"/>
      <sheetData sheetId="7"/>
      <sheetData sheetId="8">
        <row r="1">
          <cell r="A1" t="str">
            <v>SELECT</v>
          </cell>
        </row>
      </sheetData>
      <sheetData sheetId="9" refreshError="1"/>
      <sheetData sheetId="10"/>
      <sheetData sheetId="11">
        <row r="2">
          <cell r="D2">
            <v>0.85</v>
          </cell>
        </row>
      </sheetData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report-PT"/>
      <sheetName val="Master GHA"/>
      <sheetName val="Master GHA.Y1"/>
      <sheetName val="CIDA GHA.Y1"/>
      <sheetName val="Y1 Qtr 1 Analysis"/>
      <sheetName val="Y1 Qtr 2 Analysis"/>
      <sheetName val="Y1 Qtr 3 Analysis"/>
      <sheetName val="Y1 Qtr 4 Analysis"/>
      <sheetName val="For comments"/>
      <sheetName val="#REF"/>
      <sheetName val="Combo"/>
      <sheetName val="FPF4-01"/>
      <sheetName val="GSF RFW (Do Not Remove)"/>
      <sheetName val="General_report-PT"/>
      <sheetName val="Master_GHA"/>
      <sheetName val="Master_GHA_Y1"/>
      <sheetName val="CIDA_GHA_Y1"/>
      <sheetName val="Y1_Qtr_1_Analysis"/>
      <sheetName val="Y1_Qtr_2_Analysis"/>
      <sheetName val="Y1_Qtr_3_Analysis"/>
      <sheetName val="Y1_Qtr_4_Analysis"/>
      <sheetName val="For_comments"/>
    </sheetNames>
    <sheetDataSet>
      <sheetData sheetId="0"/>
      <sheetData sheetId="1">
        <row r="12">
          <cell r="E12" t="str">
            <v>X004</v>
          </cell>
          <cell r="I12" t="str">
            <v>X008</v>
          </cell>
        </row>
        <row r="15">
          <cell r="E15" t="str">
            <v>1.2 plan</v>
          </cell>
          <cell r="I15">
            <v>75600</v>
          </cell>
        </row>
        <row r="16">
          <cell r="E16" t="str">
            <v>1.2 plan</v>
          </cell>
          <cell r="I16">
            <v>17640</v>
          </cell>
        </row>
        <row r="17">
          <cell r="E17" t="str">
            <v>1.2 plan</v>
          </cell>
          <cell r="I17">
            <v>100800</v>
          </cell>
        </row>
        <row r="18">
          <cell r="E18" t="str">
            <v>1.2 plan</v>
          </cell>
          <cell r="I18">
            <v>29400</v>
          </cell>
        </row>
        <row r="19">
          <cell r="E19" t="str">
            <v>1.2 plan</v>
          </cell>
          <cell r="I19">
            <v>63000</v>
          </cell>
        </row>
        <row r="20">
          <cell r="E20" t="str">
            <v>1.2 plan</v>
          </cell>
          <cell r="I20">
            <v>15540</v>
          </cell>
        </row>
        <row r="21">
          <cell r="E21" t="str">
            <v>1.2 plan</v>
          </cell>
          <cell r="I21">
            <v>33600</v>
          </cell>
        </row>
        <row r="22">
          <cell r="E22" t="str">
            <v>1.2 plan</v>
          </cell>
          <cell r="I22">
            <v>31500</v>
          </cell>
        </row>
        <row r="23">
          <cell r="E23" t="str">
            <v>1.2 plan</v>
          </cell>
          <cell r="I23">
            <v>105000</v>
          </cell>
        </row>
        <row r="24">
          <cell r="E24" t="str">
            <v>1.2 plan</v>
          </cell>
          <cell r="I24">
            <v>26250</v>
          </cell>
        </row>
        <row r="25">
          <cell r="E25" t="str">
            <v>1.2 plan</v>
          </cell>
          <cell r="I25">
            <v>63000</v>
          </cell>
        </row>
        <row r="26">
          <cell r="E26" t="str">
            <v>1.2 plan</v>
          </cell>
          <cell r="I26">
            <v>15540</v>
          </cell>
        </row>
        <row r="27">
          <cell r="E27" t="str">
            <v>1.2 plan</v>
          </cell>
          <cell r="I27">
            <v>15246</v>
          </cell>
        </row>
        <row r="28">
          <cell r="E28" t="str">
            <v>1.2 plan</v>
          </cell>
          <cell r="I28">
            <v>3822</v>
          </cell>
        </row>
        <row r="29">
          <cell r="E29" t="str">
            <v>1.2 plan</v>
          </cell>
          <cell r="I29">
            <v>54600</v>
          </cell>
        </row>
        <row r="30">
          <cell r="E30" t="str">
            <v>1.2 plan</v>
          </cell>
          <cell r="I30">
            <v>13650</v>
          </cell>
        </row>
        <row r="31">
          <cell r="I31">
            <v>664188</v>
          </cell>
        </row>
        <row r="34">
          <cell r="E34" t="str">
            <v>1.6.6 vehicle</v>
          </cell>
          <cell r="I34">
            <v>70000</v>
          </cell>
        </row>
        <row r="35">
          <cell r="E35" t="str">
            <v>1.6.6 partner assets</v>
          </cell>
          <cell r="I35">
            <v>78000</v>
          </cell>
        </row>
        <row r="36">
          <cell r="E36" t="str">
            <v>1.6.6 plan assets</v>
          </cell>
          <cell r="I36">
            <v>6300</v>
          </cell>
        </row>
        <row r="37">
          <cell r="E37" t="str">
            <v>1.6.6 plan assets</v>
          </cell>
          <cell r="I37">
            <v>9000</v>
          </cell>
        </row>
        <row r="38">
          <cell r="E38" t="str">
            <v>1.6.6 plan assets</v>
          </cell>
          <cell r="I38">
            <v>7200</v>
          </cell>
        </row>
        <row r="39">
          <cell r="E39" t="str">
            <v>1.6.6 plan assets</v>
          </cell>
          <cell r="I39">
            <v>4000</v>
          </cell>
        </row>
        <row r="40">
          <cell r="E40" t="str">
            <v>1.6.6 plan assets</v>
          </cell>
          <cell r="I40">
            <v>4800</v>
          </cell>
        </row>
        <row r="41">
          <cell r="E41" t="str">
            <v>1.6.6 plan assets</v>
          </cell>
          <cell r="I41">
            <v>2700</v>
          </cell>
        </row>
        <row r="44">
          <cell r="E44" t="str">
            <v>1.6.7 plan</v>
          </cell>
          <cell r="I44">
            <v>17976</v>
          </cell>
        </row>
        <row r="45">
          <cell r="E45" t="str">
            <v>1.6.7 plan</v>
          </cell>
          <cell r="I45">
            <v>6500</v>
          </cell>
        </row>
        <row r="46">
          <cell r="E46" t="str">
            <v>1.6.7 plan</v>
          </cell>
          <cell r="I46">
            <v>21000</v>
          </cell>
        </row>
        <row r="47">
          <cell r="E47" t="str">
            <v>1.6.7 plan vehicle</v>
          </cell>
          <cell r="I47">
            <v>24000</v>
          </cell>
        </row>
        <row r="48">
          <cell r="E48" t="str">
            <v>1.6.7 plan vehicle</v>
          </cell>
          <cell r="I48">
            <v>54000</v>
          </cell>
        </row>
        <row r="49">
          <cell r="E49" t="str">
            <v>1.6.7 plan vehicle</v>
          </cell>
          <cell r="I49">
            <v>43200</v>
          </cell>
        </row>
        <row r="50">
          <cell r="E50" t="str">
            <v>1.6.7 plan vehicle</v>
          </cell>
          <cell r="I50">
            <v>47520</v>
          </cell>
        </row>
        <row r="52">
          <cell r="I52">
            <v>396196</v>
          </cell>
        </row>
        <row r="55">
          <cell r="E55" t="str">
            <v>1.6.1 local</v>
          </cell>
        </row>
        <row r="56">
          <cell r="E56" t="str">
            <v>1.6.1 local</v>
          </cell>
          <cell r="I56">
            <v>4000</v>
          </cell>
        </row>
        <row r="57">
          <cell r="E57" t="str">
            <v>1.6.1 local</v>
          </cell>
          <cell r="I57">
            <v>23400</v>
          </cell>
        </row>
        <row r="58">
          <cell r="E58" t="str">
            <v>1.6.1 local</v>
          </cell>
          <cell r="I58">
            <v>11250</v>
          </cell>
        </row>
        <row r="59">
          <cell r="E59" t="str">
            <v>1.6.1 international</v>
          </cell>
          <cell r="I59">
            <v>12000</v>
          </cell>
        </row>
        <row r="62">
          <cell r="E62" t="str">
            <v>1.4 baseline</v>
          </cell>
          <cell r="I62">
            <v>21080</v>
          </cell>
        </row>
        <row r="63">
          <cell r="E63" t="str">
            <v>1.4 end</v>
          </cell>
          <cell r="I63">
            <v>25000</v>
          </cell>
        </row>
        <row r="65">
          <cell r="I65">
            <v>96730</v>
          </cell>
        </row>
        <row r="67">
          <cell r="I67">
            <v>1157114</v>
          </cell>
        </row>
        <row r="76">
          <cell r="E76" t="str">
            <v>1.6.4</v>
          </cell>
          <cell r="I76">
            <v>57600</v>
          </cell>
        </row>
        <row r="77">
          <cell r="E77" t="str">
            <v>1.6.6 materials</v>
          </cell>
          <cell r="I77">
            <v>192000</v>
          </cell>
        </row>
        <row r="78">
          <cell r="E78" t="str">
            <v>1.6.4</v>
          </cell>
          <cell r="I78">
            <v>32400</v>
          </cell>
        </row>
        <row r="81">
          <cell r="E81" t="str">
            <v>1.6.4</v>
          </cell>
          <cell r="I81">
            <v>39720</v>
          </cell>
        </row>
        <row r="84">
          <cell r="E84" t="str">
            <v>1.6.4</v>
          </cell>
          <cell r="I84">
            <v>39720</v>
          </cell>
        </row>
        <row r="87">
          <cell r="E87" t="str">
            <v>1.6.6 materials</v>
          </cell>
          <cell r="I87">
            <v>40000</v>
          </cell>
        </row>
        <row r="90">
          <cell r="E90" t="str">
            <v>1.6.4</v>
          </cell>
          <cell r="I90">
            <v>7200</v>
          </cell>
        </row>
        <row r="93">
          <cell r="E93" t="str">
            <v>1.6.4</v>
          </cell>
          <cell r="I93">
            <v>15000</v>
          </cell>
        </row>
        <row r="94">
          <cell r="E94" t="str">
            <v>1.6.8 meetings</v>
          </cell>
          <cell r="I94">
            <v>96000</v>
          </cell>
        </row>
        <row r="95">
          <cell r="E95" t="str">
            <v>1.6.8 meetings</v>
          </cell>
          <cell r="I95">
            <v>75000</v>
          </cell>
        </row>
        <row r="97">
          <cell r="E97" t="str">
            <v>1.2 partner</v>
          </cell>
          <cell r="I97">
            <v>43200</v>
          </cell>
        </row>
        <row r="98">
          <cell r="E98" t="str">
            <v>1.2 partner</v>
          </cell>
          <cell r="I98">
            <v>10800</v>
          </cell>
        </row>
        <row r="99">
          <cell r="E99" t="str">
            <v>1.2 partner</v>
          </cell>
          <cell r="I99">
            <v>216000</v>
          </cell>
        </row>
        <row r="100">
          <cell r="E100" t="str">
            <v>1.2 partner</v>
          </cell>
          <cell r="I100">
            <v>64800</v>
          </cell>
        </row>
        <row r="106">
          <cell r="I106">
            <v>0</v>
          </cell>
        </row>
        <row r="109">
          <cell r="I109">
            <v>0</v>
          </cell>
        </row>
        <row r="112">
          <cell r="E112" t="str">
            <v>1.6.8 meetings</v>
          </cell>
          <cell r="I112">
            <v>36000</v>
          </cell>
        </row>
        <row r="113">
          <cell r="E113" t="str">
            <v>1.6.8 meetings</v>
          </cell>
          <cell r="I113">
            <v>180000</v>
          </cell>
        </row>
        <row r="116">
          <cell r="E116" t="str">
            <v>1.6.8 meetings</v>
          </cell>
          <cell r="I116">
            <v>8700</v>
          </cell>
        </row>
        <row r="119">
          <cell r="I119">
            <v>0</v>
          </cell>
        </row>
        <row r="121">
          <cell r="I121">
            <v>1154140</v>
          </cell>
        </row>
        <row r="126">
          <cell r="E126" t="str">
            <v>1.6.4</v>
          </cell>
          <cell r="I126">
            <v>5430.24</v>
          </cell>
        </row>
        <row r="129">
          <cell r="E129" t="str">
            <v>1.6.4</v>
          </cell>
          <cell r="I129">
            <v>7188</v>
          </cell>
        </row>
        <row r="132">
          <cell r="E132" t="str">
            <v>1.6.4</v>
          </cell>
          <cell r="I132">
            <v>24756</v>
          </cell>
        </row>
        <row r="135">
          <cell r="E135" t="str">
            <v>1.6.4</v>
          </cell>
          <cell r="I135">
            <v>209460</v>
          </cell>
        </row>
        <row r="136">
          <cell r="E136" t="str">
            <v>1.6.4</v>
          </cell>
          <cell r="I136">
            <v>11520</v>
          </cell>
        </row>
        <row r="138">
          <cell r="E138" t="str">
            <v>1.6.4</v>
          </cell>
          <cell r="I138">
            <v>209460</v>
          </cell>
        </row>
        <row r="139">
          <cell r="E139" t="str">
            <v>1.6.4</v>
          </cell>
          <cell r="I139">
            <v>11520</v>
          </cell>
        </row>
        <row r="142">
          <cell r="I142">
            <v>0</v>
          </cell>
        </row>
        <row r="145">
          <cell r="I145">
            <v>0</v>
          </cell>
        </row>
        <row r="148">
          <cell r="I148">
            <v>0</v>
          </cell>
        </row>
        <row r="151">
          <cell r="E151" t="str">
            <v>1.6.6 materials</v>
          </cell>
          <cell r="I151">
            <v>66000</v>
          </cell>
        </row>
        <row r="154">
          <cell r="E154" t="str">
            <v>1.6.6 materials</v>
          </cell>
          <cell r="I154">
            <v>61200</v>
          </cell>
        </row>
        <row r="157">
          <cell r="E157" t="str">
            <v>1.6.8 meetings</v>
          </cell>
          <cell r="I157">
            <v>30000</v>
          </cell>
        </row>
        <row r="160">
          <cell r="E160" t="str">
            <v>1.6.8 meetings</v>
          </cell>
          <cell r="I160">
            <v>31500</v>
          </cell>
        </row>
        <row r="166">
          <cell r="E166" t="str">
            <v>1.6.8 meetings</v>
          </cell>
          <cell r="I166">
            <v>9000</v>
          </cell>
        </row>
        <row r="169">
          <cell r="E169" t="str">
            <v>1.6.8 meetings</v>
          </cell>
          <cell r="I169">
            <v>6262</v>
          </cell>
        </row>
        <row r="172">
          <cell r="E172" t="str">
            <v>1.6.4</v>
          </cell>
          <cell r="I172">
            <v>1130.04</v>
          </cell>
        </row>
        <row r="175">
          <cell r="E175" t="str">
            <v>1.6.4</v>
          </cell>
          <cell r="I175">
            <v>4320</v>
          </cell>
        </row>
        <row r="178">
          <cell r="I178">
            <v>688746.28</v>
          </cell>
        </row>
        <row r="183">
          <cell r="I183">
            <v>1842886.28</v>
          </cell>
        </row>
        <row r="185">
          <cell r="I185">
            <v>3000000.2800000003</v>
          </cell>
        </row>
      </sheetData>
      <sheetData sheetId="2">
        <row r="11">
          <cell r="Y11" t="str">
            <v>Actual</v>
          </cell>
        </row>
      </sheetData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>
        <row r="12">
          <cell r="E12" t="str">
            <v>X004</v>
          </cell>
        </row>
      </sheetData>
      <sheetData sheetId="15">
        <row r="11">
          <cell r="Y11" t="str">
            <v>Actual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1 2011 Review Narrative"/>
      <sheetName val="Q1 2011 Review Financial "/>
      <sheetName val="Sheet4"/>
    </sheetNames>
    <sheetDataSet>
      <sheetData sheetId="0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FrontPage"/>
      <sheetName val="FS"/>
      <sheetName val="TZ_ADMIN"/>
      <sheetName val="TZ_EQUIP"/>
      <sheetName val="TZ_HIV"/>
      <sheetName val="TZ_MRC"/>
      <sheetName val="TZ_NGORC"/>
      <sheetName val="TZ_PDC"/>
      <sheetName val="TZ_STEPS"/>
      <sheetName val="TZ_TAP"/>
      <sheetName val="TZ_PROP"/>
      <sheetName val="Settings"/>
    </sheetNames>
    <sheetDataSet>
      <sheetData sheetId="0" refreshError="1"/>
      <sheetData sheetId="1" refreshError="1">
        <row r="6">
          <cell r="F6" t="str">
            <v>TZS</v>
          </cell>
          <cell r="H6">
            <v>1000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2">
          <cell r="F22">
            <v>1.1499999999999999</v>
          </cell>
          <cell r="G22">
            <v>1.1499999999999999</v>
          </cell>
          <cell r="H22">
            <v>1.1499999999999999</v>
          </cell>
          <cell r="I22">
            <v>1.1399999999999999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1"/>
      <sheetName val="Sc000"/>
      <sheetName val="Sc001"/>
      <sheetName val="Sc002"/>
      <sheetName val="Sc003"/>
      <sheetName val="Sc004"/>
      <sheetName val="Sc005"/>
      <sheetName val="Sc006"/>
      <sheetName val="Sc007"/>
      <sheetName val="Sc008"/>
      <sheetName val="Sc008Mamyss_sos"/>
      <sheetName val="Feuil2"/>
      <sheetName val="SYNTHESE BESOINS PHYSIQUES"/>
      <sheetName val="Sc008Mamyss1"/>
      <sheetName val="Synthese cdmt"/>
      <sheetName val="cdmt"/>
      <sheetName val="Financements extérieurs"/>
      <sheetName val="Sc008Mamyss2"/>
      <sheetName val="Sc008Mamyss3"/>
      <sheetName val="Sc008Mamyss4"/>
      <sheetName val="Synthese cdmt (2)"/>
      <sheetName val="Synthese cdmt (usd)"/>
      <sheetName val="Récap"/>
      <sheetName val="Sc007 INSD"/>
      <sheetName val="Sc PDDEB"/>
      <sheetName val="Sc000a"/>
      <sheetName val="Sc008a"/>
      <sheetName val="Pop"/>
      <sheetName val="Finances"/>
      <sheetName val="Sheet6"/>
      <sheetName val="Sc007 INSD2"/>
      <sheetName val="Sc007 rev"/>
      <sheetName val="planning"/>
      <sheetName val="Commentaires"/>
      <sheetName val="Blad1cours change (2)"/>
      <sheetName val="Blad1cours change"/>
      <sheetName val="Sc008Mamyss1 save basic"/>
      <sheetName val="Inv MESRSS"/>
      <sheetName val="#REF"/>
    </sheetNames>
    <sheetDataSet>
      <sheetData sheetId="0" refreshError="1">
        <row r="3">
          <cell r="B3">
            <v>410</v>
          </cell>
        </row>
      </sheetData>
      <sheetData sheetId="1">
        <row r="3">
          <cell r="B3">
            <v>410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rontSheet"/>
      <sheetName val="BP"/>
      <sheetName val="GrantDetails"/>
      <sheetName val="B260"/>
      <sheetName val="S001"/>
      <sheetName val="S002"/>
      <sheetName val="S003"/>
      <sheetName val="BackUp"/>
      <sheetName val="B283"/>
      <sheetName val="B270"/>
      <sheetName val="B271"/>
      <sheetName val="FS_Summary"/>
      <sheetName val="KE_CRSP"/>
      <sheetName val="KE_SIP"/>
      <sheetName val="EA_MRRP"/>
      <sheetName val="KE_MRC"/>
      <sheetName val="KE_MPRO"/>
      <sheetName val="KE_EQUIP"/>
      <sheetName val="KE_CHSSP"/>
      <sheetName val="EA_ANS"/>
      <sheetName val="EA_YDP"/>
      <sheetName val="B240_template"/>
      <sheetName val="Admin"/>
      <sheetName val="Settings"/>
      <sheetName val="Master GHA"/>
      <sheetName val="Detailed"/>
    </sheetNames>
    <sheetDataSet>
      <sheetData sheetId="0">
        <row r="4">
          <cell r="E4" t="str">
            <v>USD XR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4">
          <cell r="E4" t="str">
            <v>USD XR</v>
          </cell>
          <cell r="F4" t="str">
            <v>&gt;2002</v>
          </cell>
          <cell r="G4" t="str">
            <v>2003b</v>
          </cell>
          <cell r="H4" t="str">
            <v>2003a</v>
          </cell>
          <cell r="I4" t="str">
            <v>2004b</v>
          </cell>
          <cell r="J4" t="str">
            <v>2004a</v>
          </cell>
          <cell r="K4" t="str">
            <v>2005b</v>
          </cell>
        </row>
        <row r="5">
          <cell r="E5" t="str">
            <v>USD</v>
          </cell>
          <cell r="F5">
            <v>1</v>
          </cell>
          <cell r="G5">
            <v>1</v>
          </cell>
          <cell r="H5">
            <v>1</v>
          </cell>
          <cell r="I5">
            <v>1</v>
          </cell>
          <cell r="J5">
            <v>1</v>
          </cell>
          <cell r="K5">
            <v>1</v>
          </cell>
          <cell r="M5" t="str">
            <v>3011101 (IUF Donations)</v>
          </cell>
          <cell r="N5" t="str">
            <v>3011101</v>
          </cell>
          <cell r="O5" t="str">
            <v>IUF Donations</v>
          </cell>
          <cell r="Q5" t="str">
            <v>4012101 (Project Grants)</v>
          </cell>
          <cell r="R5" t="str">
            <v>4012101</v>
          </cell>
          <cell r="S5" t="str">
            <v>Project Grants</v>
          </cell>
        </row>
        <row r="6">
          <cell r="C6" t="str">
            <v>AKF (KEN)</v>
          </cell>
          <cell r="E6" t="str">
            <v>GBP</v>
          </cell>
          <cell r="F6">
            <v>0.66669999999999996</v>
          </cell>
          <cell r="G6">
            <v>0.6452</v>
          </cell>
          <cell r="H6">
            <v>0.61228657534246533</v>
          </cell>
          <cell r="I6">
            <v>0.63</v>
          </cell>
          <cell r="J6">
            <v>0.63</v>
          </cell>
          <cell r="K6">
            <v>0.56497175141242939</v>
          </cell>
          <cell r="M6" t="str">
            <v>3012101 (IUF Agency Grants)</v>
          </cell>
          <cell r="N6" t="str">
            <v>3012101</v>
          </cell>
          <cell r="O6" t="str">
            <v>IUF Agency Grants</v>
          </cell>
          <cell r="Q6" t="str">
            <v>4014101 (Project Grant to grantee)</v>
          </cell>
          <cell r="R6" t="str">
            <v>4014101</v>
          </cell>
          <cell r="S6" t="str">
            <v>Project Grant to grantee</v>
          </cell>
        </row>
        <row r="7">
          <cell r="E7" t="str">
            <v>CAD</v>
          </cell>
          <cell r="F7">
            <v>1.57</v>
          </cell>
          <cell r="G7">
            <v>1.5860000000000001</v>
          </cell>
          <cell r="H7">
            <v>1.4009660273972611</v>
          </cell>
          <cell r="I7">
            <v>1.39</v>
          </cell>
          <cell r="J7">
            <v>1.39</v>
          </cell>
          <cell r="K7">
            <v>1.25</v>
          </cell>
          <cell r="M7" t="str">
            <v>3021101 (Direct Agency Grants)</v>
          </cell>
          <cell r="N7" t="str">
            <v>3021101</v>
          </cell>
          <cell r="O7" t="str">
            <v>Direct Agency Grants</v>
          </cell>
          <cell r="Q7" t="str">
            <v>4015101 (Administration Grants)</v>
          </cell>
          <cell r="R7" t="str">
            <v>4015101</v>
          </cell>
          <cell r="S7" t="str">
            <v>Administration Grants</v>
          </cell>
        </row>
        <row r="8">
          <cell r="C8" t="str">
            <v>KES</v>
          </cell>
          <cell r="E8" t="str">
            <v>CHF</v>
          </cell>
          <cell r="F8">
            <v>1.56</v>
          </cell>
          <cell r="G8">
            <v>1.5</v>
          </cell>
          <cell r="H8">
            <v>1.3452405479452061</v>
          </cell>
          <cell r="I8">
            <v>1.4</v>
          </cell>
          <cell r="J8">
            <v>1.4</v>
          </cell>
          <cell r="K8">
            <v>1.2345679012345678</v>
          </cell>
          <cell r="M8" t="str">
            <v>3031101 (HH Administration Contri)</v>
          </cell>
          <cell r="N8" t="str">
            <v>3031101</v>
          </cell>
          <cell r="O8" t="str">
            <v>HH Administration Contri</v>
          </cell>
          <cell r="Q8" t="str">
            <v>4017101 (Jamatkhana donation)</v>
          </cell>
          <cell r="R8" t="str">
            <v>4017101</v>
          </cell>
          <cell r="S8" t="str">
            <v>Jamatkhana donation</v>
          </cell>
        </row>
        <row r="9">
          <cell r="E9" t="str">
            <v>PKR</v>
          </cell>
          <cell r="F9">
            <v>62</v>
          </cell>
          <cell r="G9">
            <v>62</v>
          </cell>
          <cell r="H9">
            <v>59.894819178082223</v>
          </cell>
          <cell r="I9">
            <v>58</v>
          </cell>
          <cell r="J9">
            <v>58</v>
          </cell>
          <cell r="K9">
            <v>60</v>
          </cell>
          <cell r="M9" t="str">
            <v>3032101 (HH Properties: AKDN)</v>
          </cell>
          <cell r="N9" t="str">
            <v>3032101</v>
          </cell>
          <cell r="O9" t="str">
            <v>HH Properties: AKDN</v>
          </cell>
          <cell r="Q9" t="str">
            <v>4018101 (Institutional donation)</v>
          </cell>
          <cell r="R9" t="str">
            <v>4018101</v>
          </cell>
          <cell r="S9" t="str">
            <v>Institutional donation</v>
          </cell>
        </row>
        <row r="10">
          <cell r="E10" t="str">
            <v>INR</v>
          </cell>
          <cell r="F10">
            <v>49</v>
          </cell>
          <cell r="G10">
            <v>49</v>
          </cell>
          <cell r="H10">
            <v>46.660416438356172</v>
          </cell>
          <cell r="I10">
            <v>46</v>
          </cell>
          <cell r="J10">
            <v>46</v>
          </cell>
          <cell r="K10">
            <v>47</v>
          </cell>
          <cell r="M10" t="str">
            <v>3033101 (HH Properties: Cultural)</v>
          </cell>
          <cell r="N10" t="str">
            <v>3033101</v>
          </cell>
          <cell r="O10" t="str">
            <v>HH Properties: Cultural</v>
          </cell>
          <cell r="Q10" t="str">
            <v>4019101 (Other  grant)</v>
          </cell>
          <cell r="R10" t="str">
            <v>4019101</v>
          </cell>
          <cell r="S10" t="str">
            <v>Other  grant</v>
          </cell>
        </row>
        <row r="11">
          <cell r="E11" t="str">
            <v>KES</v>
          </cell>
          <cell r="F11">
            <v>80</v>
          </cell>
          <cell r="G11">
            <v>80</v>
          </cell>
          <cell r="H11">
            <v>76.322663013698616</v>
          </cell>
          <cell r="I11">
            <v>77</v>
          </cell>
          <cell r="J11">
            <v>77</v>
          </cell>
          <cell r="K11">
            <v>82</v>
          </cell>
          <cell r="M11" t="str">
            <v>3033102 (HH Properties: Recretinal)</v>
          </cell>
          <cell r="N11" t="str">
            <v>3033102</v>
          </cell>
          <cell r="O11" t="str">
            <v>HH Properties: Recretinal</v>
          </cell>
          <cell r="Q11" t="str">
            <v>4021101 (National  Salaries)</v>
          </cell>
          <cell r="R11" t="str">
            <v>4021101</v>
          </cell>
          <cell r="S11" t="str">
            <v>National  Salaries</v>
          </cell>
        </row>
        <row r="12">
          <cell r="C12">
            <v>1000</v>
          </cell>
          <cell r="E12" t="str">
            <v>UGS</v>
          </cell>
          <cell r="F12">
            <v>1740</v>
          </cell>
          <cell r="G12">
            <v>1900</v>
          </cell>
          <cell r="H12">
            <v>1844.6290410958914</v>
          </cell>
          <cell r="I12">
            <v>2100</v>
          </cell>
          <cell r="J12">
            <v>2100</v>
          </cell>
          <cell r="K12">
            <v>1900</v>
          </cell>
          <cell r="M12" t="str">
            <v>3034101 (HH Properties: NonJK)</v>
          </cell>
          <cell r="N12" t="str">
            <v>3034101</v>
          </cell>
          <cell r="O12" t="str">
            <v>HH Properties: NonJK</v>
          </cell>
          <cell r="Q12" t="str">
            <v>4021201 (Expatriate Salaries)</v>
          </cell>
          <cell r="R12" t="str">
            <v>4021201</v>
          </cell>
          <cell r="S12" t="str">
            <v>Expatriate Salaries</v>
          </cell>
        </row>
        <row r="13">
          <cell r="E13" t="str">
            <v>BDT</v>
          </cell>
          <cell r="F13">
            <v>60</v>
          </cell>
          <cell r="G13">
            <v>60</v>
          </cell>
          <cell r="H13">
            <v>60.060558904109534</v>
          </cell>
          <cell r="I13">
            <v>60</v>
          </cell>
          <cell r="J13">
            <v>60</v>
          </cell>
          <cell r="K13">
            <v>62</v>
          </cell>
          <cell r="M13" t="str">
            <v>3041101 (Donations Income)</v>
          </cell>
          <cell r="N13" t="str">
            <v>3041101</v>
          </cell>
          <cell r="O13" t="str">
            <v>Donations Income</v>
          </cell>
          <cell r="Q13" t="str">
            <v>4022101 (NSSF)</v>
          </cell>
          <cell r="R13" t="str">
            <v>4022101</v>
          </cell>
          <cell r="S13" t="str">
            <v>NSSF</v>
          </cell>
        </row>
        <row r="14">
          <cell r="E14" t="str">
            <v>TZS</v>
          </cell>
          <cell r="F14">
            <v>1000</v>
          </cell>
          <cell r="G14">
            <v>1030</v>
          </cell>
          <cell r="H14">
            <v>1062.8136164383561</v>
          </cell>
          <cell r="I14">
            <v>1100</v>
          </cell>
          <cell r="J14">
            <v>1100</v>
          </cell>
          <cell r="K14">
            <v>1150</v>
          </cell>
          <cell r="M14" t="str">
            <v>3042201 (J K Donation Income)</v>
          </cell>
          <cell r="N14" t="str">
            <v>3042201</v>
          </cell>
          <cell r="O14" t="str">
            <v>J K Donation Income</v>
          </cell>
          <cell r="Q14" t="str">
            <v>4023101 (Contri to Pension Fund)</v>
          </cell>
          <cell r="R14" t="str">
            <v>4023101</v>
          </cell>
          <cell r="S14" t="str">
            <v>Contri to Pension Fund</v>
          </cell>
        </row>
        <row r="15">
          <cell r="C15">
            <v>80</v>
          </cell>
          <cell r="E15" t="str">
            <v>EUR</v>
          </cell>
          <cell r="F15">
            <v>1.06</v>
          </cell>
          <cell r="G15">
            <v>1</v>
          </cell>
          <cell r="H15">
            <v>0.88539780821917835</v>
          </cell>
          <cell r="I15">
            <v>0.87719999999999998</v>
          </cell>
          <cell r="J15">
            <v>0.87719999999999998</v>
          </cell>
          <cell r="K15">
            <v>0.81300813008130079</v>
          </cell>
          <cell r="M15" t="str">
            <v>3051101 (AKF Endowment Contr)</v>
          </cell>
          <cell r="N15" t="str">
            <v>3051101</v>
          </cell>
          <cell r="O15" t="str">
            <v>AKF Endowment Contr</v>
          </cell>
          <cell r="Q15" t="str">
            <v>4023201 (Health Benefits)</v>
          </cell>
          <cell r="R15" t="str">
            <v>4023201</v>
          </cell>
          <cell r="S15" t="str">
            <v>Health Benefits</v>
          </cell>
        </row>
        <row r="16">
          <cell r="E16" t="str">
            <v>NOK</v>
          </cell>
          <cell r="H16">
            <v>7.079593150684933</v>
          </cell>
          <cell r="K16">
            <v>6.6059000000000001</v>
          </cell>
          <cell r="M16" t="str">
            <v>3051901 (Others Endowment Contr)</v>
          </cell>
          <cell r="N16" t="str">
            <v>3051901</v>
          </cell>
          <cell r="O16" t="str">
            <v>Others Endowment Contr</v>
          </cell>
          <cell r="Q16" t="str">
            <v>4023301 (Health Insurance)</v>
          </cell>
          <cell r="R16" t="str">
            <v>4023301</v>
          </cell>
          <cell r="S16" t="str">
            <v>Health Insurance</v>
          </cell>
        </row>
        <row r="17">
          <cell r="C17">
            <v>77</v>
          </cell>
          <cell r="E17" t="str">
            <v>JPY</v>
          </cell>
          <cell r="M17" t="str">
            <v>3052101 (HH Endwmnt Contr Income)</v>
          </cell>
          <cell r="N17" t="str">
            <v>3052101</v>
          </cell>
          <cell r="O17" t="str">
            <v>HH Endwmnt Contr Income</v>
          </cell>
          <cell r="Q17" t="str">
            <v>4023302 (Life Insurance)</v>
          </cell>
          <cell r="R17" t="str">
            <v>4023302</v>
          </cell>
          <cell r="S17" t="str">
            <v>Life Insurance</v>
          </cell>
        </row>
        <row r="18">
          <cell r="C18">
            <v>77</v>
          </cell>
          <cell r="E18" t="str">
            <v>SYP</v>
          </cell>
          <cell r="F18">
            <v>51</v>
          </cell>
          <cell r="G18">
            <v>51</v>
          </cell>
          <cell r="H18">
            <v>48</v>
          </cell>
          <cell r="K18">
            <v>48</v>
          </cell>
          <cell r="M18" t="str">
            <v>3052901 (Others Endowment Contr)</v>
          </cell>
          <cell r="N18" t="str">
            <v>3052901</v>
          </cell>
          <cell r="O18" t="str">
            <v>Others Endowment Contr</v>
          </cell>
          <cell r="Q18" t="str">
            <v>4023303 (Accdnt/ Disability Insur)</v>
          </cell>
          <cell r="R18" t="str">
            <v>4023303</v>
          </cell>
          <cell r="S18" t="str">
            <v>Accdnt/ Disability Insur</v>
          </cell>
        </row>
        <row r="19">
          <cell r="C19">
            <v>82</v>
          </cell>
          <cell r="E19" t="str">
            <v>EGP</v>
          </cell>
          <cell r="F19">
            <v>4.66</v>
          </cell>
          <cell r="G19">
            <v>4.8099999999999996</v>
          </cell>
          <cell r="H19">
            <v>6.2</v>
          </cell>
          <cell r="K19">
            <v>6.2</v>
          </cell>
          <cell r="M19" t="str">
            <v>3053101 (Int earned BankA/c Endo)</v>
          </cell>
          <cell r="N19" t="str">
            <v>3053101</v>
          </cell>
          <cell r="O19" t="str">
            <v>Int earned BankA/c Endo</v>
          </cell>
          <cell r="Q19" t="str">
            <v>4023901 (Education Benefit)</v>
          </cell>
          <cell r="R19" t="str">
            <v>4023901</v>
          </cell>
          <cell r="S19" t="str">
            <v>Education Benefit</v>
          </cell>
        </row>
        <row r="20">
          <cell r="M20" t="str">
            <v>3053102 (Int earned T/ B Endow)</v>
          </cell>
          <cell r="N20" t="str">
            <v>3053102</v>
          </cell>
          <cell r="O20" t="str">
            <v>Int earned T/ B Endow</v>
          </cell>
          <cell r="Q20" t="str">
            <v>4023902 (Housing Benefit)</v>
          </cell>
          <cell r="R20" t="str">
            <v>4023902</v>
          </cell>
          <cell r="S20" t="str">
            <v>Housing Benefit</v>
          </cell>
        </row>
        <row r="21">
          <cell r="M21" t="str">
            <v>3053103 (Dividend income Endow)</v>
          </cell>
          <cell r="N21" t="str">
            <v>3053103</v>
          </cell>
          <cell r="O21" t="str">
            <v>Dividend income Endow</v>
          </cell>
          <cell r="Q21" t="str">
            <v>4023904 (House Utilities Benefit)</v>
          </cell>
          <cell r="R21" t="str">
            <v>4023904</v>
          </cell>
          <cell r="S21" t="str">
            <v>House Utilities Benefit</v>
          </cell>
        </row>
        <row r="22">
          <cell r="M22" t="str">
            <v>3053104 (Gain on sale Equity/Share)</v>
          </cell>
          <cell r="N22" t="str">
            <v>3053104</v>
          </cell>
          <cell r="O22" t="str">
            <v>Gain on sale Equity/Share</v>
          </cell>
          <cell r="Q22" t="str">
            <v>4023905 (Home Leave Benefit)</v>
          </cell>
          <cell r="R22" t="str">
            <v>4023905</v>
          </cell>
          <cell r="S22" t="str">
            <v>Home Leave Benefit</v>
          </cell>
        </row>
        <row r="23">
          <cell r="M23" t="str">
            <v>3053105 (Int Earned  FDR Endow)</v>
          </cell>
          <cell r="N23" t="str">
            <v>3053105</v>
          </cell>
          <cell r="O23" t="str">
            <v>Int Earned  FDR Endow</v>
          </cell>
          <cell r="Q23" t="str">
            <v>4029901 (Other D/Personnel Costs)</v>
          </cell>
          <cell r="R23" t="str">
            <v>4029901</v>
          </cell>
          <cell r="S23" t="str">
            <v>Other D/Personnel Costs</v>
          </cell>
        </row>
        <row r="24">
          <cell r="M24" t="str">
            <v>3061101 (Interest on bank A/c AKFK)</v>
          </cell>
          <cell r="N24" t="str">
            <v>3061101</v>
          </cell>
          <cell r="O24" t="str">
            <v>Interest on bank A/c AKFK</v>
          </cell>
          <cell r="Q24" t="str">
            <v>4031101 (Temporary Staff)</v>
          </cell>
          <cell r="R24" t="str">
            <v>4031101</v>
          </cell>
          <cell r="S24" t="str">
            <v>Temporary Staff</v>
          </cell>
        </row>
        <row r="25">
          <cell r="M25" t="str">
            <v>3061102 (Interest on CDR AKFK)</v>
          </cell>
          <cell r="N25" t="str">
            <v>3061102</v>
          </cell>
          <cell r="O25" t="str">
            <v>Interest on CDR AKFK</v>
          </cell>
          <cell r="Q25" t="str">
            <v>4032101 (Recruitment Costs)</v>
          </cell>
          <cell r="R25" t="str">
            <v>4032101</v>
          </cell>
          <cell r="S25" t="str">
            <v>Recruitment Costs</v>
          </cell>
        </row>
        <row r="26">
          <cell r="M26" t="str">
            <v>3061103 (Interest on FDR AKFK)</v>
          </cell>
          <cell r="N26" t="str">
            <v>3061103</v>
          </cell>
          <cell r="O26" t="str">
            <v>Interest on FDR AKFK</v>
          </cell>
          <cell r="Q26" t="str">
            <v>4032102 (Relocation Costs)</v>
          </cell>
          <cell r="R26" t="str">
            <v>4032102</v>
          </cell>
          <cell r="S26" t="str">
            <v>Relocation Costs</v>
          </cell>
        </row>
        <row r="27">
          <cell r="M27" t="str">
            <v>3062101 (Interest bank A/c Rest.)</v>
          </cell>
          <cell r="N27" t="str">
            <v>3062101</v>
          </cell>
          <cell r="O27" t="str">
            <v>Interest bank A/c Rest.</v>
          </cell>
          <cell r="Q27" t="str">
            <v>4032103 (Work permit and Dep Pass)</v>
          </cell>
          <cell r="R27" t="str">
            <v>4032103</v>
          </cell>
          <cell r="S27" t="str">
            <v>Work permit and Dep Pass</v>
          </cell>
        </row>
        <row r="28">
          <cell r="M28" t="str">
            <v>3062102 (Interest on CDR Rest.)</v>
          </cell>
          <cell r="N28" t="str">
            <v>3062102</v>
          </cell>
          <cell r="O28" t="str">
            <v>Interest on CDR Rest.</v>
          </cell>
          <cell r="Q28" t="str">
            <v>4033101 (Course Fees)</v>
          </cell>
          <cell r="R28" t="str">
            <v>4033101</v>
          </cell>
          <cell r="S28" t="str">
            <v>Course Fees</v>
          </cell>
        </row>
        <row r="29">
          <cell r="M29" t="str">
            <v>3062103 (Interest on FDR Rest.)</v>
          </cell>
          <cell r="N29" t="str">
            <v>3062103</v>
          </cell>
          <cell r="O29" t="str">
            <v>Interest on FDR Rest.</v>
          </cell>
          <cell r="Q29" t="str">
            <v>4033201 (W/shops and Seminars Locl)</v>
          </cell>
          <cell r="R29" t="str">
            <v>4033201</v>
          </cell>
          <cell r="S29" t="str">
            <v>W/shops and Seminars Locl</v>
          </cell>
        </row>
        <row r="30">
          <cell r="M30" t="str">
            <v>3062104 (Interest on loan &amp; invest)</v>
          </cell>
          <cell r="N30" t="str">
            <v>3062104</v>
          </cell>
          <cell r="O30" t="str">
            <v>Interest on loan &amp; invest</v>
          </cell>
          <cell r="Q30" t="str">
            <v>4033202 (W/shops and Seminars Intl)</v>
          </cell>
          <cell r="R30" t="str">
            <v>4033202</v>
          </cell>
          <cell r="S30" t="str">
            <v>W/shops and Seminars Intl</v>
          </cell>
        </row>
        <row r="31">
          <cell r="M31" t="str">
            <v>3091101 (Foreign exch bankA/c AKFK)</v>
          </cell>
          <cell r="N31" t="str">
            <v>3091101</v>
          </cell>
          <cell r="O31" t="str">
            <v>Foreign exch bankA/c AKFK</v>
          </cell>
          <cell r="Q31" t="str">
            <v>4033301 (Training Materials)</v>
          </cell>
          <cell r="R31" t="str">
            <v>4033301</v>
          </cell>
          <cell r="S31" t="str">
            <v>Training Materials</v>
          </cell>
        </row>
        <row r="32">
          <cell r="M32" t="str">
            <v>3091102 (Foreign exch CDR AKFK)</v>
          </cell>
          <cell r="N32" t="str">
            <v>3091102</v>
          </cell>
          <cell r="O32" t="str">
            <v>Foreign exch CDR AKFK</v>
          </cell>
          <cell r="Q32" t="str">
            <v>4039901 (Other Ind/personnel Costs)</v>
          </cell>
          <cell r="R32" t="str">
            <v>4039901</v>
          </cell>
          <cell r="S32" t="str">
            <v>Other Ind/personnel Costs</v>
          </cell>
        </row>
        <row r="33">
          <cell r="M33" t="str">
            <v>3091103 (Foreign exch FDR AKFK)</v>
          </cell>
          <cell r="N33" t="str">
            <v>3091103</v>
          </cell>
          <cell r="O33" t="str">
            <v>Foreign exch FDR AKFK</v>
          </cell>
          <cell r="Q33" t="str">
            <v>4041101 (Premise Rent)</v>
          </cell>
          <cell r="R33" t="str">
            <v>4041101</v>
          </cell>
          <cell r="S33" t="str">
            <v>Premise Rent</v>
          </cell>
        </row>
        <row r="34">
          <cell r="M34" t="str">
            <v>3091104 (Foreign exch others)</v>
          </cell>
          <cell r="N34" t="str">
            <v>3091104</v>
          </cell>
          <cell r="O34" t="str">
            <v>Foreign exch others</v>
          </cell>
          <cell r="Q34" t="str">
            <v>4041102 (Parking Rent and Fee)</v>
          </cell>
          <cell r="R34" t="str">
            <v>4041102</v>
          </cell>
          <cell r="S34" t="str">
            <v>Parking Rent and Fee</v>
          </cell>
        </row>
        <row r="35">
          <cell r="M35" t="str">
            <v>3092101 (Foreign exch bankA/c Rest)</v>
          </cell>
          <cell r="N35" t="str">
            <v>3092101</v>
          </cell>
          <cell r="O35" t="str">
            <v>Foreign exch bankA/c Rest</v>
          </cell>
          <cell r="Q35" t="str">
            <v>4042101 (Maintenance Premises)</v>
          </cell>
          <cell r="R35" t="str">
            <v>4042101</v>
          </cell>
          <cell r="S35" t="str">
            <v>Maintenance Premises</v>
          </cell>
        </row>
        <row r="36">
          <cell r="M36" t="str">
            <v>3092102 (Foreign exch CDR Restr.)</v>
          </cell>
          <cell r="N36" t="str">
            <v>3092102</v>
          </cell>
          <cell r="O36" t="str">
            <v>Foreign exch CDR Restr.</v>
          </cell>
          <cell r="Q36" t="str">
            <v>4042102 (Property Maint &amp; Repairs)</v>
          </cell>
          <cell r="R36" t="str">
            <v>4042102</v>
          </cell>
          <cell r="S36" t="str">
            <v>Property Maint &amp; Repairs</v>
          </cell>
        </row>
        <row r="37">
          <cell r="M37" t="str">
            <v>3092103 (Foreign exch FDR Restr.)</v>
          </cell>
          <cell r="N37" t="str">
            <v>3092103</v>
          </cell>
          <cell r="O37" t="str">
            <v>Foreign exch FDR Restr.</v>
          </cell>
          <cell r="Q37" t="str">
            <v>4042103 (Repairs Furniture &amp; Fixt)</v>
          </cell>
          <cell r="R37" t="str">
            <v>4042103</v>
          </cell>
          <cell r="S37" t="str">
            <v>Repairs Furniture &amp; Fixt</v>
          </cell>
        </row>
        <row r="38">
          <cell r="M38" t="str">
            <v>3092104 (Foreign exch others Restr)</v>
          </cell>
          <cell r="N38" t="str">
            <v>3092104</v>
          </cell>
          <cell r="O38" t="str">
            <v>Foreign exch others Restr</v>
          </cell>
          <cell r="Q38" t="str">
            <v>4043101 (Electricity)</v>
          </cell>
          <cell r="R38" t="str">
            <v>4043101</v>
          </cell>
          <cell r="S38" t="str">
            <v>Electricity</v>
          </cell>
        </row>
        <row r="39">
          <cell r="M39" t="str">
            <v>3093101 (Foreig Exch Endw Bank A/c)</v>
          </cell>
          <cell r="N39" t="str">
            <v>3093101</v>
          </cell>
          <cell r="O39" t="str">
            <v>Foreig Exch Endw Bank A/c</v>
          </cell>
          <cell r="Q39" t="str">
            <v>4043201 (Water)</v>
          </cell>
          <cell r="R39" t="str">
            <v>4043201</v>
          </cell>
          <cell r="S39" t="str">
            <v>Water</v>
          </cell>
        </row>
        <row r="40">
          <cell r="M40" t="str">
            <v>3093102 (Foreign Exch CDR Endowmen)</v>
          </cell>
          <cell r="N40" t="str">
            <v>3093102</v>
          </cell>
          <cell r="O40" t="str">
            <v>Foreign Exch CDR Endowmen</v>
          </cell>
          <cell r="Q40" t="str">
            <v>4044101 (Premise Contr Costs)</v>
          </cell>
          <cell r="R40" t="str">
            <v>4044101</v>
          </cell>
          <cell r="S40" t="str">
            <v>Premise Contr Costs</v>
          </cell>
        </row>
        <row r="41">
          <cell r="M41" t="str">
            <v>3093103 (Foreign Exch FDR Endowmen)</v>
          </cell>
          <cell r="N41" t="str">
            <v>3093103</v>
          </cell>
          <cell r="O41" t="str">
            <v>Foreign Exch FDR Endowmen</v>
          </cell>
          <cell r="Q41" t="str">
            <v>4045101 (Insurance Premises)</v>
          </cell>
          <cell r="R41" t="str">
            <v>4045101</v>
          </cell>
          <cell r="S41" t="str">
            <v>Insurance Premises</v>
          </cell>
        </row>
        <row r="42">
          <cell r="M42" t="str">
            <v>3093104 (Foreign Exch Others)</v>
          </cell>
          <cell r="N42" t="str">
            <v>3093104</v>
          </cell>
          <cell r="O42" t="str">
            <v>Foreign Exch Others</v>
          </cell>
          <cell r="Q42" t="str">
            <v>4045102 (Insurance equip/others)</v>
          </cell>
          <cell r="R42" t="str">
            <v>4045102</v>
          </cell>
          <cell r="S42" t="str">
            <v>Insurance equip/others</v>
          </cell>
        </row>
        <row r="43">
          <cell r="M43" t="str">
            <v>3095101 (Foreign exc bankA/c Endow)</v>
          </cell>
          <cell r="N43" t="str">
            <v>3095101</v>
          </cell>
          <cell r="O43" t="str">
            <v>Foreign exc bankA/c Endow</v>
          </cell>
          <cell r="Q43" t="str">
            <v>4049101 (Other Premise Costs)</v>
          </cell>
          <cell r="R43" t="str">
            <v>4049101</v>
          </cell>
          <cell r="S43" t="str">
            <v>Other Premise Costs</v>
          </cell>
        </row>
        <row r="44">
          <cell r="M44" t="str">
            <v>3095102 (Foreign exch CDR Endow)</v>
          </cell>
          <cell r="N44" t="str">
            <v>3095102</v>
          </cell>
          <cell r="O44" t="str">
            <v>Foreign exch CDR Endow</v>
          </cell>
          <cell r="Q44" t="str">
            <v>4049102 (Property Taxes)</v>
          </cell>
          <cell r="R44" t="str">
            <v>4049102</v>
          </cell>
          <cell r="S44" t="str">
            <v>Property Taxes</v>
          </cell>
        </row>
        <row r="45">
          <cell r="M45" t="str">
            <v>3095103 (Foreign exch FDR Endow)</v>
          </cell>
          <cell r="N45" t="str">
            <v>3095103</v>
          </cell>
          <cell r="O45" t="str">
            <v>Foreign exch FDR Endow</v>
          </cell>
          <cell r="Q45" t="str">
            <v>4051101 (Telephone)</v>
          </cell>
          <cell r="R45" t="str">
            <v>4051101</v>
          </cell>
          <cell r="S45" t="str">
            <v>Telephone</v>
          </cell>
        </row>
        <row r="46">
          <cell r="M46" t="str">
            <v>3095104 (Foreign exch others Endow)</v>
          </cell>
          <cell r="N46" t="str">
            <v>3095104</v>
          </cell>
          <cell r="O46" t="str">
            <v>Foreign exch others Endow</v>
          </cell>
          <cell r="Q46" t="str">
            <v>4051102 (Fax)</v>
          </cell>
          <cell r="R46" t="str">
            <v>4051102</v>
          </cell>
          <cell r="S46" t="str">
            <v>Fax</v>
          </cell>
        </row>
        <row r="47">
          <cell r="M47" t="str">
            <v>3101101 (Rental Income-Commercial)</v>
          </cell>
          <cell r="N47" t="str">
            <v>3101101</v>
          </cell>
          <cell r="O47" t="str">
            <v>Rental Income-Commercial</v>
          </cell>
          <cell r="Q47" t="str">
            <v>4051201 (Mobile)</v>
          </cell>
          <cell r="R47" t="str">
            <v>4051201</v>
          </cell>
          <cell r="S47" t="str">
            <v>Mobile</v>
          </cell>
        </row>
        <row r="48">
          <cell r="M48" t="str">
            <v>3102101 (Rental Income-NonComm)</v>
          </cell>
          <cell r="N48" t="str">
            <v>3102101</v>
          </cell>
          <cell r="O48" t="str">
            <v>Rental Income-NonComm</v>
          </cell>
          <cell r="Q48" t="str">
            <v>4051301 (Internet/e mail)</v>
          </cell>
          <cell r="R48" t="str">
            <v>4051301</v>
          </cell>
          <cell r="S48" t="str">
            <v>Internet/e mail</v>
          </cell>
        </row>
        <row r="49">
          <cell r="M49" t="str">
            <v>3111101 (Service Income)</v>
          </cell>
          <cell r="N49" t="str">
            <v>3111101</v>
          </cell>
          <cell r="O49" t="str">
            <v>Service Income</v>
          </cell>
          <cell r="Q49" t="str">
            <v>4052101 (Postage)</v>
          </cell>
          <cell r="R49" t="str">
            <v>4052101</v>
          </cell>
          <cell r="S49" t="str">
            <v>Postage</v>
          </cell>
        </row>
        <row r="50">
          <cell r="M50" t="str">
            <v>3491101 (Gain on Sale-JK)</v>
          </cell>
          <cell r="N50" t="str">
            <v>3491101</v>
          </cell>
          <cell r="O50" t="str">
            <v>Gain on Sale-JK</v>
          </cell>
          <cell r="Q50" t="str">
            <v>4052201 (Courier)</v>
          </cell>
          <cell r="R50" t="str">
            <v>4052201</v>
          </cell>
          <cell r="S50" t="str">
            <v>Courier</v>
          </cell>
        </row>
        <row r="51">
          <cell r="M51" t="str">
            <v>3492101 (Gain on Sale-Non JK)</v>
          </cell>
          <cell r="N51" t="str">
            <v>3492101</v>
          </cell>
          <cell r="O51" t="str">
            <v>Gain on Sale-Non JK</v>
          </cell>
          <cell r="Q51" t="str">
            <v>4053101 (Photocopying)</v>
          </cell>
          <cell r="R51" t="str">
            <v>4053101</v>
          </cell>
          <cell r="S51" t="str">
            <v>Photocopying</v>
          </cell>
        </row>
        <row r="52">
          <cell r="M52" t="str">
            <v>3499101 (Miscellaneous Income)</v>
          </cell>
          <cell r="N52" t="str">
            <v>3499101</v>
          </cell>
          <cell r="O52" t="str">
            <v>Miscellaneous Income</v>
          </cell>
          <cell r="Q52" t="str">
            <v>4053201 (Printing)</v>
          </cell>
          <cell r="R52" t="str">
            <v>4053201</v>
          </cell>
          <cell r="S52" t="str">
            <v>Printing</v>
          </cell>
        </row>
        <row r="53">
          <cell r="M53" t="str">
            <v>3499102 (Tech support projects)</v>
          </cell>
          <cell r="N53" t="str">
            <v>3499102</v>
          </cell>
          <cell r="O53" t="str">
            <v>Tech support projects</v>
          </cell>
          <cell r="Q53" t="str">
            <v>4054101 (Books)</v>
          </cell>
          <cell r="R53" t="str">
            <v>4054101</v>
          </cell>
          <cell r="S53" t="str">
            <v>Books</v>
          </cell>
        </row>
        <row r="54">
          <cell r="Q54" t="str">
            <v>4054201 (Periodicals/subscription)</v>
          </cell>
          <cell r="R54" t="str">
            <v>4054201</v>
          </cell>
          <cell r="S54" t="str">
            <v>Periodicals/subscription</v>
          </cell>
        </row>
        <row r="55">
          <cell r="Q55" t="str">
            <v>4054302 (Prof Assoc Subscriptions)</v>
          </cell>
          <cell r="R55" t="str">
            <v>4054302</v>
          </cell>
          <cell r="S55" t="str">
            <v>Prof Assoc Subscriptions</v>
          </cell>
        </row>
        <row r="56">
          <cell r="Q56" t="str">
            <v>4055101 (Copier/Eqpmnt Maintenance)</v>
          </cell>
          <cell r="R56" t="str">
            <v>4055101</v>
          </cell>
          <cell r="S56" t="str">
            <v>Copier/Eqpmnt Maintenance</v>
          </cell>
        </row>
        <row r="57">
          <cell r="Q57" t="str">
            <v>4055102 (Computer equipment Maint)</v>
          </cell>
          <cell r="R57" t="str">
            <v>4055102</v>
          </cell>
          <cell r="S57" t="str">
            <v>Computer equipment Maint</v>
          </cell>
        </row>
        <row r="58">
          <cell r="Q58" t="str">
            <v>4055201 (Equipment Rental)</v>
          </cell>
          <cell r="R58" t="str">
            <v>4055201</v>
          </cell>
          <cell r="S58" t="str">
            <v>Equipment Rental</v>
          </cell>
        </row>
        <row r="59">
          <cell r="Q59" t="str">
            <v>4056101 (Office Supplies)</v>
          </cell>
          <cell r="R59" t="str">
            <v>4056101</v>
          </cell>
          <cell r="S59" t="str">
            <v>Office Supplies</v>
          </cell>
        </row>
        <row r="60">
          <cell r="Q60" t="str">
            <v>4056201 (Stationary)</v>
          </cell>
          <cell r="R60" t="str">
            <v>4056201</v>
          </cell>
          <cell r="S60" t="str">
            <v>Stationary</v>
          </cell>
        </row>
        <row r="61">
          <cell r="Q61" t="str">
            <v>4056301 (Software Purchases)</v>
          </cell>
          <cell r="R61" t="str">
            <v>4056301</v>
          </cell>
          <cell r="S61" t="str">
            <v>Software Purchases</v>
          </cell>
        </row>
        <row r="62">
          <cell r="Q62" t="str">
            <v>4057101 (Office Refreshments)</v>
          </cell>
          <cell r="R62" t="str">
            <v>4057101</v>
          </cell>
          <cell r="S62" t="str">
            <v>Office Refreshments</v>
          </cell>
        </row>
        <row r="63">
          <cell r="Q63" t="str">
            <v>4061101 (Nat Com  tvl and Ent- Ovr)</v>
          </cell>
          <cell r="R63" t="str">
            <v>4061101</v>
          </cell>
          <cell r="S63" t="str">
            <v>Nat Com  tvl and Ent- Ovr</v>
          </cell>
        </row>
        <row r="64">
          <cell r="Q64" t="str">
            <v>4061102 (Nat Com tvl and Ent-Rgnl)</v>
          </cell>
          <cell r="R64" t="str">
            <v>4061102</v>
          </cell>
          <cell r="S64" t="str">
            <v>Nat Com tvl and Ent-Rgnl</v>
          </cell>
        </row>
        <row r="65">
          <cell r="Q65" t="str">
            <v>4061103 (Nat Com tvl and Ent-Loc)</v>
          </cell>
          <cell r="R65" t="str">
            <v>4061103</v>
          </cell>
          <cell r="S65" t="str">
            <v>Nat Com tvl and Ent-Loc</v>
          </cell>
        </row>
        <row r="66">
          <cell r="Q66" t="str">
            <v>4061104 (R/committee Meeting)</v>
          </cell>
          <cell r="R66" t="str">
            <v>4061104</v>
          </cell>
          <cell r="S66" t="str">
            <v>R/committee Meeting</v>
          </cell>
        </row>
        <row r="67">
          <cell r="Q67" t="str">
            <v>4062101 (CEO tvl and Ent - Ovr)</v>
          </cell>
          <cell r="R67" t="str">
            <v>4062101</v>
          </cell>
          <cell r="S67" t="str">
            <v>CEO tvl and Ent - Ovr</v>
          </cell>
        </row>
        <row r="68">
          <cell r="Q68" t="str">
            <v>4062102 (CEO tvl and Ent - Rgnl)</v>
          </cell>
          <cell r="R68" t="str">
            <v>4062102</v>
          </cell>
          <cell r="S68" t="str">
            <v>CEO tvl and Ent - Rgnl</v>
          </cell>
        </row>
        <row r="69">
          <cell r="Q69" t="str">
            <v>4062103 (CEO tvl and Ent - Loc)</v>
          </cell>
          <cell r="R69" t="str">
            <v>4062103</v>
          </cell>
          <cell r="S69" t="str">
            <v>CEO tvl and Ent - Loc</v>
          </cell>
        </row>
        <row r="70">
          <cell r="Q70" t="str">
            <v>4063101 (Proj Staf tvl and Ent-Ovr)</v>
          </cell>
          <cell r="R70" t="str">
            <v>4063101</v>
          </cell>
          <cell r="S70" t="str">
            <v>Proj Staf tvl and Ent-Ovr</v>
          </cell>
        </row>
        <row r="71">
          <cell r="Q71" t="str">
            <v>4063102 (Proj Staf tvl and Ent-Rgn)</v>
          </cell>
          <cell r="R71" t="str">
            <v>4063102</v>
          </cell>
          <cell r="S71" t="str">
            <v>Proj Staf tvl and Ent-Rgn</v>
          </cell>
        </row>
        <row r="72">
          <cell r="Q72" t="str">
            <v>4063103 (Proj Staf tvl and Ent-Loc)</v>
          </cell>
          <cell r="R72" t="str">
            <v>4063103</v>
          </cell>
          <cell r="S72" t="str">
            <v>Proj Staf tvl and Ent-Loc</v>
          </cell>
        </row>
        <row r="73">
          <cell r="Q73" t="str">
            <v>4064101 (A/staf tvl and Ent  - Ovr)</v>
          </cell>
          <cell r="R73" t="str">
            <v>4064101</v>
          </cell>
          <cell r="S73" t="str">
            <v>A/staf tvl and Ent  - Ovr</v>
          </cell>
        </row>
        <row r="74">
          <cell r="Q74" t="str">
            <v>4064102 (A/staf tvl and Ent  - Rgn)</v>
          </cell>
          <cell r="R74" t="str">
            <v>4064102</v>
          </cell>
          <cell r="S74" t="str">
            <v>A/staf tvl and Ent  - Rgn</v>
          </cell>
        </row>
        <row r="75">
          <cell r="Q75" t="str">
            <v>4064103 (A/staf tvl and Ent  - Loc)</v>
          </cell>
          <cell r="R75" t="str">
            <v>4064103</v>
          </cell>
          <cell r="S75" t="str">
            <v>A/staf tvl and Ent  - Loc</v>
          </cell>
        </row>
        <row r="76">
          <cell r="Q76" t="str">
            <v>4065101 (S/Staf Travel and Ent)</v>
          </cell>
          <cell r="R76" t="str">
            <v>4065101</v>
          </cell>
          <cell r="S76" t="str">
            <v>S/Staf Travel and Ent</v>
          </cell>
        </row>
        <row r="77">
          <cell r="Q77" t="str">
            <v>4071101 (Petrol)</v>
          </cell>
          <cell r="R77" t="str">
            <v>4071101</v>
          </cell>
          <cell r="S77" t="str">
            <v>Petrol</v>
          </cell>
        </row>
        <row r="78">
          <cell r="Q78" t="str">
            <v>4071201 (Diesel)</v>
          </cell>
          <cell r="R78" t="str">
            <v>4071201</v>
          </cell>
          <cell r="S78" t="str">
            <v>Diesel</v>
          </cell>
        </row>
        <row r="79">
          <cell r="Q79" t="str">
            <v>4072101 (Vehicle Repairs)</v>
          </cell>
          <cell r="R79" t="str">
            <v>4072101</v>
          </cell>
          <cell r="S79" t="str">
            <v>Vehicle Repairs</v>
          </cell>
        </row>
        <row r="80">
          <cell r="Q80" t="str">
            <v>4072201 (Vehicle Maintenance)</v>
          </cell>
          <cell r="R80" t="str">
            <v>4072201</v>
          </cell>
          <cell r="S80" t="str">
            <v>Vehicle Maintenance</v>
          </cell>
        </row>
        <row r="81">
          <cell r="Q81" t="str">
            <v>4073101 (Vehicle Insurance)</v>
          </cell>
          <cell r="R81" t="str">
            <v>4073101</v>
          </cell>
          <cell r="S81" t="str">
            <v>Vehicle Insurance</v>
          </cell>
        </row>
        <row r="82">
          <cell r="Q82" t="str">
            <v>4074101 (Vehicle Rentals)</v>
          </cell>
          <cell r="R82" t="str">
            <v>4074101</v>
          </cell>
          <cell r="S82" t="str">
            <v>Vehicle Rentals</v>
          </cell>
        </row>
        <row r="83">
          <cell r="Q83" t="str">
            <v>4079101 (Other Vehicle Expense)</v>
          </cell>
          <cell r="R83" t="str">
            <v>4079101</v>
          </cell>
          <cell r="S83" t="str">
            <v>Other Vehicle Expense</v>
          </cell>
        </row>
        <row r="84">
          <cell r="Q84" t="str">
            <v>4081101 (Consultant Fees)</v>
          </cell>
          <cell r="R84" t="str">
            <v>4081101</v>
          </cell>
          <cell r="S84" t="str">
            <v>Consultant Fees</v>
          </cell>
        </row>
        <row r="85">
          <cell r="Q85" t="str">
            <v>4081102 (Consultant travel Intl)</v>
          </cell>
          <cell r="R85" t="str">
            <v>4081102</v>
          </cell>
          <cell r="S85" t="str">
            <v>Consultant travel Intl</v>
          </cell>
        </row>
        <row r="86">
          <cell r="Q86" t="str">
            <v>4081104 (Consultant travel Loc)</v>
          </cell>
          <cell r="R86" t="str">
            <v>4081104</v>
          </cell>
          <cell r="S86" t="str">
            <v>Consultant travel Loc</v>
          </cell>
        </row>
        <row r="87">
          <cell r="Q87" t="str">
            <v>4081105 (Consultant Out-of-Pocket)</v>
          </cell>
          <cell r="R87" t="str">
            <v>4081105</v>
          </cell>
          <cell r="S87" t="str">
            <v>Consultant Out-of-Pocket</v>
          </cell>
        </row>
        <row r="88">
          <cell r="Q88" t="str">
            <v>4081106 (Consultant Per Diem)</v>
          </cell>
          <cell r="R88" t="str">
            <v>4081106</v>
          </cell>
          <cell r="S88" t="str">
            <v>Consultant Per Diem</v>
          </cell>
        </row>
        <row r="89">
          <cell r="Q89" t="str">
            <v>4082101 (Audit Fees)</v>
          </cell>
          <cell r="R89" t="str">
            <v>4082101</v>
          </cell>
          <cell r="S89" t="str">
            <v>Audit Fees</v>
          </cell>
        </row>
        <row r="90">
          <cell r="Q90" t="str">
            <v>4082201 (Legal fees)</v>
          </cell>
          <cell r="R90" t="str">
            <v>4082201</v>
          </cell>
          <cell r="S90" t="str">
            <v>Legal fees</v>
          </cell>
        </row>
        <row r="91">
          <cell r="Q91" t="str">
            <v>4083101 (Service Contracts)</v>
          </cell>
          <cell r="R91" t="str">
            <v>4083101</v>
          </cell>
          <cell r="S91" t="str">
            <v>Service Contracts</v>
          </cell>
        </row>
        <row r="92">
          <cell r="Q92" t="str">
            <v>4084101 (Audit Fees)</v>
          </cell>
          <cell r="R92" t="str">
            <v>4084101</v>
          </cell>
          <cell r="S92" t="str">
            <v>Audit Fees</v>
          </cell>
        </row>
        <row r="93">
          <cell r="Q93" t="str">
            <v>4091101 (Printing Charges)</v>
          </cell>
          <cell r="R93" t="str">
            <v>4091101</v>
          </cell>
          <cell r="S93" t="str">
            <v>Printing Charges</v>
          </cell>
        </row>
        <row r="94">
          <cell r="Q94" t="str">
            <v>4092101 (Audio-Visual)</v>
          </cell>
          <cell r="R94" t="str">
            <v>4092101</v>
          </cell>
          <cell r="S94" t="str">
            <v>Audio-Visual</v>
          </cell>
        </row>
        <row r="95">
          <cell r="Q95" t="str">
            <v>4092102 (Web Development)</v>
          </cell>
          <cell r="R95" t="str">
            <v>4092102</v>
          </cell>
          <cell r="S95" t="str">
            <v>Web Development</v>
          </cell>
        </row>
        <row r="96">
          <cell r="Q96" t="str">
            <v>4093101 (Photography)</v>
          </cell>
          <cell r="R96" t="str">
            <v>4093101</v>
          </cell>
          <cell r="S96" t="str">
            <v>Photography</v>
          </cell>
        </row>
        <row r="97">
          <cell r="Q97" t="str">
            <v>4094101 (Mailings)</v>
          </cell>
          <cell r="R97" t="str">
            <v>4094101</v>
          </cell>
          <cell r="S97" t="str">
            <v>Mailings</v>
          </cell>
        </row>
        <row r="98">
          <cell r="Q98" t="str">
            <v>4095101 (Comm Translations)</v>
          </cell>
          <cell r="R98" t="str">
            <v>4095101</v>
          </cell>
          <cell r="S98" t="str">
            <v>Comm Translations</v>
          </cell>
        </row>
        <row r="99">
          <cell r="Q99" t="str">
            <v>4096101 (Exhibit Productions)</v>
          </cell>
          <cell r="R99" t="str">
            <v>4096101</v>
          </cell>
          <cell r="S99" t="str">
            <v>Exhibit Productions</v>
          </cell>
        </row>
        <row r="100">
          <cell r="Q100" t="str">
            <v>4097101 (Events)</v>
          </cell>
          <cell r="R100" t="str">
            <v>4097101</v>
          </cell>
          <cell r="S100" t="str">
            <v>Events</v>
          </cell>
        </row>
        <row r="101">
          <cell r="Q101" t="str">
            <v>4099101 (Comm Entertainment)</v>
          </cell>
          <cell r="R101" t="str">
            <v>4099101</v>
          </cell>
          <cell r="S101" t="str">
            <v>Comm Entertainment</v>
          </cell>
        </row>
        <row r="102">
          <cell r="Q102" t="str">
            <v>4101101 (Loss on Foreign Exch tran)</v>
          </cell>
          <cell r="R102" t="str">
            <v>4101101</v>
          </cell>
          <cell r="S102" t="str">
            <v>Loss on Foreign Exch tran</v>
          </cell>
        </row>
        <row r="103">
          <cell r="Q103" t="str">
            <v>4102101 (Bank Charges)</v>
          </cell>
          <cell r="R103" t="str">
            <v>4102101</v>
          </cell>
          <cell r="S103" t="str">
            <v>Bank Charges</v>
          </cell>
        </row>
        <row r="104">
          <cell r="Q104" t="str">
            <v>4103101 (Investment Mgment Charges)</v>
          </cell>
          <cell r="R104" t="str">
            <v>4103101</v>
          </cell>
          <cell r="S104" t="str">
            <v>Investment Mgment Charges</v>
          </cell>
        </row>
        <row r="105">
          <cell r="Q105" t="str">
            <v>4104101 (Interest on L/Term Loans)</v>
          </cell>
          <cell r="R105" t="str">
            <v>4104101</v>
          </cell>
          <cell r="S105" t="str">
            <v>Interest on L/Term Loans</v>
          </cell>
        </row>
        <row r="106">
          <cell r="Q106" t="str">
            <v>4105101 (Disposal of Fixed Assets)</v>
          </cell>
          <cell r="R106" t="str">
            <v>4105101</v>
          </cell>
          <cell r="S106" t="str">
            <v>Disposal of Fixed Assets</v>
          </cell>
        </row>
        <row r="107">
          <cell r="Q107" t="str">
            <v>4106101 (Taxes Paid)</v>
          </cell>
          <cell r="R107" t="str">
            <v>4106101</v>
          </cell>
          <cell r="S107" t="str">
            <v>Taxes Paid</v>
          </cell>
        </row>
        <row r="108">
          <cell r="Q108" t="str">
            <v>4311101 (Furn and Fixtures Exp)</v>
          </cell>
          <cell r="R108" t="str">
            <v>4311101</v>
          </cell>
          <cell r="S108" t="str">
            <v>Furn and Fixtures Exp</v>
          </cell>
        </row>
        <row r="109">
          <cell r="Q109" t="str">
            <v>4312101 (Office Equipment Exp)</v>
          </cell>
          <cell r="R109" t="str">
            <v>4312101</v>
          </cell>
          <cell r="S109" t="str">
            <v>Office Equipment Exp</v>
          </cell>
        </row>
        <row r="110">
          <cell r="Q110" t="str">
            <v>4312201 (Machnery Equipment Exp)</v>
          </cell>
          <cell r="R110" t="str">
            <v>4312201</v>
          </cell>
          <cell r="S110" t="str">
            <v>Machnery Equipment Exp</v>
          </cell>
        </row>
        <row r="111">
          <cell r="Q111" t="str">
            <v>4313101 (Computers Exp)</v>
          </cell>
          <cell r="R111" t="str">
            <v>4313101</v>
          </cell>
          <cell r="S111" t="str">
            <v>Computers Exp</v>
          </cell>
        </row>
        <row r="112">
          <cell r="Q112" t="str">
            <v>4313201 (Related Equipment Exp)</v>
          </cell>
          <cell r="R112" t="str">
            <v>4313201</v>
          </cell>
          <cell r="S112" t="str">
            <v>Related Equipment Exp</v>
          </cell>
        </row>
        <row r="113">
          <cell r="Q113" t="str">
            <v>4314101 (Vehicles Exp)</v>
          </cell>
          <cell r="R113" t="str">
            <v>4314101</v>
          </cell>
          <cell r="S113" t="str">
            <v>Vehicles Exp</v>
          </cell>
        </row>
        <row r="114">
          <cell r="Q114" t="str">
            <v>4315101 (Asset Donation Exp)</v>
          </cell>
          <cell r="R114" t="str">
            <v>4315101</v>
          </cell>
          <cell r="S114" t="str">
            <v>Asset Donation Exp</v>
          </cell>
        </row>
        <row r="115">
          <cell r="Q115" t="str">
            <v>4321101 (Depn Buildings Non JK)</v>
          </cell>
          <cell r="R115" t="str">
            <v>4321101</v>
          </cell>
          <cell r="S115" t="str">
            <v>Depn Buildings Non JK</v>
          </cell>
        </row>
        <row r="116">
          <cell r="Q116" t="str">
            <v>4322101 (Depn Buildings JK)</v>
          </cell>
          <cell r="R116" t="str">
            <v>4322101</v>
          </cell>
          <cell r="S116" t="str">
            <v>Depn Buildings JK</v>
          </cell>
        </row>
        <row r="117">
          <cell r="Q117" t="str">
            <v>4323101 (DepnL/H Imprvmnts NonJK)</v>
          </cell>
          <cell r="R117" t="str">
            <v>4323101</v>
          </cell>
          <cell r="S117" t="str">
            <v>DepnL/H Imprvmnts NonJK</v>
          </cell>
        </row>
        <row r="118">
          <cell r="Q118" t="str">
            <v>4324101 (DepnL/H Imprvmnts JK)</v>
          </cell>
          <cell r="R118" t="str">
            <v>4324101</v>
          </cell>
          <cell r="S118" t="str">
            <v>DepnL/H Imprvmnts JK</v>
          </cell>
        </row>
        <row r="119">
          <cell r="Q119" t="str">
            <v>4325101 (Depn Office eqpment)</v>
          </cell>
          <cell r="R119" t="str">
            <v>4325101</v>
          </cell>
          <cell r="S119" t="str">
            <v>Depn Office eqpment</v>
          </cell>
        </row>
        <row r="120">
          <cell r="Q120" t="str">
            <v>4326101 (Depn Furniture/Fixture)</v>
          </cell>
          <cell r="R120" t="str">
            <v>4326101</v>
          </cell>
          <cell r="S120" t="str">
            <v>Depn Furniture/Fixture</v>
          </cell>
        </row>
        <row r="121">
          <cell r="Q121" t="str">
            <v>4327101 (Depn Eqpment/Machn)</v>
          </cell>
          <cell r="R121" t="str">
            <v>4327101</v>
          </cell>
          <cell r="S121" t="str">
            <v>Depn Eqpment/Machn</v>
          </cell>
        </row>
        <row r="122">
          <cell r="Q122" t="str">
            <v>4328101 (Depn Vehicles)</v>
          </cell>
          <cell r="R122" t="str">
            <v>4328101</v>
          </cell>
          <cell r="S122" t="str">
            <v>Depn Vehicles</v>
          </cell>
        </row>
        <row r="123">
          <cell r="Q123" t="str">
            <v>4401101 (Site Labour Proj)</v>
          </cell>
          <cell r="R123" t="str">
            <v>4401101</v>
          </cell>
          <cell r="S123" t="str">
            <v>Site Labour Proj</v>
          </cell>
        </row>
        <row r="124">
          <cell r="Q124" t="str">
            <v>4401201 (Site Expenses Proj)</v>
          </cell>
          <cell r="R124" t="str">
            <v>4401201</v>
          </cell>
          <cell r="S124" t="str">
            <v>Site Expenses Proj</v>
          </cell>
        </row>
        <row r="125">
          <cell r="Q125" t="str">
            <v>4401301 (Site Equipment Proj)</v>
          </cell>
          <cell r="R125" t="str">
            <v>4401301</v>
          </cell>
          <cell r="S125" t="str">
            <v>Site Equipment Proj</v>
          </cell>
        </row>
        <row r="126">
          <cell r="Q126" t="str">
            <v>4401401 (Site Overheads Proj)</v>
          </cell>
          <cell r="R126" t="str">
            <v>4401401</v>
          </cell>
          <cell r="S126" t="str">
            <v>Site Overheads Proj</v>
          </cell>
        </row>
        <row r="127">
          <cell r="Q127" t="str">
            <v>4401501 (Other Construct S/Exp Pro)</v>
          </cell>
          <cell r="R127" t="str">
            <v>4401501</v>
          </cell>
          <cell r="S127" t="str">
            <v>Other Construct S/Exp Pro</v>
          </cell>
        </row>
        <row r="128">
          <cell r="Q128" t="str">
            <v>4403101 (Training Local Govt)</v>
          </cell>
          <cell r="R128" t="str">
            <v>4403101</v>
          </cell>
          <cell r="S128" t="str">
            <v>Training Local Govt</v>
          </cell>
        </row>
        <row r="129">
          <cell r="Q129" t="str">
            <v>4403102 (Training Intl Govt)</v>
          </cell>
          <cell r="R129" t="str">
            <v>4403102</v>
          </cell>
          <cell r="S129" t="str">
            <v>Training Intl Govt</v>
          </cell>
        </row>
        <row r="130">
          <cell r="Q130" t="str">
            <v>4403201 (Training Local NGO)</v>
          </cell>
          <cell r="R130" t="str">
            <v>4403201</v>
          </cell>
          <cell r="S130" t="str">
            <v>Training Local NGO</v>
          </cell>
        </row>
        <row r="131">
          <cell r="Q131" t="str">
            <v>4403202 (Training Intl NGO)</v>
          </cell>
          <cell r="R131" t="str">
            <v>4403202</v>
          </cell>
          <cell r="S131" t="str">
            <v>Training Intl NGO</v>
          </cell>
        </row>
        <row r="132">
          <cell r="Q132" t="str">
            <v>4404101 (Workshops Govt)</v>
          </cell>
          <cell r="R132" t="str">
            <v>4404101</v>
          </cell>
          <cell r="S132" t="str">
            <v>Workshops Govt</v>
          </cell>
        </row>
        <row r="133">
          <cell r="Q133" t="str">
            <v>4404102 (Seminars Govt)</v>
          </cell>
          <cell r="R133" t="str">
            <v>4404102</v>
          </cell>
          <cell r="S133" t="str">
            <v>Seminars Govt</v>
          </cell>
        </row>
        <row r="134">
          <cell r="Q134" t="str">
            <v>4404201 (Workshops NGO)</v>
          </cell>
          <cell r="R134" t="str">
            <v>4404201</v>
          </cell>
          <cell r="S134" t="str">
            <v>Workshops NGO</v>
          </cell>
        </row>
        <row r="135">
          <cell r="Q135" t="str">
            <v>4404202 (Seminars NGO)</v>
          </cell>
          <cell r="R135" t="str">
            <v>4404202</v>
          </cell>
          <cell r="S135" t="str">
            <v>Seminars NGO</v>
          </cell>
        </row>
        <row r="136">
          <cell r="Q136" t="str">
            <v>4601101 (Other Expenses)</v>
          </cell>
          <cell r="R136" t="str">
            <v>4601101</v>
          </cell>
          <cell r="S136" t="str">
            <v>Other Expenses</v>
          </cell>
        </row>
        <row r="137">
          <cell r="Q137" t="str">
            <v>4801101 (Extraordinary Items)</v>
          </cell>
          <cell r="R137" t="str">
            <v>4801101</v>
          </cell>
          <cell r="S137" t="str">
            <v>Extraordinary Items</v>
          </cell>
        </row>
      </sheetData>
      <sheetData sheetId="24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DA GHA.Y1"/>
      <sheetName val="Proposal Bdg"/>
      <sheetName val="Summarized MLI"/>
      <sheetName val="Sheet1"/>
      <sheetName val="AWP+Budgte"/>
      <sheetName val="Unit costs"/>
      <sheetName val="Master MLI.Y1"/>
      <sheetName val="budget workshop"/>
      <sheetName val="Draft Apendix1"/>
      <sheetName val="Q1 2011 Review Narrative"/>
      <sheetName val="Instructions"/>
      <sheetName val="Outcome 1310"/>
      <sheetName val="Outcome 1320"/>
      <sheetName val="Outcome 1330"/>
      <sheetName val="Redesign budget dt 7 Apr 2020"/>
      <sheetName val="CIDA_GHA_Y1"/>
      <sheetName val="Proposal_Bdg"/>
      <sheetName val="Summarized_MLI"/>
      <sheetName val="Unit_costs"/>
      <sheetName val="Master_MLI_Y1"/>
      <sheetName val="budget_workshop"/>
      <sheetName val="Draft_Apendix1"/>
    </sheetNames>
    <sheetDataSet>
      <sheetData sheetId="0" refreshError="1"/>
      <sheetData sheetId="1" refreshError="1">
        <row r="1">
          <cell r="I1" t="str">
            <v/>
          </cell>
        </row>
        <row r="10">
          <cell r="E10" t="str">
            <v>CIDA COD</v>
          </cell>
          <cell r="I10" t="str">
            <v xml:space="preserve">Total </v>
          </cell>
        </row>
        <row r="11">
          <cell r="I11" t="str">
            <v xml:space="preserve">Budget </v>
          </cell>
        </row>
        <row r="12">
          <cell r="E12" t="str">
            <v>XXX004</v>
          </cell>
          <cell r="I12" t="str">
            <v xml:space="preserve">Budget </v>
          </cell>
        </row>
        <row r="18">
          <cell r="E18" t="str">
            <v>1.2.0</v>
          </cell>
          <cell r="I18">
            <v>97999.703031202938</v>
          </cell>
        </row>
        <row r="19">
          <cell r="E19" t="str">
            <v>1.2.0</v>
          </cell>
          <cell r="I19">
            <v>79800</v>
          </cell>
        </row>
        <row r="20">
          <cell r="E20" t="str">
            <v>1.2.0</v>
          </cell>
          <cell r="I20">
            <v>79800</v>
          </cell>
        </row>
        <row r="21">
          <cell r="E21" t="str">
            <v>1.2.0</v>
          </cell>
          <cell r="I21">
            <v>47460</v>
          </cell>
        </row>
        <row r="22">
          <cell r="E22" t="str">
            <v>1.2.0</v>
          </cell>
          <cell r="I22">
            <v>75727.043251384079</v>
          </cell>
        </row>
        <row r="23">
          <cell r="E23" t="str">
            <v>1.2.0</v>
          </cell>
          <cell r="I23">
            <v>66817.979339456549</v>
          </cell>
        </row>
        <row r="24">
          <cell r="E24" t="str">
            <v>1.2.0</v>
          </cell>
          <cell r="I24">
            <v>66817.979339456549</v>
          </cell>
        </row>
        <row r="25">
          <cell r="E25" t="str">
            <v>1.2.0</v>
          </cell>
          <cell r="I25">
            <v>66817.979339456549</v>
          </cell>
        </row>
        <row r="26">
          <cell r="E26" t="str">
            <v>1.2.0</v>
          </cell>
          <cell r="I26">
            <v>57908.915427529006</v>
          </cell>
        </row>
        <row r="27">
          <cell r="E27" t="str">
            <v>1.2.0</v>
          </cell>
          <cell r="I27">
            <v>57908.915427529006</v>
          </cell>
        </row>
        <row r="28">
          <cell r="E28" t="str">
            <v>1.2.0</v>
          </cell>
          <cell r="I28">
            <v>57908.915427529006</v>
          </cell>
        </row>
        <row r="29">
          <cell r="E29" t="str">
            <v>1.2.0</v>
          </cell>
          <cell r="I29">
            <v>26727.191735782617</v>
          </cell>
        </row>
        <row r="30">
          <cell r="E30" t="str">
            <v>1.2.0</v>
          </cell>
          <cell r="I30">
            <v>0</v>
          </cell>
        </row>
        <row r="31">
          <cell r="E31" t="str">
            <v>1.2.0</v>
          </cell>
          <cell r="I31">
            <v>26727.191735782617</v>
          </cell>
        </row>
        <row r="32">
          <cell r="E32" t="str">
            <v>1.2.0</v>
          </cell>
          <cell r="I32">
            <v>0</v>
          </cell>
        </row>
        <row r="33">
          <cell r="E33" t="str">
            <v>1.2.0</v>
          </cell>
          <cell r="I33">
            <v>189630</v>
          </cell>
        </row>
        <row r="34">
          <cell r="I34">
            <v>0</v>
          </cell>
        </row>
        <row r="35">
          <cell r="I35">
            <v>998051.81405510905</v>
          </cell>
        </row>
        <row r="41">
          <cell r="E41" t="str">
            <v>1.6.6</v>
          </cell>
          <cell r="I41">
            <v>76363.40495937891</v>
          </cell>
        </row>
        <row r="42">
          <cell r="E42" t="str">
            <v>1.6.6</v>
          </cell>
          <cell r="I42">
            <v>7636.3404959378913</v>
          </cell>
        </row>
        <row r="43">
          <cell r="E43" t="str">
            <v>1.6.6</v>
          </cell>
          <cell r="I43">
            <v>5515.1348026218102</v>
          </cell>
        </row>
        <row r="44">
          <cell r="E44" t="str">
            <v>1.6.6</v>
          </cell>
          <cell r="I44">
            <v>4242.4113866321613</v>
          </cell>
        </row>
        <row r="45">
          <cell r="E45" t="str">
            <v>1.6.6</v>
          </cell>
          <cell r="I45">
            <v>5939.3759412850259</v>
          </cell>
        </row>
        <row r="46">
          <cell r="E46" t="str">
            <v>1.6.6</v>
          </cell>
          <cell r="I46">
            <v>1484.8439853212565</v>
          </cell>
        </row>
        <row r="47">
          <cell r="E47" t="str">
            <v>1.6.6</v>
          </cell>
          <cell r="I47">
            <v>4242.4113866321613</v>
          </cell>
        </row>
        <row r="48">
          <cell r="I48">
            <v>0</v>
          </cell>
        </row>
        <row r="49">
          <cell r="I49">
            <v>0</v>
          </cell>
        </row>
        <row r="50">
          <cell r="E50" t="str">
            <v>1.6.7</v>
          </cell>
          <cell r="I50">
            <v>71272.511295420321</v>
          </cell>
        </row>
        <row r="51">
          <cell r="E51" t="str">
            <v>1.6.7</v>
          </cell>
          <cell r="I51">
            <v>35636.255647710161</v>
          </cell>
        </row>
        <row r="52">
          <cell r="E52" t="str">
            <v>1.6.7</v>
          </cell>
          <cell r="I52">
            <v>35636.255647710161</v>
          </cell>
        </row>
        <row r="53">
          <cell r="E53" t="str">
            <v>1.6.7</v>
          </cell>
          <cell r="I53">
            <v>59393.936000000002</v>
          </cell>
        </row>
        <row r="54">
          <cell r="E54" t="str">
            <v>1.6.7</v>
          </cell>
          <cell r="I54">
            <v>14848.484</v>
          </cell>
        </row>
        <row r="55">
          <cell r="E55" t="str">
            <v>1.6.7</v>
          </cell>
          <cell r="I55">
            <v>2271.4956277760002</v>
          </cell>
        </row>
        <row r="57">
          <cell r="I57">
            <v>324482.86117642588</v>
          </cell>
        </row>
        <row r="61">
          <cell r="E61" t="str">
            <v>1.6.1</v>
          </cell>
          <cell r="I61">
            <v>22272.659779818849</v>
          </cell>
        </row>
        <row r="62">
          <cell r="E62" t="str">
            <v>1.6.1</v>
          </cell>
          <cell r="I62">
            <v>29696.87970642513</v>
          </cell>
        </row>
        <row r="63">
          <cell r="E63" t="str">
            <v>1.6.1</v>
          </cell>
          <cell r="I63">
            <v>29696.87970642513</v>
          </cell>
        </row>
        <row r="64">
          <cell r="I64">
            <v>0</v>
          </cell>
        </row>
        <row r="65">
          <cell r="I65">
            <v>0</v>
          </cell>
        </row>
        <row r="66">
          <cell r="E66" t="str">
            <v>1.6.1</v>
          </cell>
          <cell r="I66">
            <v>21212</v>
          </cell>
        </row>
        <row r="67">
          <cell r="I67">
            <v>0</v>
          </cell>
        </row>
        <row r="68">
          <cell r="I68">
            <v>0</v>
          </cell>
        </row>
        <row r="69">
          <cell r="I69">
            <v>0</v>
          </cell>
        </row>
        <row r="70">
          <cell r="E70" t="str">
            <v>1.4.0</v>
          </cell>
          <cell r="I70">
            <v>23010</v>
          </cell>
        </row>
        <row r="71">
          <cell r="E71" t="str">
            <v>1.6.8</v>
          </cell>
          <cell r="I71">
            <v>12727.234159896485</v>
          </cell>
        </row>
        <row r="72">
          <cell r="E72" t="str">
            <v>1.6.8</v>
          </cell>
          <cell r="I72">
            <v>8484.8227732643227</v>
          </cell>
        </row>
        <row r="73">
          <cell r="E73" t="str">
            <v>1.6.8</v>
          </cell>
          <cell r="I73">
            <v>31818.085399741212</v>
          </cell>
        </row>
        <row r="74">
          <cell r="E74" t="str">
            <v>1.6.8</v>
          </cell>
          <cell r="I74">
            <v>7661.8161763146172</v>
          </cell>
        </row>
        <row r="75">
          <cell r="I75">
            <v>0</v>
          </cell>
        </row>
        <row r="76">
          <cell r="E76" t="str">
            <v>1.4.0</v>
          </cell>
          <cell r="I76">
            <v>23000</v>
          </cell>
        </row>
        <row r="77">
          <cell r="E77" t="str">
            <v>1.6.8</v>
          </cell>
          <cell r="I77">
            <v>50908.93663958594</v>
          </cell>
        </row>
        <row r="78">
          <cell r="I78">
            <v>0</v>
          </cell>
        </row>
        <row r="80">
          <cell r="I80">
            <v>260489.31434147168</v>
          </cell>
        </row>
        <row r="82">
          <cell r="I82">
            <v>1583023.9895730065</v>
          </cell>
        </row>
        <row r="91">
          <cell r="E91" t="str">
            <v>1.6.6</v>
          </cell>
          <cell r="I91">
            <v>16969.645546528645</v>
          </cell>
        </row>
        <row r="92">
          <cell r="E92" t="str">
            <v>1.6.7</v>
          </cell>
          <cell r="I92">
            <v>17462.400000000001</v>
          </cell>
        </row>
        <row r="93">
          <cell r="E93" t="str">
            <v>1.6.7</v>
          </cell>
          <cell r="I93">
            <v>4887.2</v>
          </cell>
        </row>
        <row r="94">
          <cell r="E94" t="str">
            <v>1.6.7</v>
          </cell>
          <cell r="I94">
            <v>2850.88</v>
          </cell>
        </row>
        <row r="95">
          <cell r="E95" t="str">
            <v>1.2.0</v>
          </cell>
          <cell r="I95">
            <v>626094</v>
          </cell>
        </row>
        <row r="96">
          <cell r="E96" t="str">
            <v>1.6.4</v>
          </cell>
          <cell r="I96">
            <v>10606.028466580405</v>
          </cell>
        </row>
        <row r="97">
          <cell r="E97" t="str">
            <v>1.6.8</v>
          </cell>
          <cell r="I97">
            <v>84848</v>
          </cell>
        </row>
        <row r="98">
          <cell r="E98" t="str">
            <v>1.6.6</v>
          </cell>
          <cell r="I98">
            <v>21212.056933160809</v>
          </cell>
        </row>
        <row r="99">
          <cell r="E99" t="str">
            <v>1.6.8</v>
          </cell>
          <cell r="I99">
            <v>24183.134293532443</v>
          </cell>
        </row>
        <row r="103">
          <cell r="E103" t="str">
            <v>1.6.4</v>
          </cell>
          <cell r="I103">
            <v>8484.8227732643227</v>
          </cell>
        </row>
        <row r="108">
          <cell r="E108" t="str">
            <v>1.2.0</v>
          </cell>
          <cell r="I108">
            <v>181744.90380332179</v>
          </cell>
        </row>
        <row r="109">
          <cell r="E109" t="str">
            <v>1.6.6</v>
          </cell>
          <cell r="I109">
            <v>43272.596143648043</v>
          </cell>
        </row>
        <row r="110">
          <cell r="E110" t="str">
            <v>1.6.7</v>
          </cell>
          <cell r="I110">
            <v>74215.200000000012</v>
          </cell>
        </row>
        <row r="111">
          <cell r="E111" t="str">
            <v>1.6.7</v>
          </cell>
          <cell r="I111">
            <v>20770.599999999999</v>
          </cell>
        </row>
        <row r="112">
          <cell r="E112" t="str">
            <v>1.6.7</v>
          </cell>
          <cell r="I112">
            <v>12116.24</v>
          </cell>
        </row>
        <row r="114">
          <cell r="I114">
            <v>1149717.7079600366</v>
          </cell>
        </row>
        <row r="120">
          <cell r="E120" t="str">
            <v>1.6.4</v>
          </cell>
          <cell r="I120">
            <v>31818.085399741212</v>
          </cell>
        </row>
        <row r="121">
          <cell r="E121" t="str">
            <v>1.6.4</v>
          </cell>
          <cell r="I121">
            <v>63636.170799482425</v>
          </cell>
        </row>
        <row r="122">
          <cell r="E122" t="str">
            <v>1.6.4</v>
          </cell>
          <cell r="I122">
            <v>84858</v>
          </cell>
        </row>
        <row r="123">
          <cell r="E123" t="str">
            <v>1.6.4</v>
          </cell>
          <cell r="I123">
            <v>75480</v>
          </cell>
        </row>
        <row r="124">
          <cell r="E124" t="str">
            <v>1.6.4</v>
          </cell>
          <cell r="I124">
            <v>63636.170799482425</v>
          </cell>
        </row>
        <row r="125">
          <cell r="E125" t="str">
            <v>1.6.4</v>
          </cell>
          <cell r="I125">
            <v>18382</v>
          </cell>
        </row>
        <row r="131">
          <cell r="E131" t="str">
            <v>1.6.4</v>
          </cell>
          <cell r="I131">
            <v>12981.778843094417</v>
          </cell>
        </row>
        <row r="132">
          <cell r="E132" t="str">
            <v>1.6.4</v>
          </cell>
          <cell r="I132">
            <v>27381</v>
          </cell>
        </row>
        <row r="135">
          <cell r="E135" t="str">
            <v>1.6.6</v>
          </cell>
          <cell r="I135">
            <v>14424.198714549351</v>
          </cell>
        </row>
        <row r="136">
          <cell r="E136" t="str">
            <v>1.6.6</v>
          </cell>
          <cell r="I136">
            <v>28848.397429098703</v>
          </cell>
        </row>
        <row r="137">
          <cell r="E137" t="str">
            <v>1.6.6</v>
          </cell>
          <cell r="I137">
            <v>63636.36</v>
          </cell>
        </row>
        <row r="138">
          <cell r="E138" t="str">
            <v>1.6.6</v>
          </cell>
          <cell r="I138">
            <v>227145</v>
          </cell>
        </row>
        <row r="141">
          <cell r="I141">
            <v>0</v>
          </cell>
        </row>
        <row r="142">
          <cell r="I142">
            <v>0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47">
          <cell r="I147">
            <v>712227.16198544856</v>
          </cell>
        </row>
        <row r="149">
          <cell r="I149">
            <v>1861944.8699454851</v>
          </cell>
        </row>
        <row r="151">
          <cell r="I151">
            <v>3444968.8595184917</v>
          </cell>
        </row>
      </sheetData>
      <sheetData sheetId="2" refreshError="1"/>
      <sheetData sheetId="3" refreshError="1"/>
      <sheetData sheetId="4"/>
      <sheetData sheetId="5" refreshError="1">
        <row r="6">
          <cell r="D6">
            <v>50</v>
          </cell>
        </row>
        <row r="8">
          <cell r="D8">
            <v>15.625</v>
          </cell>
        </row>
        <row r="12">
          <cell r="D12">
            <v>104.16666666666667</v>
          </cell>
        </row>
        <row r="14">
          <cell r="D14">
            <v>8.3333333333333339</v>
          </cell>
        </row>
        <row r="16">
          <cell r="D16">
            <v>2.0833333333333335</v>
          </cell>
        </row>
        <row r="18">
          <cell r="D18">
            <v>4.166666666666667</v>
          </cell>
        </row>
        <row r="20">
          <cell r="D20">
            <v>1.4583333333333333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>
        <row r="1">
          <cell r="I1">
            <v>0</v>
          </cell>
        </row>
      </sheetData>
      <sheetData sheetId="17"/>
      <sheetData sheetId="18">
        <row r="6">
          <cell r="D6">
            <v>50</v>
          </cell>
        </row>
      </sheetData>
      <sheetData sheetId="19"/>
      <sheetData sheetId="20"/>
      <sheetData sheetId="2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d"/>
      <sheetName val="rev"/>
      <sheetName val="cards"/>
      <sheetName val="cost"/>
      <sheetName val="lab"/>
      <sheetName val="cap"/>
      <sheetName val="fa"/>
      <sheetName val="wc"/>
      <sheetName val="tax"/>
      <sheetName val="cons"/>
      <sheetName val="Detail Budget"/>
    </sheetNames>
    <sheetDataSet>
      <sheetData sheetId="0" refreshError="1">
        <row r="4">
          <cell r="G4">
            <v>0</v>
          </cell>
          <cell r="K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C7">
            <v>1</v>
          </cell>
          <cell r="G7">
            <v>0</v>
          </cell>
        </row>
      </sheetData>
      <sheetData sheetId="1">
        <row r="4">
          <cell r="G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G PICTURE MODEL"/>
      <sheetName val="GUIDE - Eligible Costs"/>
      <sheetName val="GUIDE - Ineligible Costs"/>
      <sheetName val="GUIDE Activity vs. Admin"/>
      <sheetName val="Cover Sheet"/>
      <sheetName val="Work_Plan"/>
      <sheetName val="Table_5.1 (USD)"/>
      <sheetName val="Table_5.1 (CAD)"/>
      <sheetName val="Table_6 (CAD)"/>
      <sheetName val="Sec 11.0"/>
      <sheetName val="Combo"/>
      <sheetName val="BIG_PICTURE_MODEL"/>
      <sheetName val="GUIDE_-_Eligible_Costs"/>
      <sheetName val="GUIDE_-_Ineligible_Costs"/>
      <sheetName val="GUIDE_Activity_vs__Admin"/>
      <sheetName val="Cover_Sheet"/>
      <sheetName val="Table_5_1_(USD)"/>
      <sheetName val="Table_5_1_(CAD)"/>
      <sheetName val="Table_6_(CAD)"/>
      <sheetName val="Sec_11_0"/>
    </sheetNames>
    <sheetDataSet>
      <sheetData sheetId="0"/>
      <sheetData sheetId="1"/>
      <sheetData sheetId="2"/>
      <sheetData sheetId="3"/>
      <sheetData sheetId="4">
        <row r="21">
          <cell r="B21" t="str">
            <v>Construction</v>
          </cell>
        </row>
      </sheetData>
      <sheetData sheetId="5">
        <row r="6">
          <cell r="A6" t="str">
            <v>Table 5 - Line items</v>
          </cell>
        </row>
      </sheetData>
      <sheetData sheetId="6"/>
      <sheetData sheetId="7"/>
      <sheetData sheetId="8"/>
      <sheetData sheetId="9"/>
      <sheetData sheetId="10">
        <row r="1">
          <cell r="A1" t="str">
            <v>SELECT</v>
          </cell>
          <cell r="C1" t="str">
            <v>SELECT</v>
          </cell>
          <cell r="D1" t="str">
            <v>SELECT</v>
          </cell>
          <cell r="F1" t="str">
            <v>SELECT</v>
          </cell>
        </row>
        <row r="2">
          <cell r="A2" t="str">
            <v>1.1.1</v>
          </cell>
          <cell r="C2" t="str">
            <v>Plan TZA</v>
          </cell>
          <cell r="D2" t="str">
            <v>Days(s)</v>
          </cell>
          <cell r="F2" t="str">
            <v>Activity</v>
          </cell>
        </row>
        <row r="3">
          <cell r="A3" t="str">
            <v>1.1.2</v>
          </cell>
          <cell r="C3" t="str">
            <v/>
          </cell>
          <cell r="D3" t="str">
            <v>Month(s)</v>
          </cell>
          <cell r="F3" t="str">
            <v>Admin</v>
          </cell>
        </row>
        <row r="4">
          <cell r="A4">
            <v>1.2</v>
          </cell>
          <cell r="C4" t="str">
            <v/>
          </cell>
          <cell r="D4" t="str">
            <v>Quarter(s)</v>
          </cell>
        </row>
        <row r="5">
          <cell r="A5">
            <v>1.3</v>
          </cell>
          <cell r="C5" t="str">
            <v/>
          </cell>
          <cell r="D5" t="str">
            <v>Year(s)</v>
          </cell>
        </row>
        <row r="6">
          <cell r="A6" t="str">
            <v>1.3.1</v>
          </cell>
          <cell r="C6" t="str">
            <v>Plan CNO</v>
          </cell>
          <cell r="D6" t="str">
            <v>School(s)</v>
          </cell>
        </row>
        <row r="7">
          <cell r="A7" t="str">
            <v>1.3.2</v>
          </cell>
          <cell r="D7" t="str">
            <v>Familie(s)</v>
          </cell>
        </row>
        <row r="8">
          <cell r="A8" t="str">
            <v>1.6.1</v>
          </cell>
          <cell r="D8" t="str">
            <v>Flight(s)</v>
          </cell>
        </row>
        <row r="9">
          <cell r="A9" t="str">
            <v>1.6.2</v>
          </cell>
          <cell r="D9" t="str">
            <v>Unit(s)</v>
          </cell>
        </row>
        <row r="10">
          <cell r="A10" t="str">
            <v>1.6.3</v>
          </cell>
          <cell r="D10" t="str">
            <v>Night(s)</v>
          </cell>
        </row>
        <row r="11">
          <cell r="A11" t="str">
            <v>1.6.4</v>
          </cell>
          <cell r="D11" t="str">
            <v>Workshops</v>
          </cell>
        </row>
        <row r="12">
          <cell r="A12" t="str">
            <v>1.6.5</v>
          </cell>
          <cell r="D12" t="str">
            <v>Meetings</v>
          </cell>
        </row>
        <row r="13">
          <cell r="A13" t="str">
            <v>1.6.6</v>
          </cell>
          <cell r="D13" t="str">
            <v>Sessions</v>
          </cell>
        </row>
        <row r="14">
          <cell r="A14" t="str">
            <v>1.6.7</v>
          </cell>
          <cell r="D14" t="str">
            <v>Persons</v>
          </cell>
        </row>
        <row r="15">
          <cell r="A15" t="str">
            <v>1.6.8</v>
          </cell>
          <cell r="D15" t="str">
            <v>Trips</v>
          </cell>
        </row>
        <row r="16">
          <cell r="A16" t="str">
            <v>1.6.8.1</v>
          </cell>
          <cell r="D16" t="str">
            <v>Trainings</v>
          </cell>
        </row>
        <row r="17">
          <cell r="A17" t="str">
            <v>1.6.8.2</v>
          </cell>
        </row>
        <row r="18">
          <cell r="A18" t="str">
            <v>1.6.8.3</v>
          </cell>
        </row>
        <row r="19">
          <cell r="A19" t="str">
            <v>1.6.8.4</v>
          </cell>
        </row>
        <row r="20">
          <cell r="A20" t="str">
            <v>1.6.8.5</v>
          </cell>
        </row>
        <row r="21">
          <cell r="A21" t="str">
            <v>1.6.8.6</v>
          </cell>
        </row>
        <row r="22">
          <cell r="A22" t="str">
            <v>1.6.8.7</v>
          </cell>
        </row>
        <row r="23">
          <cell r="A23" t="str">
            <v>1.6.8.8</v>
          </cell>
        </row>
        <row r="24">
          <cell r="A24">
            <v>1.7</v>
          </cell>
        </row>
        <row r="25">
          <cell r="A25">
            <v>1.8</v>
          </cell>
        </row>
        <row r="26">
          <cell r="A26">
            <v>1.9</v>
          </cell>
        </row>
        <row r="27">
          <cell r="A27">
            <v>2</v>
          </cell>
        </row>
        <row r="28">
          <cell r="A28">
            <v>2.1</v>
          </cell>
        </row>
      </sheetData>
      <sheetData sheetId="11"/>
      <sheetData sheetId="12"/>
      <sheetData sheetId="13"/>
      <sheetData sheetId="14"/>
      <sheetData sheetId="15">
        <row r="21">
          <cell r="B21" t="str">
            <v>Construction</v>
          </cell>
        </row>
      </sheetData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opyOnWKS#3-Prog&amp;Reserve"/>
      <sheetName val="3.  Income by Type of Cost"/>
      <sheetName val="s"/>
      <sheetName val="3___Income_by_Type_of_Cost"/>
    </sheetNames>
    <sheetDataSet>
      <sheetData sheetId="0" refreshError="1">
        <row r="5">
          <cell r="A5" t="str">
            <v>Africa CHE</v>
          </cell>
          <cell r="B5" t="str">
            <v>Africa CHE</v>
          </cell>
          <cell r="C5">
            <v>0</v>
          </cell>
          <cell r="D5">
            <v>0</v>
          </cell>
          <cell r="E5">
            <v>438</v>
          </cell>
          <cell r="F5">
            <v>0</v>
          </cell>
        </row>
        <row r="6">
          <cell r="A6" t="str">
            <v>Africa CHE</v>
          </cell>
          <cell r="B6" t="str">
            <v>Australia</v>
          </cell>
          <cell r="C6">
            <v>0</v>
          </cell>
          <cell r="D6">
            <v>0</v>
          </cell>
          <cell r="E6">
            <v>177751</v>
          </cell>
          <cell r="F6">
            <v>3250</v>
          </cell>
        </row>
        <row r="7">
          <cell r="A7" t="str">
            <v>Africa CHE</v>
          </cell>
          <cell r="B7" t="str">
            <v>Canada</v>
          </cell>
          <cell r="C7">
            <v>0</v>
          </cell>
          <cell r="D7">
            <v>0</v>
          </cell>
          <cell r="E7">
            <v>-17307</v>
          </cell>
          <cell r="F7">
            <v>0</v>
          </cell>
        </row>
        <row r="8">
          <cell r="A8" t="str">
            <v>Africa CHE</v>
          </cell>
          <cell r="B8" t="str">
            <v>Germany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</row>
        <row r="9">
          <cell r="A9" t="str">
            <v>Africa CHE</v>
          </cell>
          <cell r="B9" t="str">
            <v>Mixed Funding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Africa CHE</v>
          </cell>
          <cell r="B10" t="str">
            <v>Netherlands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Africa CHE</v>
          </cell>
          <cell r="B11" t="str">
            <v>New Zealand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  <row r="12">
          <cell r="A12" t="str">
            <v>Africa CHE</v>
          </cell>
          <cell r="B12" t="str">
            <v>Switzerland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Africa CHE</v>
          </cell>
          <cell r="B13" t="str">
            <v>Taiwan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A14" t="str">
            <v>Africa CHE</v>
          </cell>
          <cell r="B14" t="str">
            <v>United Kingdom</v>
          </cell>
          <cell r="C14">
            <v>0</v>
          </cell>
          <cell r="D14">
            <v>0</v>
          </cell>
          <cell r="E14">
            <v>85000</v>
          </cell>
          <cell r="F14">
            <v>0</v>
          </cell>
        </row>
        <row r="15">
          <cell r="A15" t="str">
            <v>Africa CHE</v>
          </cell>
          <cell r="B15" t="str">
            <v>United States</v>
          </cell>
          <cell r="C15">
            <v>0</v>
          </cell>
          <cell r="D15">
            <v>0</v>
          </cell>
          <cell r="E15">
            <v>30000</v>
          </cell>
          <cell r="F15">
            <v>0</v>
          </cell>
        </row>
        <row r="16">
          <cell r="A16" t="str">
            <v>Africa Technical Services</v>
          </cell>
          <cell r="B16" t="str">
            <v>Africa Technical Services</v>
          </cell>
          <cell r="C16">
            <v>114730</v>
          </cell>
          <cell r="D16">
            <v>0</v>
          </cell>
          <cell r="E16">
            <v>146849</v>
          </cell>
          <cell r="F16">
            <v>0</v>
          </cell>
        </row>
        <row r="17">
          <cell r="A17" t="str">
            <v>Africa Technical Services</v>
          </cell>
          <cell r="B17" t="str">
            <v>Australia</v>
          </cell>
          <cell r="C17">
            <v>20000</v>
          </cell>
          <cell r="D17">
            <v>0</v>
          </cell>
          <cell r="E17">
            <v>22400</v>
          </cell>
          <cell r="F17">
            <v>0</v>
          </cell>
        </row>
        <row r="18">
          <cell r="A18" t="str">
            <v>Africa Technical Services</v>
          </cell>
          <cell r="B18" t="str">
            <v>Canada</v>
          </cell>
          <cell r="C18">
            <v>86000</v>
          </cell>
          <cell r="D18">
            <v>0</v>
          </cell>
          <cell r="E18">
            <v>86000</v>
          </cell>
          <cell r="F18">
            <v>0</v>
          </cell>
        </row>
        <row r="19">
          <cell r="A19" t="str">
            <v>Africa Technical Services</v>
          </cell>
          <cell r="B19" t="str">
            <v>Germany</v>
          </cell>
          <cell r="C19">
            <v>37000</v>
          </cell>
          <cell r="D19">
            <v>0</v>
          </cell>
          <cell r="E19">
            <v>37000</v>
          </cell>
          <cell r="F19">
            <v>0</v>
          </cell>
        </row>
        <row r="20">
          <cell r="A20" t="str">
            <v>Africa Technical Services</v>
          </cell>
          <cell r="B20" t="str">
            <v>Hong Kong</v>
          </cell>
          <cell r="C20">
            <v>110000</v>
          </cell>
          <cell r="D20">
            <v>0</v>
          </cell>
          <cell r="E20">
            <v>110000</v>
          </cell>
          <cell r="F20">
            <v>0</v>
          </cell>
        </row>
        <row r="21">
          <cell r="A21" t="str">
            <v>Africa Technical Services</v>
          </cell>
          <cell r="B21" t="str">
            <v>International Office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A22" t="str">
            <v>Africa Technical Services</v>
          </cell>
          <cell r="B22" t="str">
            <v>Japan</v>
          </cell>
          <cell r="C22">
            <v>28000</v>
          </cell>
          <cell r="D22">
            <v>0</v>
          </cell>
          <cell r="E22">
            <v>28000</v>
          </cell>
          <cell r="F22">
            <v>0</v>
          </cell>
        </row>
        <row r="23">
          <cell r="A23" t="str">
            <v>Africa Technical Services</v>
          </cell>
          <cell r="B23" t="str">
            <v>Korea</v>
          </cell>
          <cell r="C23">
            <v>10000</v>
          </cell>
          <cell r="D23">
            <v>0</v>
          </cell>
          <cell r="E23">
            <v>10000</v>
          </cell>
          <cell r="F23">
            <v>0</v>
          </cell>
        </row>
        <row r="24">
          <cell r="A24" t="str">
            <v>Africa Technical Services</v>
          </cell>
          <cell r="B24" t="str">
            <v>Mixed Funding</v>
          </cell>
          <cell r="C24">
            <v>460000</v>
          </cell>
          <cell r="D24">
            <v>0</v>
          </cell>
          <cell r="E24">
            <v>699527</v>
          </cell>
          <cell r="F24">
            <v>0</v>
          </cell>
        </row>
        <row r="25">
          <cell r="A25" t="str">
            <v>Africa Technical Services</v>
          </cell>
          <cell r="B25" t="str">
            <v>Netherlands</v>
          </cell>
          <cell r="C25">
            <v>0</v>
          </cell>
          <cell r="D25">
            <v>0</v>
          </cell>
          <cell r="E25">
            <v>-14988</v>
          </cell>
          <cell r="F25">
            <v>0</v>
          </cell>
        </row>
        <row r="26">
          <cell r="A26" t="str">
            <v>Africa Technical Services</v>
          </cell>
          <cell r="B26" t="str">
            <v>New Zealand</v>
          </cell>
          <cell r="C26">
            <v>28000</v>
          </cell>
          <cell r="D26">
            <v>0</v>
          </cell>
          <cell r="E26">
            <v>28000</v>
          </cell>
          <cell r="F26">
            <v>0</v>
          </cell>
        </row>
        <row r="27">
          <cell r="A27" t="str">
            <v>Africa Technical Services</v>
          </cell>
          <cell r="B27" t="str">
            <v>Switzerland</v>
          </cell>
          <cell r="C27">
            <v>28000</v>
          </cell>
          <cell r="D27">
            <v>0</v>
          </cell>
          <cell r="E27">
            <v>28000</v>
          </cell>
          <cell r="F27">
            <v>0</v>
          </cell>
        </row>
        <row r="28">
          <cell r="A28" t="str">
            <v>Africa Technical Services</v>
          </cell>
          <cell r="B28" t="str">
            <v>United Kingdom</v>
          </cell>
          <cell r="C28">
            <v>15000</v>
          </cell>
          <cell r="D28">
            <v>0</v>
          </cell>
          <cell r="E28">
            <v>20000</v>
          </cell>
          <cell r="F28">
            <v>0</v>
          </cell>
        </row>
        <row r="29">
          <cell r="A29" t="str">
            <v>Africa Technical Services</v>
          </cell>
          <cell r="B29" t="str">
            <v>United States</v>
          </cell>
          <cell r="C29">
            <v>485430</v>
          </cell>
          <cell r="D29">
            <v>0</v>
          </cell>
          <cell r="E29">
            <v>285864</v>
          </cell>
          <cell r="F29">
            <v>0</v>
          </cell>
        </row>
        <row r="30">
          <cell r="A30" t="str">
            <v>Africa V.P.</v>
          </cell>
          <cell r="B30" t="str">
            <v>Mixed Funding</v>
          </cell>
          <cell r="C30">
            <v>55000</v>
          </cell>
          <cell r="D30">
            <v>0</v>
          </cell>
          <cell r="E30">
            <v>55000</v>
          </cell>
          <cell r="F30">
            <v>0</v>
          </cell>
        </row>
        <row r="31">
          <cell r="A31" t="str">
            <v>Africa V.P.</v>
          </cell>
          <cell r="B31" t="str">
            <v>United States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A32" t="str">
            <v>Asia Pacific Regional Off.</v>
          </cell>
          <cell r="B32" t="str">
            <v>Asia Pacific Regional Off.</v>
          </cell>
          <cell r="C32">
            <v>-57576</v>
          </cell>
          <cell r="D32">
            <v>0</v>
          </cell>
          <cell r="E32">
            <v>3388</v>
          </cell>
          <cell r="F32">
            <v>0</v>
          </cell>
        </row>
        <row r="33">
          <cell r="A33" t="str">
            <v>Asia Pacific Regional Off.</v>
          </cell>
          <cell r="B33" t="str">
            <v>Australia</v>
          </cell>
          <cell r="C33">
            <v>165256</v>
          </cell>
          <cell r="D33">
            <v>0</v>
          </cell>
          <cell r="E33">
            <v>143621</v>
          </cell>
          <cell r="F33">
            <v>0</v>
          </cell>
        </row>
        <row r="34">
          <cell r="A34" t="str">
            <v>Asia Pacific Regional Off.</v>
          </cell>
          <cell r="B34" t="str">
            <v>Canada</v>
          </cell>
          <cell r="C34">
            <v>8000</v>
          </cell>
          <cell r="D34">
            <v>0</v>
          </cell>
          <cell r="E34">
            <v>27290</v>
          </cell>
          <cell r="F34">
            <v>0</v>
          </cell>
        </row>
        <row r="35">
          <cell r="A35" t="str">
            <v>Asia Pacific Regional Off.</v>
          </cell>
          <cell r="B35" t="str">
            <v>Hong Kong</v>
          </cell>
          <cell r="C35">
            <v>20000</v>
          </cell>
          <cell r="D35">
            <v>0</v>
          </cell>
          <cell r="E35">
            <v>0</v>
          </cell>
          <cell r="F35">
            <v>0</v>
          </cell>
        </row>
        <row r="36">
          <cell r="A36" t="str">
            <v>Asia Pacific Regional Off.</v>
          </cell>
          <cell r="B36" t="str">
            <v>Japan</v>
          </cell>
          <cell r="C36">
            <v>20000</v>
          </cell>
          <cell r="D36">
            <v>0</v>
          </cell>
          <cell r="E36">
            <v>0</v>
          </cell>
          <cell r="F36">
            <v>0</v>
          </cell>
        </row>
        <row r="37">
          <cell r="A37" t="str">
            <v>Asia Pacific Regional Off.</v>
          </cell>
          <cell r="B37" t="str">
            <v>Korea</v>
          </cell>
          <cell r="C37">
            <v>20000</v>
          </cell>
          <cell r="D37">
            <v>0</v>
          </cell>
          <cell r="E37">
            <v>5000</v>
          </cell>
          <cell r="F37">
            <v>0</v>
          </cell>
        </row>
        <row r="38">
          <cell r="A38" t="str">
            <v>Asia Pacific Regional Off.</v>
          </cell>
          <cell r="B38" t="str">
            <v>Mixed Funding</v>
          </cell>
          <cell r="C38">
            <v>150000</v>
          </cell>
          <cell r="D38">
            <v>0</v>
          </cell>
          <cell r="E38">
            <v>160000</v>
          </cell>
          <cell r="F38">
            <v>0</v>
          </cell>
        </row>
        <row r="39">
          <cell r="A39" t="str">
            <v>Asia Pacific Regional Off.</v>
          </cell>
          <cell r="B39" t="str">
            <v>Singapore</v>
          </cell>
          <cell r="C39">
            <v>10000</v>
          </cell>
          <cell r="D39">
            <v>0</v>
          </cell>
          <cell r="E39">
            <v>10000</v>
          </cell>
          <cell r="F39">
            <v>0</v>
          </cell>
        </row>
        <row r="40">
          <cell r="A40" t="str">
            <v>Asia Pacific Regional Off.</v>
          </cell>
          <cell r="B40" t="str">
            <v>Switzerland</v>
          </cell>
          <cell r="C40">
            <v>4000</v>
          </cell>
          <cell r="D40">
            <v>0</v>
          </cell>
          <cell r="E40">
            <v>4000</v>
          </cell>
          <cell r="F40">
            <v>0</v>
          </cell>
        </row>
        <row r="41">
          <cell r="A41" t="str">
            <v>Asia Pacific Regional Off.</v>
          </cell>
          <cell r="B41" t="str">
            <v>Taiwan</v>
          </cell>
          <cell r="C41">
            <v>20000</v>
          </cell>
          <cell r="D41">
            <v>0</v>
          </cell>
          <cell r="E41">
            <v>0</v>
          </cell>
          <cell r="F41">
            <v>0</v>
          </cell>
        </row>
        <row r="42">
          <cell r="A42" t="str">
            <v>Asia Pacific Regional Off.</v>
          </cell>
          <cell r="B42" t="str">
            <v>United States</v>
          </cell>
          <cell r="C42">
            <v>802328</v>
          </cell>
          <cell r="D42">
            <v>0</v>
          </cell>
          <cell r="E42">
            <v>685000</v>
          </cell>
          <cell r="F42">
            <v>0</v>
          </cell>
        </row>
        <row r="43">
          <cell r="A43" t="str">
            <v>Asia Relief/Rehab Office</v>
          </cell>
          <cell r="B43" t="str">
            <v>Asia Relief/Rehab Office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A44" t="str">
            <v>Asia Relief/Rehab Office</v>
          </cell>
          <cell r="B44" t="str">
            <v>Australia</v>
          </cell>
          <cell r="C44">
            <v>304386</v>
          </cell>
          <cell r="D44">
            <v>0</v>
          </cell>
          <cell r="E44">
            <v>296853</v>
          </cell>
          <cell r="F44">
            <v>7253</v>
          </cell>
        </row>
        <row r="45">
          <cell r="A45" t="str">
            <v>Asia Relief/Rehab Office</v>
          </cell>
          <cell r="B45" t="str">
            <v>Canada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 t="str">
            <v>Asia Relief/Rehab Office</v>
          </cell>
          <cell r="B46" t="str">
            <v>Germany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7">
          <cell r="A47" t="str">
            <v>Asia Relief/Rehab Office</v>
          </cell>
          <cell r="B47" t="str">
            <v>Hong Kong</v>
          </cell>
          <cell r="C47">
            <v>1200</v>
          </cell>
          <cell r="D47">
            <v>0</v>
          </cell>
          <cell r="E47">
            <v>1200</v>
          </cell>
          <cell r="F47">
            <v>0</v>
          </cell>
        </row>
        <row r="48">
          <cell r="A48" t="str">
            <v>Asia Relief/Rehab Office</v>
          </cell>
          <cell r="B48" t="str">
            <v>Japan</v>
          </cell>
          <cell r="C48">
            <v>1200</v>
          </cell>
          <cell r="D48">
            <v>0</v>
          </cell>
          <cell r="E48">
            <v>1200</v>
          </cell>
          <cell r="F48">
            <v>0</v>
          </cell>
        </row>
        <row r="49">
          <cell r="A49" t="str">
            <v>Asia Relief/Rehab Office</v>
          </cell>
          <cell r="B49" t="str">
            <v>Korea</v>
          </cell>
          <cell r="C49">
            <v>1200</v>
          </cell>
          <cell r="D49">
            <v>0</v>
          </cell>
          <cell r="E49">
            <v>1200</v>
          </cell>
          <cell r="F49">
            <v>0</v>
          </cell>
        </row>
        <row r="50">
          <cell r="A50" t="str">
            <v>Asia Relief/Rehab Office</v>
          </cell>
          <cell r="B50" t="str">
            <v>Mixed Funding</v>
          </cell>
          <cell r="C50">
            <v>151793</v>
          </cell>
          <cell r="D50">
            <v>0</v>
          </cell>
          <cell r="E50">
            <v>1151793</v>
          </cell>
          <cell r="F50">
            <v>0</v>
          </cell>
        </row>
        <row r="51">
          <cell r="A51" t="str">
            <v>Asia Relief/Rehab Office</v>
          </cell>
          <cell r="B51" t="str">
            <v>New Zealand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Asia Relief/Rehab Office</v>
          </cell>
          <cell r="B52" t="str">
            <v>Singapore</v>
          </cell>
          <cell r="C52">
            <v>1200</v>
          </cell>
          <cell r="D52">
            <v>0</v>
          </cell>
          <cell r="E52">
            <v>1200</v>
          </cell>
          <cell r="F52">
            <v>0</v>
          </cell>
        </row>
        <row r="53">
          <cell r="A53" t="str">
            <v>Asia Relief/Rehab Office</v>
          </cell>
          <cell r="B53" t="str">
            <v>United Kingdom</v>
          </cell>
          <cell r="C53">
            <v>95750</v>
          </cell>
          <cell r="D53">
            <v>0</v>
          </cell>
          <cell r="E53">
            <v>95750</v>
          </cell>
          <cell r="F53">
            <v>0</v>
          </cell>
        </row>
        <row r="54">
          <cell r="A54" t="str">
            <v>Asia Relief/Rehab Office</v>
          </cell>
          <cell r="B54" t="str">
            <v>United States</v>
          </cell>
          <cell r="C54">
            <v>62030</v>
          </cell>
          <cell r="D54">
            <v>0</v>
          </cell>
          <cell r="E54">
            <v>62030</v>
          </cell>
          <cell r="F54">
            <v>0</v>
          </cell>
        </row>
        <row r="55">
          <cell r="A55" t="str">
            <v>Bangladesh</v>
          </cell>
          <cell r="B55" t="str">
            <v>Australia</v>
          </cell>
          <cell r="C55">
            <v>1502298</v>
          </cell>
          <cell r="D55">
            <v>65452</v>
          </cell>
          <cell r="E55">
            <v>1789393</v>
          </cell>
          <cell r="F55">
            <v>72567</v>
          </cell>
        </row>
        <row r="56">
          <cell r="A56" t="str">
            <v>Bangladesh</v>
          </cell>
          <cell r="B56" t="str">
            <v>Bangladesh</v>
          </cell>
          <cell r="C56">
            <v>294937</v>
          </cell>
          <cell r="D56">
            <v>0</v>
          </cell>
          <cell r="E56">
            <v>294937</v>
          </cell>
          <cell r="F56">
            <v>0</v>
          </cell>
        </row>
        <row r="57">
          <cell r="A57" t="str">
            <v>Bangladesh</v>
          </cell>
          <cell r="B57" t="str">
            <v>Canada</v>
          </cell>
          <cell r="C57">
            <v>1324688</v>
          </cell>
          <cell r="D57">
            <v>58410</v>
          </cell>
          <cell r="E57">
            <v>1357567</v>
          </cell>
          <cell r="F57">
            <v>58605</v>
          </cell>
        </row>
        <row r="58">
          <cell r="A58" t="str">
            <v>Bangladesh</v>
          </cell>
          <cell r="B58" t="str">
            <v>Germany</v>
          </cell>
          <cell r="C58">
            <v>2565988</v>
          </cell>
          <cell r="D58">
            <v>104453</v>
          </cell>
          <cell r="E58">
            <v>1391652</v>
          </cell>
          <cell r="F58">
            <v>51989</v>
          </cell>
        </row>
        <row r="59">
          <cell r="A59" t="str">
            <v>Bangladesh</v>
          </cell>
          <cell r="B59" t="str">
            <v>Hong Kong</v>
          </cell>
          <cell r="C59">
            <v>756118</v>
          </cell>
          <cell r="D59">
            <v>19255</v>
          </cell>
          <cell r="E59">
            <v>483491</v>
          </cell>
          <cell r="F59">
            <v>0</v>
          </cell>
        </row>
        <row r="60">
          <cell r="A60" t="str">
            <v>Bangladesh</v>
          </cell>
          <cell r="B60" t="str">
            <v>Japan</v>
          </cell>
          <cell r="C60">
            <v>411906</v>
          </cell>
          <cell r="D60">
            <v>14971</v>
          </cell>
          <cell r="E60">
            <v>420335</v>
          </cell>
          <cell r="F60">
            <v>16621</v>
          </cell>
        </row>
        <row r="61">
          <cell r="A61" t="str">
            <v>Bangladesh</v>
          </cell>
          <cell r="B61" t="str">
            <v>Korea</v>
          </cell>
          <cell r="C61">
            <v>584215</v>
          </cell>
          <cell r="D61">
            <v>31943</v>
          </cell>
          <cell r="E61">
            <v>584215</v>
          </cell>
          <cell r="F61">
            <v>31943</v>
          </cell>
        </row>
        <row r="62">
          <cell r="A62" t="str">
            <v>Bangladesh</v>
          </cell>
          <cell r="B62" t="str">
            <v>Netherlands</v>
          </cell>
          <cell r="C62">
            <v>166158</v>
          </cell>
          <cell r="D62">
            <v>0</v>
          </cell>
          <cell r="E62">
            <v>162458</v>
          </cell>
          <cell r="F62">
            <v>0</v>
          </cell>
        </row>
        <row r="63">
          <cell r="A63" t="str">
            <v>Bangladesh</v>
          </cell>
          <cell r="B63" t="str">
            <v>New Zealand</v>
          </cell>
          <cell r="C63">
            <v>1267795</v>
          </cell>
          <cell r="D63">
            <v>67483</v>
          </cell>
          <cell r="E63">
            <v>1284417</v>
          </cell>
          <cell r="F63">
            <v>67483</v>
          </cell>
        </row>
        <row r="64">
          <cell r="A64" t="str">
            <v>Bangladesh</v>
          </cell>
          <cell r="B64" t="str">
            <v>Singapore</v>
          </cell>
          <cell r="C64">
            <v>77574</v>
          </cell>
          <cell r="D64">
            <v>4045</v>
          </cell>
          <cell r="E64">
            <v>73574</v>
          </cell>
          <cell r="F64">
            <v>4000</v>
          </cell>
        </row>
        <row r="65">
          <cell r="A65" t="str">
            <v>Bangladesh</v>
          </cell>
          <cell r="B65" t="str">
            <v>Switzerland</v>
          </cell>
          <cell r="C65">
            <v>1140911</v>
          </cell>
          <cell r="D65">
            <v>33688</v>
          </cell>
          <cell r="E65">
            <v>1140976</v>
          </cell>
          <cell r="F65">
            <v>33688</v>
          </cell>
        </row>
        <row r="66">
          <cell r="A66" t="str">
            <v>Bangladesh</v>
          </cell>
          <cell r="B66" t="str">
            <v>Taiwan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</row>
        <row r="67">
          <cell r="A67" t="str">
            <v>Bangladesh</v>
          </cell>
          <cell r="B67" t="str">
            <v>United Kingdom</v>
          </cell>
          <cell r="C67">
            <v>1194791</v>
          </cell>
          <cell r="D67">
            <v>56734</v>
          </cell>
          <cell r="E67">
            <v>1200318</v>
          </cell>
          <cell r="F67">
            <v>53165</v>
          </cell>
        </row>
        <row r="68">
          <cell r="A68" t="str">
            <v>Bangladesh</v>
          </cell>
          <cell r="B68" t="str">
            <v>United States</v>
          </cell>
          <cell r="C68">
            <v>19287840</v>
          </cell>
          <cell r="D68">
            <v>154487</v>
          </cell>
          <cell r="E68">
            <v>18381518</v>
          </cell>
          <cell r="F68">
            <v>154487</v>
          </cell>
        </row>
        <row r="69">
          <cell r="A69" t="str">
            <v>Cambodia</v>
          </cell>
          <cell r="B69" t="str">
            <v>Australia</v>
          </cell>
          <cell r="C69">
            <v>2214118</v>
          </cell>
          <cell r="D69">
            <v>132455</v>
          </cell>
          <cell r="E69">
            <v>2207368</v>
          </cell>
          <cell r="F69">
            <v>139205</v>
          </cell>
        </row>
        <row r="70">
          <cell r="A70" t="str">
            <v>Cambodia</v>
          </cell>
          <cell r="B70" t="str">
            <v>Cambodia</v>
          </cell>
          <cell r="C70">
            <v>652994</v>
          </cell>
          <cell r="D70">
            <v>6403</v>
          </cell>
          <cell r="E70">
            <v>652351</v>
          </cell>
          <cell r="F70">
            <v>6403</v>
          </cell>
        </row>
        <row r="71">
          <cell r="A71" t="str">
            <v>Cambodia</v>
          </cell>
          <cell r="B71" t="str">
            <v>Canada</v>
          </cell>
          <cell r="C71">
            <v>1331472</v>
          </cell>
          <cell r="D71">
            <v>79792</v>
          </cell>
          <cell r="E71">
            <v>1327141</v>
          </cell>
          <cell r="F71">
            <v>84123</v>
          </cell>
        </row>
        <row r="72">
          <cell r="A72" t="str">
            <v>Cambodia</v>
          </cell>
          <cell r="B72" t="str">
            <v>Germany</v>
          </cell>
          <cell r="C72">
            <v>50000</v>
          </cell>
          <cell r="D72">
            <v>0</v>
          </cell>
          <cell r="E72">
            <v>50000</v>
          </cell>
          <cell r="F72">
            <v>0</v>
          </cell>
        </row>
        <row r="73">
          <cell r="A73" t="str">
            <v>Cambodia</v>
          </cell>
          <cell r="B73" t="str">
            <v>Hong Kong</v>
          </cell>
          <cell r="C73">
            <v>579455</v>
          </cell>
          <cell r="D73">
            <v>29183</v>
          </cell>
          <cell r="E73">
            <v>603144</v>
          </cell>
          <cell r="F73">
            <v>5494</v>
          </cell>
        </row>
        <row r="74">
          <cell r="A74" t="str">
            <v>Cambodia</v>
          </cell>
          <cell r="B74" t="str">
            <v>International Office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5">
          <cell r="A75" t="str">
            <v>Cambodia</v>
          </cell>
          <cell r="B75" t="str">
            <v>Japan</v>
          </cell>
          <cell r="C75">
            <v>192457</v>
          </cell>
          <cell r="D75">
            <v>18000</v>
          </cell>
          <cell r="E75">
            <v>192457</v>
          </cell>
          <cell r="F75">
            <v>18000</v>
          </cell>
        </row>
        <row r="76">
          <cell r="A76" t="str">
            <v>Cambodia</v>
          </cell>
          <cell r="B76" t="str">
            <v>Korea</v>
          </cell>
          <cell r="C76">
            <v>742</v>
          </cell>
          <cell r="D76">
            <v>0</v>
          </cell>
          <cell r="E76">
            <v>825</v>
          </cell>
          <cell r="F76">
            <v>0</v>
          </cell>
        </row>
        <row r="77">
          <cell r="A77" t="str">
            <v>Cambodia</v>
          </cell>
          <cell r="B77" t="str">
            <v>Malaysia</v>
          </cell>
          <cell r="C77">
            <v>99570</v>
          </cell>
          <cell r="D77">
            <v>6910</v>
          </cell>
          <cell r="E77">
            <v>99570</v>
          </cell>
          <cell r="F77">
            <v>6910</v>
          </cell>
        </row>
        <row r="78">
          <cell r="A78" t="str">
            <v>Cambodia</v>
          </cell>
          <cell r="B78" t="str">
            <v>Netherlands</v>
          </cell>
          <cell r="C78">
            <v>13800</v>
          </cell>
          <cell r="D78">
            <v>1200</v>
          </cell>
          <cell r="E78">
            <v>15000</v>
          </cell>
          <cell r="F78">
            <v>0</v>
          </cell>
        </row>
        <row r="79">
          <cell r="A79" t="str">
            <v>Cambodia</v>
          </cell>
          <cell r="B79" t="str">
            <v>New Zealand</v>
          </cell>
          <cell r="C79">
            <v>702995</v>
          </cell>
          <cell r="D79">
            <v>56894</v>
          </cell>
          <cell r="E79">
            <v>707151</v>
          </cell>
          <cell r="F79">
            <v>52742</v>
          </cell>
        </row>
        <row r="80">
          <cell r="A80" t="str">
            <v>Cambodia</v>
          </cell>
          <cell r="B80" t="str">
            <v>Singapore</v>
          </cell>
          <cell r="C80">
            <v>142744</v>
          </cell>
          <cell r="D80">
            <v>13300</v>
          </cell>
          <cell r="E80">
            <v>142744</v>
          </cell>
          <cell r="F80">
            <v>13300</v>
          </cell>
        </row>
        <row r="81">
          <cell r="A81" t="str">
            <v>Cambodia</v>
          </cell>
          <cell r="B81" t="str">
            <v>Switzerland</v>
          </cell>
          <cell r="C81">
            <v>33917</v>
          </cell>
          <cell r="D81">
            <v>0</v>
          </cell>
          <cell r="E81">
            <v>33917</v>
          </cell>
          <cell r="F81">
            <v>0</v>
          </cell>
        </row>
        <row r="82">
          <cell r="A82" t="str">
            <v>Cambodia</v>
          </cell>
          <cell r="B82" t="str">
            <v>Taiwan</v>
          </cell>
          <cell r="C82">
            <v>106500</v>
          </cell>
          <cell r="D82">
            <v>0</v>
          </cell>
          <cell r="E82">
            <v>106500</v>
          </cell>
          <cell r="F82">
            <v>0</v>
          </cell>
        </row>
        <row r="83">
          <cell r="A83" t="str">
            <v>Cambodia</v>
          </cell>
          <cell r="B83" t="str">
            <v>United Kingdom</v>
          </cell>
          <cell r="C83">
            <v>1082694</v>
          </cell>
          <cell r="D83">
            <v>61969</v>
          </cell>
          <cell r="E83">
            <v>1082694</v>
          </cell>
          <cell r="F83">
            <v>61969</v>
          </cell>
        </row>
        <row r="84">
          <cell r="A84" t="str">
            <v>Cambodia</v>
          </cell>
          <cell r="B84" t="str">
            <v>United States</v>
          </cell>
          <cell r="C84">
            <v>2002036</v>
          </cell>
          <cell r="D84">
            <v>94445</v>
          </cell>
          <cell r="E84">
            <v>2003647</v>
          </cell>
          <cell r="F84">
            <v>94445</v>
          </cell>
        </row>
        <row r="85">
          <cell r="A85" t="str">
            <v>China</v>
          </cell>
          <cell r="B85" t="str">
            <v>Australia</v>
          </cell>
          <cell r="C85">
            <v>747381</v>
          </cell>
          <cell r="D85">
            <v>96392</v>
          </cell>
          <cell r="E85">
            <v>748832</v>
          </cell>
          <cell r="F85">
            <v>94941</v>
          </cell>
        </row>
        <row r="86">
          <cell r="A86" t="str">
            <v>China</v>
          </cell>
          <cell r="B86" t="str">
            <v>Canada</v>
          </cell>
          <cell r="C86">
            <v>843770</v>
          </cell>
          <cell r="D86">
            <v>115821</v>
          </cell>
          <cell r="E86">
            <v>842480</v>
          </cell>
          <cell r="F86">
            <v>117111</v>
          </cell>
        </row>
        <row r="87">
          <cell r="A87" t="str">
            <v>China</v>
          </cell>
          <cell r="B87" t="str">
            <v>China</v>
          </cell>
          <cell r="C87">
            <v>306177</v>
          </cell>
          <cell r="D87">
            <v>0</v>
          </cell>
          <cell r="E87">
            <v>306177</v>
          </cell>
          <cell r="F87">
            <v>0</v>
          </cell>
        </row>
        <row r="88">
          <cell r="A88" t="str">
            <v>China</v>
          </cell>
          <cell r="B88" t="str">
            <v>Hong Kong</v>
          </cell>
          <cell r="C88">
            <v>6123366</v>
          </cell>
          <cell r="D88">
            <v>229180</v>
          </cell>
          <cell r="E88">
            <v>6088815</v>
          </cell>
          <cell r="F88">
            <v>181731</v>
          </cell>
        </row>
        <row r="89">
          <cell r="A89" t="str">
            <v>China</v>
          </cell>
          <cell r="B89" t="str">
            <v>Japan</v>
          </cell>
          <cell r="C89">
            <v>289549</v>
          </cell>
          <cell r="D89">
            <v>41394</v>
          </cell>
          <cell r="E89">
            <v>289549</v>
          </cell>
          <cell r="F89">
            <v>41394</v>
          </cell>
        </row>
        <row r="90">
          <cell r="A90" t="str">
            <v>China</v>
          </cell>
          <cell r="B90" t="str">
            <v>Malaysia</v>
          </cell>
          <cell r="C90">
            <v>231122</v>
          </cell>
          <cell r="D90">
            <v>25638</v>
          </cell>
          <cell r="E90">
            <v>231122</v>
          </cell>
          <cell r="F90">
            <v>25638</v>
          </cell>
        </row>
        <row r="91">
          <cell r="A91" t="str">
            <v>China</v>
          </cell>
          <cell r="B91" t="str">
            <v>New Zealand</v>
          </cell>
          <cell r="C91">
            <v>5387</v>
          </cell>
          <cell r="D91">
            <v>0</v>
          </cell>
          <cell r="E91">
            <v>5387</v>
          </cell>
          <cell r="F91">
            <v>0</v>
          </cell>
        </row>
        <row r="92">
          <cell r="A92" t="str">
            <v>China</v>
          </cell>
          <cell r="B92" t="str">
            <v>Singapore</v>
          </cell>
          <cell r="C92">
            <v>215856</v>
          </cell>
          <cell r="D92">
            <v>30472</v>
          </cell>
          <cell r="E92">
            <v>215856</v>
          </cell>
          <cell r="F92">
            <v>30472</v>
          </cell>
        </row>
        <row r="93">
          <cell r="A93" t="str">
            <v>China</v>
          </cell>
          <cell r="B93" t="str">
            <v>Taiwan</v>
          </cell>
          <cell r="C93">
            <v>124726</v>
          </cell>
          <cell r="D93">
            <v>16797</v>
          </cell>
          <cell r="E93">
            <v>124726</v>
          </cell>
          <cell r="F93">
            <v>16797</v>
          </cell>
        </row>
        <row r="94">
          <cell r="A94" t="str">
            <v>China</v>
          </cell>
          <cell r="B94" t="str">
            <v>Thailand</v>
          </cell>
          <cell r="C94">
            <v>8000</v>
          </cell>
          <cell r="D94">
            <v>0</v>
          </cell>
          <cell r="E94">
            <v>8000</v>
          </cell>
          <cell r="F94">
            <v>0</v>
          </cell>
        </row>
        <row r="95">
          <cell r="A95" t="str">
            <v>China</v>
          </cell>
          <cell r="B95" t="str">
            <v>United Kingdom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</row>
        <row r="96">
          <cell r="A96" t="str">
            <v>China</v>
          </cell>
          <cell r="B96" t="str">
            <v>United States</v>
          </cell>
          <cell r="C96">
            <v>787525</v>
          </cell>
          <cell r="D96">
            <v>93284</v>
          </cell>
          <cell r="E96">
            <v>790509</v>
          </cell>
          <cell r="F96">
            <v>93284</v>
          </cell>
        </row>
        <row r="97">
          <cell r="A97" t="str">
            <v>East Timor</v>
          </cell>
          <cell r="B97" t="str">
            <v>Australia</v>
          </cell>
          <cell r="C97">
            <v>624816</v>
          </cell>
          <cell r="D97">
            <v>6486</v>
          </cell>
          <cell r="E97">
            <v>312748</v>
          </cell>
          <cell r="F97">
            <v>6486</v>
          </cell>
        </row>
        <row r="98">
          <cell r="A98" t="str">
            <v>East Timor</v>
          </cell>
          <cell r="B98" t="str">
            <v>East Timor</v>
          </cell>
          <cell r="C98">
            <v>0</v>
          </cell>
          <cell r="D98">
            <v>0</v>
          </cell>
          <cell r="E98">
            <v>-4850</v>
          </cell>
          <cell r="F98">
            <v>0</v>
          </cell>
        </row>
        <row r="99">
          <cell r="A99" t="str">
            <v>East Timor</v>
          </cell>
          <cell r="B99" t="str">
            <v>Germany</v>
          </cell>
          <cell r="C99">
            <v>112566</v>
          </cell>
          <cell r="D99">
            <v>0</v>
          </cell>
          <cell r="E99">
            <v>112566</v>
          </cell>
          <cell r="F99">
            <v>0</v>
          </cell>
        </row>
        <row r="100">
          <cell r="A100" t="str">
            <v>East Timor</v>
          </cell>
          <cell r="B100" t="str">
            <v>Hong Kong</v>
          </cell>
          <cell r="C100">
            <v>817273</v>
          </cell>
          <cell r="D100">
            <v>202065</v>
          </cell>
          <cell r="E100">
            <v>817273</v>
          </cell>
          <cell r="F100">
            <v>202065</v>
          </cell>
        </row>
        <row r="101">
          <cell r="A101" t="str">
            <v>East Timor</v>
          </cell>
          <cell r="B101" t="str">
            <v>Japan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A102" t="str">
            <v>East Timor</v>
          </cell>
          <cell r="B102" t="str">
            <v>Malaysia</v>
          </cell>
          <cell r="C102">
            <v>70500</v>
          </cell>
          <cell r="D102">
            <v>4500</v>
          </cell>
          <cell r="E102">
            <v>70500</v>
          </cell>
          <cell r="F102">
            <v>4500</v>
          </cell>
        </row>
        <row r="103">
          <cell r="A103" t="str">
            <v>East Timor</v>
          </cell>
          <cell r="B103" t="str">
            <v>New Zealand</v>
          </cell>
          <cell r="C103">
            <v>46000</v>
          </cell>
          <cell r="D103">
            <v>0</v>
          </cell>
          <cell r="E103">
            <v>46000</v>
          </cell>
          <cell r="F103">
            <v>0</v>
          </cell>
        </row>
        <row r="104">
          <cell r="A104" t="str">
            <v>East Timor</v>
          </cell>
          <cell r="B104" t="str">
            <v>United States</v>
          </cell>
          <cell r="C104">
            <v>89754</v>
          </cell>
          <cell r="D104">
            <v>0</v>
          </cell>
          <cell r="E104">
            <v>11262</v>
          </cell>
          <cell r="F104">
            <v>0</v>
          </cell>
        </row>
        <row r="105">
          <cell r="A105" t="str">
            <v>India</v>
          </cell>
          <cell r="B105" t="str">
            <v>Australia</v>
          </cell>
          <cell r="C105">
            <v>3071662</v>
          </cell>
          <cell r="D105">
            <v>425446</v>
          </cell>
          <cell r="E105">
            <v>2923083</v>
          </cell>
          <cell r="F105">
            <v>411001</v>
          </cell>
        </row>
        <row r="106">
          <cell r="A106" t="str">
            <v>India</v>
          </cell>
          <cell r="B106" t="str">
            <v>Austria</v>
          </cell>
          <cell r="C106">
            <v>165104</v>
          </cell>
          <cell r="D106">
            <v>10800</v>
          </cell>
          <cell r="E106">
            <v>173089</v>
          </cell>
          <cell r="F106">
            <v>10800</v>
          </cell>
        </row>
        <row r="107">
          <cell r="A107" t="str">
            <v>India</v>
          </cell>
          <cell r="B107" t="str">
            <v>Canada</v>
          </cell>
          <cell r="C107">
            <v>2991377</v>
          </cell>
          <cell r="D107">
            <v>228062</v>
          </cell>
          <cell r="E107">
            <v>2961991</v>
          </cell>
          <cell r="F107">
            <v>232512</v>
          </cell>
        </row>
        <row r="108">
          <cell r="A108" t="str">
            <v>India</v>
          </cell>
          <cell r="B108" t="str">
            <v>Finland</v>
          </cell>
          <cell r="C108">
            <v>310536</v>
          </cell>
          <cell r="D108">
            <v>0</v>
          </cell>
          <cell r="E108">
            <v>21859</v>
          </cell>
          <cell r="F108">
            <v>0</v>
          </cell>
        </row>
        <row r="109">
          <cell r="A109" t="str">
            <v>India</v>
          </cell>
          <cell r="B109" t="str">
            <v>Germany</v>
          </cell>
          <cell r="C109">
            <v>1201359</v>
          </cell>
          <cell r="D109">
            <v>118069</v>
          </cell>
          <cell r="E109">
            <v>1114872</v>
          </cell>
          <cell r="F109">
            <v>115227</v>
          </cell>
        </row>
        <row r="110">
          <cell r="A110" t="str">
            <v>India</v>
          </cell>
          <cell r="B110" t="str">
            <v>Hong Kong</v>
          </cell>
          <cell r="C110">
            <v>1271367</v>
          </cell>
          <cell r="D110">
            <v>64422</v>
          </cell>
          <cell r="E110">
            <v>1361431</v>
          </cell>
          <cell r="F110">
            <v>64422</v>
          </cell>
        </row>
        <row r="111">
          <cell r="A111" t="str">
            <v>India</v>
          </cell>
          <cell r="B111" t="str">
            <v>India</v>
          </cell>
          <cell r="C111">
            <v>1655703</v>
          </cell>
          <cell r="D111">
            <v>0</v>
          </cell>
          <cell r="E111">
            <v>1587201</v>
          </cell>
          <cell r="F111">
            <v>0</v>
          </cell>
        </row>
        <row r="112">
          <cell r="A112" t="str">
            <v>India</v>
          </cell>
          <cell r="B112" t="str">
            <v>Ireland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</row>
        <row r="113">
          <cell r="A113" t="str">
            <v>India</v>
          </cell>
          <cell r="B113" t="str">
            <v>Japan</v>
          </cell>
          <cell r="C113">
            <v>1026709</v>
          </cell>
          <cell r="D113">
            <v>88247</v>
          </cell>
          <cell r="E113">
            <v>981210</v>
          </cell>
          <cell r="F113">
            <v>88247</v>
          </cell>
        </row>
        <row r="114">
          <cell r="A114" t="str">
            <v>India</v>
          </cell>
          <cell r="B114" t="str">
            <v>Korea</v>
          </cell>
          <cell r="C114">
            <v>204583</v>
          </cell>
          <cell r="D114">
            <v>19705</v>
          </cell>
          <cell r="E114">
            <v>186901</v>
          </cell>
          <cell r="F114">
            <v>15916</v>
          </cell>
        </row>
        <row r="115">
          <cell r="A115" t="str">
            <v>India</v>
          </cell>
          <cell r="B115" t="str">
            <v>Malaysia</v>
          </cell>
          <cell r="C115">
            <v>58420</v>
          </cell>
          <cell r="D115">
            <v>4280</v>
          </cell>
          <cell r="E115">
            <v>58420</v>
          </cell>
          <cell r="F115">
            <v>4280</v>
          </cell>
        </row>
        <row r="116">
          <cell r="A116" t="str">
            <v>India</v>
          </cell>
          <cell r="B116" t="str">
            <v>Netherlands</v>
          </cell>
          <cell r="C116">
            <v>129507</v>
          </cell>
          <cell r="D116">
            <v>12808</v>
          </cell>
          <cell r="E116">
            <v>126823</v>
          </cell>
          <cell r="F116">
            <v>12808</v>
          </cell>
        </row>
        <row r="117">
          <cell r="A117" t="str">
            <v>India</v>
          </cell>
          <cell r="B117" t="str">
            <v>New Zealand</v>
          </cell>
          <cell r="C117">
            <v>1260469</v>
          </cell>
          <cell r="D117">
            <v>86037</v>
          </cell>
          <cell r="E117">
            <v>1275973</v>
          </cell>
          <cell r="F117">
            <v>86037</v>
          </cell>
        </row>
        <row r="118">
          <cell r="A118" t="str">
            <v>India</v>
          </cell>
          <cell r="B118" t="str">
            <v>Singapore</v>
          </cell>
          <cell r="C118">
            <v>106099</v>
          </cell>
          <cell r="D118">
            <v>8526</v>
          </cell>
          <cell r="E118">
            <v>106099</v>
          </cell>
          <cell r="F118">
            <v>8526</v>
          </cell>
        </row>
        <row r="119">
          <cell r="A119" t="str">
            <v>India</v>
          </cell>
          <cell r="B119" t="str">
            <v>Switzerland</v>
          </cell>
          <cell r="C119">
            <v>650649</v>
          </cell>
          <cell r="D119">
            <v>61195</v>
          </cell>
          <cell r="E119">
            <v>650461</v>
          </cell>
          <cell r="F119">
            <v>61195</v>
          </cell>
        </row>
        <row r="120">
          <cell r="A120" t="str">
            <v>India</v>
          </cell>
          <cell r="B120" t="str">
            <v>Taiwan</v>
          </cell>
          <cell r="C120">
            <v>232177</v>
          </cell>
          <cell r="D120">
            <v>26905</v>
          </cell>
          <cell r="E120">
            <v>281944</v>
          </cell>
          <cell r="F120">
            <v>26905</v>
          </cell>
        </row>
        <row r="121">
          <cell r="A121" t="str">
            <v>India</v>
          </cell>
          <cell r="B121" t="str">
            <v>United Kingdom</v>
          </cell>
          <cell r="C121">
            <v>1184056</v>
          </cell>
          <cell r="D121">
            <v>99085</v>
          </cell>
          <cell r="E121">
            <v>1109226</v>
          </cell>
          <cell r="F121">
            <v>99085</v>
          </cell>
        </row>
        <row r="122">
          <cell r="A122" t="str">
            <v>India</v>
          </cell>
          <cell r="B122" t="str">
            <v>United States</v>
          </cell>
          <cell r="C122">
            <v>6538068</v>
          </cell>
          <cell r="D122">
            <v>622539</v>
          </cell>
          <cell r="E122">
            <v>6071623</v>
          </cell>
          <cell r="F122">
            <v>613539</v>
          </cell>
        </row>
        <row r="123">
          <cell r="A123" t="str">
            <v>Indonesia</v>
          </cell>
          <cell r="B123" t="str">
            <v>Australia</v>
          </cell>
          <cell r="C123">
            <v>1298789</v>
          </cell>
          <cell r="D123">
            <v>168812</v>
          </cell>
          <cell r="E123">
            <v>1294208</v>
          </cell>
          <cell r="F123">
            <v>168812</v>
          </cell>
        </row>
        <row r="124">
          <cell r="A124" t="str">
            <v>Indonesia</v>
          </cell>
          <cell r="B124" t="str">
            <v>Austria</v>
          </cell>
          <cell r="C124">
            <v>128761</v>
          </cell>
          <cell r="D124">
            <v>7569</v>
          </cell>
          <cell r="E124">
            <v>128986</v>
          </cell>
          <cell r="F124">
            <v>7569</v>
          </cell>
        </row>
        <row r="125">
          <cell r="A125" t="str">
            <v>Indonesia</v>
          </cell>
          <cell r="B125" t="str">
            <v>Canada</v>
          </cell>
          <cell r="C125">
            <v>2157153</v>
          </cell>
          <cell r="D125">
            <v>215368</v>
          </cell>
          <cell r="E125">
            <v>2153996</v>
          </cell>
          <cell r="F125">
            <v>218368</v>
          </cell>
        </row>
        <row r="126">
          <cell r="A126" t="str">
            <v>Indonesia</v>
          </cell>
          <cell r="B126" t="str">
            <v>Germany</v>
          </cell>
          <cell r="C126">
            <v>712929</v>
          </cell>
          <cell r="D126">
            <v>32294</v>
          </cell>
          <cell r="E126">
            <v>649892</v>
          </cell>
          <cell r="F126">
            <v>32294</v>
          </cell>
        </row>
        <row r="127">
          <cell r="A127" t="str">
            <v>Indonesia</v>
          </cell>
          <cell r="B127" t="str">
            <v>Hong Kong</v>
          </cell>
          <cell r="C127">
            <v>306085</v>
          </cell>
          <cell r="D127">
            <v>35318</v>
          </cell>
          <cell r="E127">
            <v>356333</v>
          </cell>
          <cell r="F127">
            <v>35318</v>
          </cell>
        </row>
        <row r="128">
          <cell r="A128" t="str">
            <v>Indonesia</v>
          </cell>
          <cell r="B128" t="str">
            <v>Indonesia</v>
          </cell>
          <cell r="C128">
            <v>695947</v>
          </cell>
          <cell r="D128">
            <v>0</v>
          </cell>
          <cell r="E128">
            <v>711198</v>
          </cell>
          <cell r="F128">
            <v>0</v>
          </cell>
        </row>
        <row r="129">
          <cell r="A129" t="str">
            <v>Indonesia</v>
          </cell>
          <cell r="B129" t="str">
            <v>Japan</v>
          </cell>
          <cell r="C129">
            <v>229845</v>
          </cell>
          <cell r="D129">
            <v>11776</v>
          </cell>
          <cell r="E129">
            <v>229845</v>
          </cell>
          <cell r="F129">
            <v>11776</v>
          </cell>
        </row>
        <row r="130">
          <cell r="A130" t="str">
            <v>Indonesia</v>
          </cell>
          <cell r="B130" t="str">
            <v>Korea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</row>
        <row r="131">
          <cell r="A131" t="str">
            <v>Indonesia</v>
          </cell>
          <cell r="B131" t="str">
            <v>Netherlands</v>
          </cell>
          <cell r="C131">
            <v>173866</v>
          </cell>
          <cell r="D131">
            <v>0</v>
          </cell>
          <cell r="E131">
            <v>173866</v>
          </cell>
          <cell r="F131">
            <v>0</v>
          </cell>
        </row>
        <row r="132">
          <cell r="A132" t="str">
            <v>Indonesia</v>
          </cell>
          <cell r="B132" t="str">
            <v>Singapore</v>
          </cell>
          <cell r="C132">
            <v>68158</v>
          </cell>
          <cell r="D132">
            <v>5753</v>
          </cell>
          <cell r="E132">
            <v>68158</v>
          </cell>
          <cell r="F132">
            <v>5753</v>
          </cell>
        </row>
        <row r="133">
          <cell r="A133" t="str">
            <v>Indonesia</v>
          </cell>
          <cell r="B133" t="str">
            <v>Taiwan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</row>
        <row r="134">
          <cell r="A134" t="str">
            <v>Indonesia</v>
          </cell>
          <cell r="B134" t="str">
            <v>United Kingdom</v>
          </cell>
          <cell r="C134">
            <v>209821</v>
          </cell>
          <cell r="D134">
            <v>0</v>
          </cell>
          <cell r="E134">
            <v>208613</v>
          </cell>
          <cell r="F134">
            <v>0</v>
          </cell>
        </row>
        <row r="135">
          <cell r="A135" t="str">
            <v>Indonesia</v>
          </cell>
          <cell r="B135" t="str">
            <v>United States</v>
          </cell>
          <cell r="C135">
            <v>4191433</v>
          </cell>
          <cell r="D135">
            <v>194269</v>
          </cell>
          <cell r="E135">
            <v>3340402</v>
          </cell>
          <cell r="F135">
            <v>194269</v>
          </cell>
        </row>
        <row r="136">
          <cell r="A136" t="str">
            <v>Laos</v>
          </cell>
          <cell r="B136" t="str">
            <v>Australia</v>
          </cell>
          <cell r="C136">
            <v>634186</v>
          </cell>
          <cell r="D136">
            <v>50922</v>
          </cell>
          <cell r="E136">
            <v>618301</v>
          </cell>
          <cell r="F136">
            <v>51253</v>
          </cell>
        </row>
        <row r="137">
          <cell r="A137" t="str">
            <v>Laos</v>
          </cell>
          <cell r="B137" t="str">
            <v>Canada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</row>
        <row r="138">
          <cell r="A138" t="str">
            <v>Laos</v>
          </cell>
          <cell r="B138" t="str">
            <v>Hong Kong</v>
          </cell>
          <cell r="C138">
            <v>655874</v>
          </cell>
          <cell r="D138">
            <v>64402</v>
          </cell>
          <cell r="E138">
            <v>661177</v>
          </cell>
          <cell r="F138">
            <v>52382</v>
          </cell>
        </row>
        <row r="139">
          <cell r="A139" t="str">
            <v>Laos</v>
          </cell>
          <cell r="B139" t="str">
            <v>Japan</v>
          </cell>
          <cell r="C139">
            <v>0</v>
          </cell>
          <cell r="D139">
            <v>0</v>
          </cell>
          <cell r="E139">
            <v>-43</v>
          </cell>
          <cell r="F139">
            <v>0</v>
          </cell>
        </row>
        <row r="140">
          <cell r="A140" t="str">
            <v>Laos</v>
          </cell>
          <cell r="B140" t="str">
            <v>Korea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</row>
        <row r="141">
          <cell r="A141" t="str">
            <v>Laos</v>
          </cell>
          <cell r="B141" t="str">
            <v>Laos</v>
          </cell>
          <cell r="C141">
            <v>28988</v>
          </cell>
          <cell r="D141">
            <v>2552</v>
          </cell>
          <cell r="E141">
            <v>28988</v>
          </cell>
          <cell r="F141">
            <v>2552</v>
          </cell>
        </row>
        <row r="142">
          <cell r="A142" t="str">
            <v>Laos</v>
          </cell>
          <cell r="B142" t="str">
            <v>Netherlands</v>
          </cell>
          <cell r="C142">
            <v>68477</v>
          </cell>
          <cell r="D142">
            <v>0</v>
          </cell>
          <cell r="E142">
            <v>68477</v>
          </cell>
          <cell r="F142">
            <v>0</v>
          </cell>
        </row>
        <row r="143">
          <cell r="A143" t="str">
            <v>Laos</v>
          </cell>
          <cell r="B143" t="str">
            <v>New Zealand</v>
          </cell>
          <cell r="C143">
            <v>2230</v>
          </cell>
          <cell r="D143">
            <v>0</v>
          </cell>
          <cell r="E143">
            <v>2230</v>
          </cell>
          <cell r="F143">
            <v>0</v>
          </cell>
        </row>
        <row r="144">
          <cell r="A144" t="str">
            <v>Laos</v>
          </cell>
          <cell r="B144" t="str">
            <v>Singapore</v>
          </cell>
          <cell r="C144">
            <v>76474</v>
          </cell>
          <cell r="D144">
            <v>5735</v>
          </cell>
          <cell r="E144">
            <v>75854</v>
          </cell>
          <cell r="F144">
            <v>5735</v>
          </cell>
        </row>
        <row r="145">
          <cell r="A145" t="str">
            <v>Laos</v>
          </cell>
          <cell r="B145" t="str">
            <v>Taiwan</v>
          </cell>
          <cell r="C145">
            <v>248240</v>
          </cell>
          <cell r="D145">
            <v>32586</v>
          </cell>
          <cell r="E145">
            <v>257240</v>
          </cell>
          <cell r="F145">
            <v>23586</v>
          </cell>
        </row>
        <row r="146">
          <cell r="A146" t="str">
            <v>Laos</v>
          </cell>
          <cell r="B146" t="str">
            <v>United Kingdom</v>
          </cell>
          <cell r="C146">
            <v>118747</v>
          </cell>
          <cell r="D146">
            <v>12634</v>
          </cell>
          <cell r="E146">
            <v>122601</v>
          </cell>
          <cell r="F146">
            <v>8780</v>
          </cell>
        </row>
        <row r="147">
          <cell r="A147" t="str">
            <v>Laos</v>
          </cell>
          <cell r="B147" t="str">
            <v>United States</v>
          </cell>
          <cell r="C147">
            <v>41984</v>
          </cell>
          <cell r="D147">
            <v>0</v>
          </cell>
          <cell r="E147">
            <v>41984</v>
          </cell>
          <cell r="F147">
            <v>0</v>
          </cell>
        </row>
        <row r="148">
          <cell r="A148" t="str">
            <v>Mongolia</v>
          </cell>
          <cell r="B148" t="str">
            <v>Australia</v>
          </cell>
          <cell r="C148">
            <v>127105</v>
          </cell>
          <cell r="D148">
            <v>10623</v>
          </cell>
          <cell r="E148">
            <v>195951</v>
          </cell>
          <cell r="F148">
            <v>13088</v>
          </cell>
        </row>
        <row r="149">
          <cell r="A149" t="str">
            <v>Mongolia</v>
          </cell>
          <cell r="B149" t="str">
            <v>Canada</v>
          </cell>
          <cell r="C149">
            <v>9000</v>
          </cell>
          <cell r="D149">
            <v>1000</v>
          </cell>
          <cell r="E149">
            <v>2700</v>
          </cell>
          <cell r="F149">
            <v>0</v>
          </cell>
        </row>
        <row r="150">
          <cell r="A150" t="str">
            <v>Mongolia</v>
          </cell>
          <cell r="B150" t="str">
            <v>Germany</v>
          </cell>
          <cell r="C150">
            <v>754316</v>
          </cell>
          <cell r="D150">
            <v>74124</v>
          </cell>
          <cell r="E150">
            <v>782446</v>
          </cell>
          <cell r="F150">
            <v>58600</v>
          </cell>
        </row>
        <row r="151">
          <cell r="A151" t="str">
            <v>Mongolia</v>
          </cell>
          <cell r="B151" t="str">
            <v>Hong Kong</v>
          </cell>
          <cell r="C151">
            <v>2322160</v>
          </cell>
          <cell r="D151">
            <v>180076</v>
          </cell>
          <cell r="E151">
            <v>2302980</v>
          </cell>
          <cell r="F151">
            <v>3576</v>
          </cell>
        </row>
        <row r="152">
          <cell r="A152" t="str">
            <v>Mongolia</v>
          </cell>
          <cell r="B152" t="str">
            <v>Japan</v>
          </cell>
          <cell r="C152">
            <v>62000</v>
          </cell>
          <cell r="D152">
            <v>5500</v>
          </cell>
          <cell r="E152">
            <v>22500</v>
          </cell>
          <cell r="F152">
            <v>0</v>
          </cell>
        </row>
        <row r="153">
          <cell r="A153" t="str">
            <v>Mongolia</v>
          </cell>
          <cell r="B153" t="str">
            <v>Korea</v>
          </cell>
          <cell r="C153">
            <v>200000</v>
          </cell>
          <cell r="D153">
            <v>23575</v>
          </cell>
          <cell r="E153">
            <v>200000</v>
          </cell>
          <cell r="F153">
            <v>23575</v>
          </cell>
        </row>
        <row r="154">
          <cell r="A154" t="str">
            <v>Mongolia</v>
          </cell>
          <cell r="B154" t="str">
            <v>Malaysia</v>
          </cell>
          <cell r="C154">
            <v>184400</v>
          </cell>
          <cell r="D154">
            <v>16600</v>
          </cell>
          <cell r="E154">
            <v>189900</v>
          </cell>
          <cell r="F154">
            <v>16600</v>
          </cell>
        </row>
        <row r="155">
          <cell r="A155" t="str">
            <v>Mongolia</v>
          </cell>
          <cell r="B155" t="str">
            <v>Mongolia</v>
          </cell>
          <cell r="C155">
            <v>207556</v>
          </cell>
          <cell r="D155">
            <v>0</v>
          </cell>
          <cell r="E155">
            <v>207556</v>
          </cell>
          <cell r="F155">
            <v>0</v>
          </cell>
        </row>
        <row r="156">
          <cell r="A156" t="str">
            <v>Mongolia</v>
          </cell>
          <cell r="B156" t="str">
            <v>New Zealand</v>
          </cell>
          <cell r="C156">
            <v>259032</v>
          </cell>
          <cell r="D156">
            <v>24893</v>
          </cell>
          <cell r="E156">
            <v>251165</v>
          </cell>
          <cell r="F156">
            <v>13000</v>
          </cell>
        </row>
        <row r="157">
          <cell r="A157" t="str">
            <v>Mongolia</v>
          </cell>
          <cell r="B157" t="str">
            <v>Singapore</v>
          </cell>
          <cell r="C157">
            <v>206910</v>
          </cell>
          <cell r="D157">
            <v>22990</v>
          </cell>
          <cell r="E157">
            <v>146250</v>
          </cell>
          <cell r="F157">
            <v>14450</v>
          </cell>
        </row>
        <row r="158">
          <cell r="A158" t="str">
            <v>Mongolia</v>
          </cell>
          <cell r="B158" t="str">
            <v>Switzerland</v>
          </cell>
          <cell r="C158">
            <v>424800</v>
          </cell>
          <cell r="D158">
            <v>47200</v>
          </cell>
          <cell r="E158">
            <v>428461</v>
          </cell>
          <cell r="F158">
            <v>47200</v>
          </cell>
        </row>
        <row r="159">
          <cell r="A159" t="str">
            <v>Mongolia</v>
          </cell>
          <cell r="B159" t="str">
            <v>Taiwan</v>
          </cell>
          <cell r="C159">
            <v>1161360</v>
          </cell>
          <cell r="D159">
            <v>61540</v>
          </cell>
          <cell r="E159">
            <v>1801009</v>
          </cell>
          <cell r="F159">
            <v>56040</v>
          </cell>
        </row>
        <row r="160">
          <cell r="A160" t="str">
            <v>Mongolia</v>
          </cell>
          <cell r="B160" t="str">
            <v>United Kingdom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</row>
        <row r="161">
          <cell r="A161" t="str">
            <v>Mongolia</v>
          </cell>
          <cell r="B161" t="str">
            <v>United States</v>
          </cell>
          <cell r="C161">
            <v>492500</v>
          </cell>
          <cell r="D161">
            <v>25500</v>
          </cell>
          <cell r="E161">
            <v>3345293</v>
          </cell>
          <cell r="F161">
            <v>10250</v>
          </cell>
        </row>
        <row r="162">
          <cell r="A162" t="str">
            <v>Myanmar</v>
          </cell>
          <cell r="B162" t="str">
            <v>Australia</v>
          </cell>
          <cell r="C162">
            <v>544194</v>
          </cell>
          <cell r="D162">
            <v>53154</v>
          </cell>
          <cell r="E162">
            <v>469624</v>
          </cell>
          <cell r="F162">
            <v>43236</v>
          </cell>
        </row>
        <row r="163">
          <cell r="A163" t="str">
            <v>Myanmar</v>
          </cell>
          <cell r="B163" t="str">
            <v>Canada</v>
          </cell>
          <cell r="C163">
            <v>10000</v>
          </cell>
          <cell r="D163">
            <v>0</v>
          </cell>
          <cell r="E163">
            <v>10000</v>
          </cell>
          <cell r="F163">
            <v>0</v>
          </cell>
        </row>
        <row r="164">
          <cell r="A164" t="str">
            <v>Myanmar</v>
          </cell>
          <cell r="B164" t="str">
            <v>China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</row>
        <row r="165">
          <cell r="A165" t="str">
            <v>Myanmar</v>
          </cell>
          <cell r="B165" t="str">
            <v>Finland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</row>
        <row r="166">
          <cell r="A166" t="str">
            <v>Myanmar</v>
          </cell>
          <cell r="B166" t="str">
            <v>Hong Kong</v>
          </cell>
          <cell r="C166">
            <v>719222</v>
          </cell>
          <cell r="D166">
            <v>40393</v>
          </cell>
          <cell r="E166">
            <v>1360920</v>
          </cell>
          <cell r="F166">
            <v>36393</v>
          </cell>
        </row>
        <row r="167">
          <cell r="A167" t="str">
            <v>Myanmar</v>
          </cell>
          <cell r="B167" t="str">
            <v>Japan</v>
          </cell>
          <cell r="C167">
            <v>476317</v>
          </cell>
          <cell r="D167">
            <v>34429</v>
          </cell>
          <cell r="E167">
            <v>658463</v>
          </cell>
          <cell r="F167">
            <v>14638</v>
          </cell>
        </row>
        <row r="168">
          <cell r="A168" t="str">
            <v>Myanmar</v>
          </cell>
          <cell r="B168" t="str">
            <v>Korea</v>
          </cell>
          <cell r="C168">
            <v>175581</v>
          </cell>
          <cell r="D168">
            <v>23157</v>
          </cell>
          <cell r="E168">
            <v>176686</v>
          </cell>
          <cell r="F168">
            <v>23157</v>
          </cell>
        </row>
        <row r="169">
          <cell r="A169" t="str">
            <v>Myanmar</v>
          </cell>
          <cell r="B169" t="str">
            <v>Malaysia</v>
          </cell>
          <cell r="C169">
            <v>47030</v>
          </cell>
          <cell r="D169">
            <v>6770</v>
          </cell>
          <cell r="E169">
            <v>47030</v>
          </cell>
          <cell r="F169">
            <v>6770</v>
          </cell>
        </row>
        <row r="170">
          <cell r="A170" t="str">
            <v>Myanmar</v>
          </cell>
          <cell r="B170" t="str">
            <v>Myanmar</v>
          </cell>
          <cell r="C170">
            <v>354323</v>
          </cell>
          <cell r="D170">
            <v>37819</v>
          </cell>
          <cell r="E170">
            <v>354323</v>
          </cell>
          <cell r="F170">
            <v>37819</v>
          </cell>
        </row>
        <row r="171">
          <cell r="A171" t="str">
            <v>Myanmar</v>
          </cell>
          <cell r="B171" t="str">
            <v>New Zealand</v>
          </cell>
          <cell r="C171">
            <v>53750</v>
          </cell>
          <cell r="D171">
            <v>4000</v>
          </cell>
          <cell r="E171">
            <v>53750</v>
          </cell>
          <cell r="F171">
            <v>4000</v>
          </cell>
        </row>
        <row r="172">
          <cell r="A172" t="str">
            <v>Myanmar</v>
          </cell>
          <cell r="B172" t="str">
            <v>Singapore</v>
          </cell>
          <cell r="C172">
            <v>80954</v>
          </cell>
          <cell r="D172">
            <v>11121</v>
          </cell>
          <cell r="E172">
            <v>67916</v>
          </cell>
          <cell r="F172">
            <v>9159</v>
          </cell>
        </row>
        <row r="173">
          <cell r="A173" t="str">
            <v>Myanmar</v>
          </cell>
          <cell r="B173" t="str">
            <v>United Kingdom</v>
          </cell>
          <cell r="C173">
            <v>1234354</v>
          </cell>
          <cell r="D173">
            <v>120349</v>
          </cell>
          <cell r="E173">
            <v>1308944</v>
          </cell>
          <cell r="F173">
            <v>72328</v>
          </cell>
        </row>
        <row r="174">
          <cell r="A174" t="str">
            <v>Myanmar</v>
          </cell>
          <cell r="B174" t="str">
            <v>United States</v>
          </cell>
          <cell r="C174">
            <v>822489</v>
          </cell>
          <cell r="D174">
            <v>93820</v>
          </cell>
          <cell r="E174">
            <v>826516</v>
          </cell>
          <cell r="F174">
            <v>89305</v>
          </cell>
        </row>
        <row r="175">
          <cell r="A175" t="str">
            <v>Nepal</v>
          </cell>
          <cell r="B175" t="str">
            <v>Asia Pacific Regional Off.</v>
          </cell>
          <cell r="C175">
            <v>0</v>
          </cell>
          <cell r="D175">
            <v>0</v>
          </cell>
          <cell r="E175">
            <v>19404</v>
          </cell>
          <cell r="F175">
            <v>0</v>
          </cell>
        </row>
        <row r="176">
          <cell r="A176" t="str">
            <v>Nepal</v>
          </cell>
          <cell r="B176" t="str">
            <v>Asia Relief/Rehab Office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</row>
        <row r="177">
          <cell r="A177" t="str">
            <v>Nepal</v>
          </cell>
          <cell r="B177" t="str">
            <v>Australia</v>
          </cell>
          <cell r="C177">
            <v>450081</v>
          </cell>
          <cell r="D177">
            <v>48391</v>
          </cell>
          <cell r="E177">
            <v>384093</v>
          </cell>
          <cell r="F177">
            <v>41227</v>
          </cell>
        </row>
        <row r="178">
          <cell r="A178" t="str">
            <v>Nepal</v>
          </cell>
          <cell r="B178" t="str">
            <v>Canada</v>
          </cell>
          <cell r="C178">
            <v>524111</v>
          </cell>
          <cell r="D178">
            <v>55889</v>
          </cell>
          <cell r="E178">
            <v>404445</v>
          </cell>
          <cell r="F178">
            <v>40126</v>
          </cell>
        </row>
        <row r="179">
          <cell r="A179" t="str">
            <v>Nepal</v>
          </cell>
          <cell r="B179" t="str">
            <v>Germany</v>
          </cell>
          <cell r="C179">
            <v>5000</v>
          </cell>
          <cell r="D179">
            <v>0</v>
          </cell>
          <cell r="E179">
            <v>0</v>
          </cell>
          <cell r="F179">
            <v>0</v>
          </cell>
        </row>
        <row r="180">
          <cell r="A180" t="str">
            <v>Nepal</v>
          </cell>
          <cell r="B180" t="str">
            <v>Hong Kong</v>
          </cell>
          <cell r="C180">
            <v>1188333</v>
          </cell>
          <cell r="D180">
            <v>79625</v>
          </cell>
          <cell r="E180">
            <v>1149295</v>
          </cell>
          <cell r="F180">
            <v>15000</v>
          </cell>
        </row>
        <row r="181">
          <cell r="A181" t="str">
            <v>Nepal</v>
          </cell>
          <cell r="B181" t="str">
            <v>Mixed Funding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</row>
        <row r="182">
          <cell r="A182" t="str">
            <v>Nepal</v>
          </cell>
          <cell r="B182" t="str">
            <v>Nepal</v>
          </cell>
          <cell r="C182">
            <v>112700</v>
          </cell>
          <cell r="D182">
            <v>0</v>
          </cell>
          <cell r="E182">
            <v>112944</v>
          </cell>
          <cell r="F182">
            <v>0</v>
          </cell>
        </row>
        <row r="183">
          <cell r="A183" t="str">
            <v>Nepal</v>
          </cell>
          <cell r="B183" t="str">
            <v>New Zealand</v>
          </cell>
          <cell r="C183">
            <v>30000</v>
          </cell>
          <cell r="D183">
            <v>0</v>
          </cell>
          <cell r="E183">
            <v>30000</v>
          </cell>
          <cell r="F183">
            <v>0</v>
          </cell>
        </row>
        <row r="184">
          <cell r="A184" t="str">
            <v>Nepal</v>
          </cell>
          <cell r="B184" t="str">
            <v>Switzerland</v>
          </cell>
          <cell r="C184">
            <v>310000</v>
          </cell>
          <cell r="D184">
            <v>30000</v>
          </cell>
          <cell r="E184">
            <v>313776</v>
          </cell>
          <cell r="F184">
            <v>30000</v>
          </cell>
        </row>
        <row r="185">
          <cell r="A185" t="str">
            <v>Nepal</v>
          </cell>
          <cell r="B185" t="str">
            <v>Taiwan</v>
          </cell>
          <cell r="C185">
            <v>10000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Nepal</v>
          </cell>
          <cell r="B186" t="str">
            <v>United States</v>
          </cell>
          <cell r="C186">
            <v>92721</v>
          </cell>
          <cell r="D186">
            <v>0</v>
          </cell>
          <cell r="E186">
            <v>61631</v>
          </cell>
          <cell r="F186">
            <v>0</v>
          </cell>
        </row>
        <row r="187">
          <cell r="A187" t="str">
            <v>North Korea</v>
          </cell>
          <cell r="B187" t="str">
            <v>Australia</v>
          </cell>
          <cell r="C187">
            <v>148000</v>
          </cell>
          <cell r="D187">
            <v>0</v>
          </cell>
          <cell r="E187">
            <v>35700</v>
          </cell>
          <cell r="F187">
            <v>0</v>
          </cell>
        </row>
        <row r="188">
          <cell r="A188" t="str">
            <v>North Korea</v>
          </cell>
          <cell r="B188" t="str">
            <v>Canada</v>
          </cell>
          <cell r="C188">
            <v>100000</v>
          </cell>
          <cell r="D188">
            <v>0</v>
          </cell>
          <cell r="E188">
            <v>87000</v>
          </cell>
          <cell r="F188">
            <v>0</v>
          </cell>
        </row>
        <row r="189">
          <cell r="A189" t="str">
            <v>North Korea</v>
          </cell>
          <cell r="B189" t="str">
            <v>Hong Kong</v>
          </cell>
          <cell r="C189">
            <v>310000</v>
          </cell>
          <cell r="D189">
            <v>0</v>
          </cell>
          <cell r="E189">
            <v>149614</v>
          </cell>
          <cell r="F189">
            <v>0</v>
          </cell>
        </row>
        <row r="190">
          <cell r="A190" t="str">
            <v>North Korea</v>
          </cell>
          <cell r="B190" t="str">
            <v>Japan</v>
          </cell>
          <cell r="C190">
            <v>55000</v>
          </cell>
          <cell r="D190">
            <v>0</v>
          </cell>
          <cell r="E190">
            <v>5000</v>
          </cell>
          <cell r="F190">
            <v>0</v>
          </cell>
        </row>
        <row r="191">
          <cell r="A191" t="str">
            <v>North Korea</v>
          </cell>
          <cell r="B191" t="str">
            <v>Korea</v>
          </cell>
          <cell r="C191">
            <v>834141</v>
          </cell>
          <cell r="D191">
            <v>0</v>
          </cell>
          <cell r="E191">
            <v>723081</v>
          </cell>
          <cell r="F191">
            <v>-312</v>
          </cell>
        </row>
        <row r="192">
          <cell r="A192" t="str">
            <v>North Korea</v>
          </cell>
          <cell r="B192" t="str">
            <v>Malaysia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North Korea</v>
          </cell>
          <cell r="B193" t="str">
            <v>New Zealand</v>
          </cell>
          <cell r="C193">
            <v>0</v>
          </cell>
          <cell r="D193">
            <v>0</v>
          </cell>
          <cell r="E193">
            <v>1077</v>
          </cell>
          <cell r="F193">
            <v>0</v>
          </cell>
        </row>
        <row r="194">
          <cell r="A194" t="str">
            <v>North Korea</v>
          </cell>
          <cell r="B194" t="str">
            <v>North Korea</v>
          </cell>
          <cell r="C194">
            <v>356</v>
          </cell>
          <cell r="D194">
            <v>0</v>
          </cell>
          <cell r="E194">
            <v>356</v>
          </cell>
          <cell r="F194">
            <v>0</v>
          </cell>
        </row>
        <row r="195">
          <cell r="A195" t="str">
            <v>North Korea</v>
          </cell>
          <cell r="B195" t="str">
            <v>Singapore</v>
          </cell>
          <cell r="C195">
            <v>50000</v>
          </cell>
          <cell r="D195">
            <v>0</v>
          </cell>
          <cell r="E195">
            <v>50000</v>
          </cell>
          <cell r="F195">
            <v>0</v>
          </cell>
        </row>
        <row r="196">
          <cell r="A196" t="str">
            <v>North Korea</v>
          </cell>
          <cell r="B196" t="str">
            <v>Switzerland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North Korea</v>
          </cell>
          <cell r="B197" t="str">
            <v>Taiwan</v>
          </cell>
          <cell r="C197">
            <v>296500</v>
          </cell>
          <cell r="D197">
            <v>0</v>
          </cell>
          <cell r="E197">
            <v>200000</v>
          </cell>
          <cell r="F197">
            <v>0</v>
          </cell>
        </row>
        <row r="198">
          <cell r="A198" t="str">
            <v>North Korea</v>
          </cell>
          <cell r="B198" t="str">
            <v>United Kingdom</v>
          </cell>
          <cell r="C198">
            <v>70000</v>
          </cell>
          <cell r="D198">
            <v>0</v>
          </cell>
          <cell r="E198">
            <v>0</v>
          </cell>
          <cell r="F198">
            <v>0</v>
          </cell>
        </row>
        <row r="199">
          <cell r="A199" t="str">
            <v>North Korea</v>
          </cell>
          <cell r="B199" t="str">
            <v>United States</v>
          </cell>
          <cell r="C199">
            <v>200000</v>
          </cell>
          <cell r="D199">
            <v>0</v>
          </cell>
          <cell r="E199">
            <v>104879</v>
          </cell>
          <cell r="F199">
            <v>0</v>
          </cell>
        </row>
        <row r="200">
          <cell r="A200" t="str">
            <v>Pacific Development Group</v>
          </cell>
          <cell r="B200" t="str">
            <v>Asia Pacific Regional Off.</v>
          </cell>
          <cell r="C200">
            <v>114650</v>
          </cell>
          <cell r="D200">
            <v>0</v>
          </cell>
          <cell r="E200">
            <v>80208</v>
          </cell>
          <cell r="F200">
            <v>0</v>
          </cell>
        </row>
        <row r="201">
          <cell r="A201" t="str">
            <v>Pacific Development Group</v>
          </cell>
          <cell r="B201" t="str">
            <v>Australia</v>
          </cell>
          <cell r="C201">
            <v>1615642</v>
          </cell>
          <cell r="D201">
            <v>0</v>
          </cell>
          <cell r="E201">
            <v>1722293</v>
          </cell>
          <cell r="F201">
            <v>52558</v>
          </cell>
        </row>
        <row r="202">
          <cell r="A202" t="str">
            <v>Pacific Development Group</v>
          </cell>
          <cell r="B202" t="str">
            <v>Canada</v>
          </cell>
          <cell r="C202">
            <v>725837</v>
          </cell>
          <cell r="D202">
            <v>0</v>
          </cell>
          <cell r="E202">
            <v>1800</v>
          </cell>
          <cell r="F202">
            <v>0</v>
          </cell>
        </row>
        <row r="203">
          <cell r="A203" t="str">
            <v>Pacific Development Group</v>
          </cell>
          <cell r="B203" t="str">
            <v>Hong Kong</v>
          </cell>
          <cell r="C203">
            <v>271335</v>
          </cell>
          <cell r="D203">
            <v>0</v>
          </cell>
          <cell r="E203">
            <v>271335</v>
          </cell>
          <cell r="F203">
            <v>0</v>
          </cell>
        </row>
        <row r="204">
          <cell r="A204" t="str">
            <v>Pacific Development Group</v>
          </cell>
          <cell r="B204" t="str">
            <v>Korea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</row>
        <row r="205">
          <cell r="A205" t="str">
            <v>Pacific Development Group</v>
          </cell>
          <cell r="B205" t="str">
            <v>Mixed Funding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</row>
        <row r="206">
          <cell r="A206" t="str">
            <v>Pacific Development Group</v>
          </cell>
          <cell r="B206" t="str">
            <v>New Zealand</v>
          </cell>
          <cell r="C206">
            <v>439714</v>
          </cell>
          <cell r="D206">
            <v>0</v>
          </cell>
          <cell r="E206">
            <v>417535</v>
          </cell>
          <cell r="F206">
            <v>0</v>
          </cell>
        </row>
        <row r="207">
          <cell r="A207" t="str">
            <v>Pacific Development Group</v>
          </cell>
          <cell r="B207" t="str">
            <v>Pacific Development Group</v>
          </cell>
          <cell r="C207">
            <v>211577</v>
          </cell>
          <cell r="D207">
            <v>0</v>
          </cell>
          <cell r="E207">
            <v>158006</v>
          </cell>
          <cell r="F207">
            <v>0</v>
          </cell>
        </row>
        <row r="208">
          <cell r="A208" t="str">
            <v>Pacific Development Group</v>
          </cell>
          <cell r="B208" t="str">
            <v>Taiwan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</row>
        <row r="209">
          <cell r="A209" t="str">
            <v>Pacific Development Group</v>
          </cell>
          <cell r="B209" t="str">
            <v>United Kingdom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</row>
        <row r="210">
          <cell r="A210" t="str">
            <v>Philippines</v>
          </cell>
          <cell r="B210" t="str">
            <v>Australia</v>
          </cell>
          <cell r="C210">
            <v>2230972</v>
          </cell>
          <cell r="D210">
            <v>190990</v>
          </cell>
          <cell r="E210">
            <v>2054127</v>
          </cell>
          <cell r="F210">
            <v>206274</v>
          </cell>
        </row>
        <row r="211">
          <cell r="A211" t="str">
            <v>Philippines</v>
          </cell>
          <cell r="B211" t="str">
            <v>Canada</v>
          </cell>
          <cell r="C211">
            <v>1817537</v>
          </cell>
          <cell r="D211">
            <v>179849</v>
          </cell>
          <cell r="E211">
            <v>2572377</v>
          </cell>
          <cell r="F211">
            <v>217624</v>
          </cell>
        </row>
        <row r="212">
          <cell r="A212" t="str">
            <v>Philippines</v>
          </cell>
          <cell r="B212" t="str">
            <v>Germany</v>
          </cell>
          <cell r="C212">
            <v>933848</v>
          </cell>
          <cell r="D212">
            <v>82485</v>
          </cell>
          <cell r="E212">
            <v>931830</v>
          </cell>
          <cell r="F212">
            <v>82485</v>
          </cell>
        </row>
        <row r="213">
          <cell r="A213" t="str">
            <v>Philippines</v>
          </cell>
          <cell r="B213" t="str">
            <v>Hong Kong</v>
          </cell>
          <cell r="C213">
            <v>394049</v>
          </cell>
          <cell r="D213">
            <v>36229</v>
          </cell>
          <cell r="E213">
            <v>327298</v>
          </cell>
          <cell r="F213">
            <v>36229</v>
          </cell>
        </row>
        <row r="214">
          <cell r="A214" t="str">
            <v>Philippines</v>
          </cell>
          <cell r="B214" t="str">
            <v>International Office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</row>
        <row r="215">
          <cell r="A215" t="str">
            <v>Philippines</v>
          </cell>
          <cell r="B215" t="str">
            <v>Japan</v>
          </cell>
          <cell r="C215">
            <v>901452</v>
          </cell>
          <cell r="D215">
            <v>58747</v>
          </cell>
          <cell r="E215">
            <v>689611</v>
          </cell>
          <cell r="F215">
            <v>58747</v>
          </cell>
        </row>
        <row r="216">
          <cell r="A216" t="str">
            <v>Philippines</v>
          </cell>
          <cell r="B216" t="str">
            <v>Korea</v>
          </cell>
          <cell r="C216">
            <v>1200</v>
          </cell>
          <cell r="D216">
            <v>0</v>
          </cell>
          <cell r="E216">
            <v>1200</v>
          </cell>
          <cell r="F216">
            <v>-1200</v>
          </cell>
        </row>
        <row r="217">
          <cell r="A217" t="str">
            <v>Philippines</v>
          </cell>
          <cell r="B217" t="str">
            <v>Malaysia</v>
          </cell>
          <cell r="C217">
            <v>1200</v>
          </cell>
          <cell r="D217">
            <v>0</v>
          </cell>
          <cell r="E217">
            <v>1200</v>
          </cell>
          <cell r="F217">
            <v>0</v>
          </cell>
        </row>
        <row r="218">
          <cell r="A218" t="str">
            <v>Philippines</v>
          </cell>
          <cell r="B218" t="str">
            <v>Mixed Funding</v>
          </cell>
          <cell r="C218">
            <v>448840</v>
          </cell>
          <cell r="D218">
            <v>27530</v>
          </cell>
          <cell r="E218">
            <v>15000</v>
          </cell>
          <cell r="F218">
            <v>0</v>
          </cell>
        </row>
        <row r="219">
          <cell r="A219" t="str">
            <v>Philippines</v>
          </cell>
          <cell r="B219" t="str">
            <v>New Zealand</v>
          </cell>
          <cell r="C219">
            <v>0</v>
          </cell>
          <cell r="D219">
            <v>0</v>
          </cell>
          <cell r="E219">
            <v>540</v>
          </cell>
          <cell r="F219">
            <v>0</v>
          </cell>
        </row>
        <row r="220">
          <cell r="A220" t="str">
            <v>Philippines</v>
          </cell>
          <cell r="B220" t="str">
            <v>Philippines</v>
          </cell>
          <cell r="C220">
            <v>535596</v>
          </cell>
          <cell r="D220">
            <v>0</v>
          </cell>
          <cell r="E220">
            <v>809594</v>
          </cell>
          <cell r="F220">
            <v>0</v>
          </cell>
        </row>
        <row r="221">
          <cell r="A221" t="str">
            <v>Philippines</v>
          </cell>
          <cell r="B221" t="str">
            <v>Singapore</v>
          </cell>
          <cell r="C221">
            <v>318515</v>
          </cell>
          <cell r="D221">
            <v>26991</v>
          </cell>
          <cell r="E221">
            <v>275006</v>
          </cell>
          <cell r="F221">
            <v>23294</v>
          </cell>
        </row>
        <row r="222">
          <cell r="A222" t="str">
            <v>Philippines</v>
          </cell>
          <cell r="B222" t="str">
            <v>Taiwan</v>
          </cell>
          <cell r="C222">
            <v>328956</v>
          </cell>
          <cell r="D222">
            <v>39880</v>
          </cell>
          <cell r="E222">
            <v>328956</v>
          </cell>
          <cell r="F222">
            <v>39880</v>
          </cell>
        </row>
        <row r="223">
          <cell r="A223" t="str">
            <v>Philippines</v>
          </cell>
          <cell r="B223" t="str">
            <v>United States</v>
          </cell>
          <cell r="C223">
            <v>3790556</v>
          </cell>
          <cell r="D223">
            <v>505439</v>
          </cell>
          <cell r="E223">
            <v>2728760</v>
          </cell>
          <cell r="F223">
            <v>233235</v>
          </cell>
        </row>
        <row r="224">
          <cell r="A224" t="str">
            <v>Sri Lanka</v>
          </cell>
          <cell r="B224" t="str">
            <v>Asia Relief/Rehab Office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</row>
        <row r="225">
          <cell r="A225" t="str">
            <v>Sri Lanka</v>
          </cell>
          <cell r="B225" t="str">
            <v>Australia</v>
          </cell>
          <cell r="C225">
            <v>824578</v>
          </cell>
          <cell r="D225">
            <v>98059</v>
          </cell>
          <cell r="E225">
            <v>821054</v>
          </cell>
          <cell r="F225">
            <v>101583</v>
          </cell>
        </row>
        <row r="226">
          <cell r="A226" t="str">
            <v>Sri Lanka</v>
          </cell>
          <cell r="B226" t="str">
            <v>Canada</v>
          </cell>
          <cell r="C226">
            <v>1378697</v>
          </cell>
          <cell r="D226">
            <v>134791</v>
          </cell>
          <cell r="E226">
            <v>1405850</v>
          </cell>
          <cell r="F226">
            <v>137638</v>
          </cell>
        </row>
        <row r="227">
          <cell r="A227" t="str">
            <v>Sri Lanka</v>
          </cell>
          <cell r="B227" t="str">
            <v>Germany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</row>
        <row r="228">
          <cell r="A228" t="str">
            <v>Sri Lanka</v>
          </cell>
          <cell r="B228" t="str">
            <v>Hong Kong</v>
          </cell>
          <cell r="C228">
            <v>890916</v>
          </cell>
          <cell r="D228">
            <v>7350</v>
          </cell>
          <cell r="E228">
            <v>890916</v>
          </cell>
          <cell r="F228">
            <v>7350</v>
          </cell>
        </row>
        <row r="229">
          <cell r="A229" t="str">
            <v>Sri Lanka</v>
          </cell>
          <cell r="B229" t="str">
            <v>International Office</v>
          </cell>
          <cell r="C229">
            <v>400</v>
          </cell>
          <cell r="D229">
            <v>0</v>
          </cell>
          <cell r="E229">
            <v>400</v>
          </cell>
          <cell r="F229">
            <v>0</v>
          </cell>
        </row>
        <row r="230">
          <cell r="A230" t="str">
            <v>Sri Lanka</v>
          </cell>
          <cell r="B230" t="str">
            <v>Ireland</v>
          </cell>
          <cell r="C230">
            <v>-1</v>
          </cell>
          <cell r="D230">
            <v>0</v>
          </cell>
          <cell r="E230">
            <v>0</v>
          </cell>
          <cell r="F230">
            <v>0</v>
          </cell>
        </row>
        <row r="231">
          <cell r="A231" t="str">
            <v>Sri Lanka</v>
          </cell>
          <cell r="B231" t="str">
            <v>Japan</v>
          </cell>
          <cell r="C231">
            <v>1047042</v>
          </cell>
          <cell r="D231">
            <v>78665</v>
          </cell>
          <cell r="E231">
            <v>1047042</v>
          </cell>
          <cell r="F231">
            <v>78665</v>
          </cell>
        </row>
        <row r="232">
          <cell r="A232" t="str">
            <v>Sri Lanka</v>
          </cell>
          <cell r="B232" t="str">
            <v>Korea</v>
          </cell>
          <cell r="C232">
            <v>192594</v>
          </cell>
          <cell r="D232">
            <v>19800</v>
          </cell>
          <cell r="E232">
            <v>194839</v>
          </cell>
          <cell r="F232">
            <v>19800</v>
          </cell>
        </row>
        <row r="233">
          <cell r="A233" t="str">
            <v>Sri Lanka</v>
          </cell>
          <cell r="B233" t="str">
            <v>Mixed Funding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</row>
        <row r="234">
          <cell r="A234" t="str">
            <v>Sri Lanka</v>
          </cell>
          <cell r="B234" t="str">
            <v>New Zealand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</row>
        <row r="235">
          <cell r="A235" t="str">
            <v>Sri Lanka</v>
          </cell>
          <cell r="B235" t="str">
            <v>Singapore</v>
          </cell>
          <cell r="C235">
            <v>73288</v>
          </cell>
          <cell r="D235">
            <v>7272</v>
          </cell>
          <cell r="E235">
            <v>73288</v>
          </cell>
          <cell r="F235">
            <v>7272</v>
          </cell>
        </row>
        <row r="236">
          <cell r="A236" t="str">
            <v>Sri Lanka</v>
          </cell>
          <cell r="B236" t="str">
            <v>Sri Lanka</v>
          </cell>
          <cell r="C236">
            <v>94606</v>
          </cell>
          <cell r="D236">
            <v>0</v>
          </cell>
          <cell r="E236">
            <v>90693</v>
          </cell>
          <cell r="F236">
            <v>0</v>
          </cell>
        </row>
        <row r="237">
          <cell r="A237" t="str">
            <v>Sri Lanka</v>
          </cell>
          <cell r="B237" t="str">
            <v>Taiwan</v>
          </cell>
          <cell r="C237">
            <v>435398</v>
          </cell>
          <cell r="D237">
            <v>18982</v>
          </cell>
          <cell r="E237">
            <v>435398</v>
          </cell>
          <cell r="F237">
            <v>18982</v>
          </cell>
        </row>
        <row r="238">
          <cell r="A238" t="str">
            <v>Sri Lanka</v>
          </cell>
          <cell r="B238" t="str">
            <v>United Kingdom</v>
          </cell>
          <cell r="C238">
            <v>373361</v>
          </cell>
          <cell r="D238">
            <v>11000</v>
          </cell>
          <cell r="E238">
            <v>373361</v>
          </cell>
          <cell r="F238">
            <v>11000</v>
          </cell>
        </row>
        <row r="239">
          <cell r="A239" t="str">
            <v>Sri Lanka</v>
          </cell>
          <cell r="B239" t="str">
            <v>United States</v>
          </cell>
          <cell r="C239">
            <v>4163043</v>
          </cell>
          <cell r="D239">
            <v>163026</v>
          </cell>
          <cell r="E239">
            <v>4162669</v>
          </cell>
          <cell r="F239">
            <v>163026</v>
          </cell>
        </row>
        <row r="240">
          <cell r="A240" t="str">
            <v>Thailand</v>
          </cell>
          <cell r="B240" t="str">
            <v>Australia</v>
          </cell>
          <cell r="C240">
            <v>1162734</v>
          </cell>
          <cell r="D240">
            <v>93299</v>
          </cell>
          <cell r="E240">
            <v>1310160</v>
          </cell>
          <cell r="F240">
            <v>105319</v>
          </cell>
        </row>
        <row r="241">
          <cell r="A241" t="str">
            <v>Thailand</v>
          </cell>
          <cell r="B241" t="str">
            <v>Austria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</row>
        <row r="242">
          <cell r="A242" t="str">
            <v>Thailand</v>
          </cell>
          <cell r="B242" t="str">
            <v>Canada</v>
          </cell>
          <cell r="C242">
            <v>1346436</v>
          </cell>
          <cell r="D242">
            <v>133164</v>
          </cell>
          <cell r="E242">
            <v>1307250</v>
          </cell>
          <cell r="F242">
            <v>128412</v>
          </cell>
        </row>
        <row r="243">
          <cell r="A243" t="str">
            <v>Thailand</v>
          </cell>
          <cell r="B243" t="str">
            <v>Germany</v>
          </cell>
          <cell r="C243">
            <v>12116</v>
          </cell>
          <cell r="D243">
            <v>0</v>
          </cell>
          <cell r="E243">
            <v>12116</v>
          </cell>
          <cell r="F243">
            <v>0</v>
          </cell>
        </row>
        <row r="244">
          <cell r="A244" t="str">
            <v>Thailand</v>
          </cell>
          <cell r="B244" t="str">
            <v>Hong Kong</v>
          </cell>
          <cell r="C244">
            <v>477750</v>
          </cell>
          <cell r="D244">
            <v>47250</v>
          </cell>
          <cell r="E244">
            <v>339791</v>
          </cell>
          <cell r="F244">
            <v>0</v>
          </cell>
        </row>
        <row r="245">
          <cell r="A245" t="str">
            <v>Thailand</v>
          </cell>
          <cell r="B245" t="str">
            <v>Japan</v>
          </cell>
          <cell r="C245">
            <v>229845</v>
          </cell>
          <cell r="D245">
            <v>20655</v>
          </cell>
          <cell r="E245">
            <v>244620</v>
          </cell>
          <cell r="F245">
            <v>22080</v>
          </cell>
        </row>
        <row r="246">
          <cell r="A246" t="str">
            <v>Thailand</v>
          </cell>
          <cell r="B246" t="str">
            <v>Korea</v>
          </cell>
          <cell r="C246">
            <v>0</v>
          </cell>
          <cell r="D246">
            <v>0</v>
          </cell>
          <cell r="E246">
            <v>9498</v>
          </cell>
          <cell r="F246">
            <v>0</v>
          </cell>
        </row>
        <row r="247">
          <cell r="A247" t="str">
            <v>Thailand</v>
          </cell>
          <cell r="B247" t="str">
            <v>Malaysia</v>
          </cell>
          <cell r="C247">
            <v>138358</v>
          </cell>
          <cell r="D247">
            <v>13680</v>
          </cell>
          <cell r="E247">
            <v>138358</v>
          </cell>
          <cell r="F247">
            <v>13680</v>
          </cell>
        </row>
        <row r="248">
          <cell r="A248" t="str">
            <v>Thailand</v>
          </cell>
          <cell r="B248" t="str">
            <v>Mixed Funding</v>
          </cell>
          <cell r="C248">
            <v>3901</v>
          </cell>
          <cell r="D248">
            <v>0</v>
          </cell>
          <cell r="E248">
            <v>0</v>
          </cell>
          <cell r="F248">
            <v>0</v>
          </cell>
        </row>
        <row r="249">
          <cell r="A249" t="str">
            <v>Thailand</v>
          </cell>
          <cell r="B249" t="str">
            <v>New Zealand</v>
          </cell>
          <cell r="C249">
            <v>0</v>
          </cell>
          <cell r="D249">
            <v>0</v>
          </cell>
          <cell r="E249">
            <v>175</v>
          </cell>
          <cell r="F249">
            <v>0</v>
          </cell>
        </row>
        <row r="250">
          <cell r="A250" t="str">
            <v>Thailand</v>
          </cell>
          <cell r="B250" t="str">
            <v>Singapore</v>
          </cell>
          <cell r="C250">
            <v>137158</v>
          </cell>
          <cell r="D250">
            <v>13500</v>
          </cell>
          <cell r="E250">
            <v>136058</v>
          </cell>
          <cell r="F250">
            <v>13425</v>
          </cell>
        </row>
        <row r="251">
          <cell r="A251" t="str">
            <v>Thailand</v>
          </cell>
          <cell r="B251" t="str">
            <v>Taiwan</v>
          </cell>
          <cell r="C251">
            <v>411684</v>
          </cell>
          <cell r="D251">
            <v>40716</v>
          </cell>
          <cell r="E251">
            <v>421113</v>
          </cell>
          <cell r="F251">
            <v>40716</v>
          </cell>
        </row>
        <row r="252">
          <cell r="A252" t="str">
            <v>Thailand</v>
          </cell>
          <cell r="B252" t="str">
            <v>Thailand</v>
          </cell>
          <cell r="C252">
            <v>4174761</v>
          </cell>
          <cell r="D252">
            <v>243653</v>
          </cell>
          <cell r="E252">
            <v>5633984</v>
          </cell>
          <cell r="F252">
            <v>0</v>
          </cell>
        </row>
        <row r="253">
          <cell r="A253" t="str">
            <v>Thailand</v>
          </cell>
          <cell r="B253" t="str">
            <v>United Kingdom</v>
          </cell>
          <cell r="C253">
            <v>165872</v>
          </cell>
          <cell r="D253">
            <v>16400</v>
          </cell>
          <cell r="E253">
            <v>172071</v>
          </cell>
          <cell r="F253">
            <v>16400</v>
          </cell>
        </row>
        <row r="254">
          <cell r="A254" t="str">
            <v>Thailand</v>
          </cell>
          <cell r="B254" t="str">
            <v>United States</v>
          </cell>
          <cell r="C254">
            <v>2170876</v>
          </cell>
          <cell r="D254">
            <v>246000</v>
          </cell>
          <cell r="E254">
            <v>2418700</v>
          </cell>
          <cell r="F254">
            <v>246000</v>
          </cell>
        </row>
        <row r="255">
          <cell r="A255" t="str">
            <v>Vietnam</v>
          </cell>
          <cell r="B255" t="str">
            <v>Asia Pacific Regional Off.</v>
          </cell>
          <cell r="C255">
            <v>176784</v>
          </cell>
          <cell r="D255">
            <v>0</v>
          </cell>
          <cell r="E255">
            <v>94078</v>
          </cell>
          <cell r="F255">
            <v>0</v>
          </cell>
        </row>
        <row r="256">
          <cell r="A256" t="str">
            <v>Vietnam</v>
          </cell>
          <cell r="B256" t="str">
            <v>Australia</v>
          </cell>
          <cell r="C256">
            <v>1871702</v>
          </cell>
          <cell r="D256">
            <v>108893</v>
          </cell>
          <cell r="E256">
            <v>1867397</v>
          </cell>
          <cell r="F256">
            <v>113161</v>
          </cell>
        </row>
        <row r="257">
          <cell r="A257" t="str">
            <v>Vietnam</v>
          </cell>
          <cell r="B257" t="str">
            <v>Austria</v>
          </cell>
          <cell r="C257">
            <v>312294</v>
          </cell>
          <cell r="D257">
            <v>14717</v>
          </cell>
          <cell r="E257">
            <v>312294</v>
          </cell>
          <cell r="F257">
            <v>14717</v>
          </cell>
        </row>
        <row r="258">
          <cell r="A258" t="str">
            <v>Vietnam</v>
          </cell>
          <cell r="B258" t="str">
            <v>Canada</v>
          </cell>
          <cell r="C258">
            <v>1800</v>
          </cell>
          <cell r="D258">
            <v>0</v>
          </cell>
          <cell r="E258">
            <v>2700</v>
          </cell>
          <cell r="F258">
            <v>0</v>
          </cell>
        </row>
        <row r="259">
          <cell r="A259" t="str">
            <v>Vietnam</v>
          </cell>
          <cell r="B259" t="str">
            <v>Germany</v>
          </cell>
          <cell r="C259">
            <v>971696</v>
          </cell>
          <cell r="D259">
            <v>42907</v>
          </cell>
          <cell r="E259">
            <v>971696</v>
          </cell>
          <cell r="F259">
            <v>42907</v>
          </cell>
        </row>
        <row r="260">
          <cell r="A260" t="str">
            <v>Vietnam</v>
          </cell>
          <cell r="B260" t="str">
            <v>Hong Kong</v>
          </cell>
          <cell r="C260">
            <v>42056</v>
          </cell>
          <cell r="D260">
            <v>5700</v>
          </cell>
          <cell r="E260">
            <v>42056</v>
          </cell>
          <cell r="F260">
            <v>5700</v>
          </cell>
        </row>
        <row r="261">
          <cell r="A261" t="str">
            <v>Vietnam</v>
          </cell>
          <cell r="B261" t="str">
            <v>International Office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</row>
        <row r="262">
          <cell r="A262" t="str">
            <v>Vietnam</v>
          </cell>
          <cell r="B262" t="str">
            <v>Japan</v>
          </cell>
          <cell r="C262">
            <v>462104</v>
          </cell>
          <cell r="D262">
            <v>17002</v>
          </cell>
          <cell r="E262">
            <v>462105</v>
          </cell>
          <cell r="F262">
            <v>17002</v>
          </cell>
        </row>
        <row r="263">
          <cell r="A263" t="str">
            <v>Vietnam</v>
          </cell>
          <cell r="B263" t="str">
            <v>Korea</v>
          </cell>
          <cell r="C263">
            <v>456215</v>
          </cell>
          <cell r="D263">
            <v>22027</v>
          </cell>
          <cell r="E263">
            <v>456215</v>
          </cell>
          <cell r="F263">
            <v>22027</v>
          </cell>
        </row>
        <row r="264">
          <cell r="A264" t="str">
            <v>Vietnam</v>
          </cell>
          <cell r="B264" t="str">
            <v>New Zealand</v>
          </cell>
          <cell r="C264">
            <v>538</v>
          </cell>
          <cell r="D264">
            <v>0</v>
          </cell>
          <cell r="E264">
            <v>538</v>
          </cell>
          <cell r="F264">
            <v>0</v>
          </cell>
        </row>
        <row r="265">
          <cell r="A265" t="str">
            <v>Vietnam</v>
          </cell>
          <cell r="B265" t="str">
            <v>Singapore</v>
          </cell>
          <cell r="C265">
            <v>91728</v>
          </cell>
          <cell r="D265">
            <v>9368</v>
          </cell>
          <cell r="E265">
            <v>91728</v>
          </cell>
          <cell r="F265">
            <v>9368</v>
          </cell>
        </row>
        <row r="266">
          <cell r="A266" t="str">
            <v>Vietnam</v>
          </cell>
          <cell r="B266" t="str">
            <v>Switzerland</v>
          </cell>
          <cell r="C266">
            <v>761663</v>
          </cell>
          <cell r="D266">
            <v>53011</v>
          </cell>
          <cell r="E266">
            <v>761663</v>
          </cell>
          <cell r="F266">
            <v>53011</v>
          </cell>
        </row>
        <row r="267">
          <cell r="A267" t="str">
            <v>Vietnam</v>
          </cell>
          <cell r="B267" t="str">
            <v>Taiwan</v>
          </cell>
          <cell r="C267">
            <v>475125</v>
          </cell>
          <cell r="D267">
            <v>30812</v>
          </cell>
          <cell r="E267">
            <v>475125</v>
          </cell>
          <cell r="F267">
            <v>30812</v>
          </cell>
        </row>
        <row r="268">
          <cell r="A268" t="str">
            <v>Vietnam</v>
          </cell>
          <cell r="B268" t="str">
            <v>United Kingdom</v>
          </cell>
          <cell r="C268">
            <v>529797</v>
          </cell>
          <cell r="D268">
            <v>30493</v>
          </cell>
          <cell r="E268">
            <v>529797</v>
          </cell>
          <cell r="F268">
            <v>30493</v>
          </cell>
        </row>
        <row r="269">
          <cell r="A269" t="str">
            <v>Vietnam</v>
          </cell>
          <cell r="B269" t="str">
            <v>United States</v>
          </cell>
          <cell r="C269">
            <v>505697</v>
          </cell>
          <cell r="D269">
            <v>23157</v>
          </cell>
          <cell r="E269">
            <v>508551</v>
          </cell>
          <cell r="F269">
            <v>23157</v>
          </cell>
        </row>
        <row r="270">
          <cell r="A270" t="str">
            <v>Vietnam</v>
          </cell>
          <cell r="B270" t="str">
            <v>Vietnam</v>
          </cell>
          <cell r="C270">
            <v>41465</v>
          </cell>
          <cell r="D270">
            <v>0</v>
          </cell>
          <cell r="E270">
            <v>41465</v>
          </cell>
          <cell r="F270">
            <v>0</v>
          </cell>
        </row>
        <row r="271">
          <cell r="A271" t="str">
            <v>Afghanistan</v>
          </cell>
          <cell r="B271" t="str">
            <v>Afghanistan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</row>
        <row r="272">
          <cell r="A272" t="str">
            <v>Afghanistan</v>
          </cell>
          <cell r="B272" t="str">
            <v>Australia</v>
          </cell>
          <cell r="C272">
            <v>492604</v>
          </cell>
          <cell r="D272">
            <v>0</v>
          </cell>
          <cell r="E272">
            <v>342568</v>
          </cell>
          <cell r="F272">
            <v>0</v>
          </cell>
        </row>
        <row r="273">
          <cell r="A273" t="str">
            <v>Afghanistan</v>
          </cell>
          <cell r="B273" t="str">
            <v>Austria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</row>
        <row r="274">
          <cell r="A274" t="str">
            <v>Afghanistan</v>
          </cell>
          <cell r="B274" t="str">
            <v>Canada</v>
          </cell>
          <cell r="C274">
            <v>282441</v>
          </cell>
          <cell r="D274">
            <v>11379</v>
          </cell>
          <cell r="E274">
            <v>238427</v>
          </cell>
          <cell r="F274">
            <v>9310</v>
          </cell>
        </row>
        <row r="275">
          <cell r="A275" t="str">
            <v>Afghanistan</v>
          </cell>
          <cell r="B275" t="str">
            <v>Germany</v>
          </cell>
          <cell r="C275">
            <v>439022</v>
          </cell>
          <cell r="D275">
            <v>0</v>
          </cell>
          <cell r="E275">
            <v>842710</v>
          </cell>
          <cell r="F275">
            <v>0</v>
          </cell>
        </row>
        <row r="276">
          <cell r="A276" t="str">
            <v>Afghanistan</v>
          </cell>
          <cell r="B276" t="str">
            <v>Hong Kong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</row>
        <row r="277">
          <cell r="A277" t="str">
            <v>Afghanistan</v>
          </cell>
          <cell r="B277" t="str">
            <v>International Office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</row>
        <row r="278">
          <cell r="A278" t="str">
            <v>Afghanistan</v>
          </cell>
          <cell r="B278" t="str">
            <v>Ireland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</row>
        <row r="279">
          <cell r="A279" t="str">
            <v>Afghanistan</v>
          </cell>
          <cell r="B279" t="str">
            <v>Japan</v>
          </cell>
          <cell r="C279">
            <v>5000</v>
          </cell>
          <cell r="D279">
            <v>0</v>
          </cell>
          <cell r="E279">
            <v>33570</v>
          </cell>
          <cell r="F279">
            <v>0</v>
          </cell>
        </row>
        <row r="280">
          <cell r="A280" t="str">
            <v>Afghanistan</v>
          </cell>
          <cell r="B280" t="str">
            <v>Korea</v>
          </cell>
          <cell r="C280">
            <v>370699</v>
          </cell>
          <cell r="D280">
            <v>0</v>
          </cell>
          <cell r="E280">
            <v>372689</v>
          </cell>
          <cell r="F280">
            <v>-12819</v>
          </cell>
        </row>
        <row r="281">
          <cell r="A281" t="str">
            <v>Afghanistan</v>
          </cell>
          <cell r="B281" t="str">
            <v>Mixed Funding</v>
          </cell>
          <cell r="C281">
            <v>0</v>
          </cell>
          <cell r="D281">
            <v>0</v>
          </cell>
          <cell r="E281">
            <v>10000</v>
          </cell>
          <cell r="F281">
            <v>0</v>
          </cell>
        </row>
        <row r="282">
          <cell r="A282" t="str">
            <v>Afghanistan</v>
          </cell>
          <cell r="B282" t="str">
            <v>Netherlands</v>
          </cell>
          <cell r="C282">
            <v>0</v>
          </cell>
          <cell r="D282">
            <v>0</v>
          </cell>
          <cell r="E282">
            <v>-3</v>
          </cell>
          <cell r="F282">
            <v>0</v>
          </cell>
        </row>
        <row r="283">
          <cell r="A283" t="str">
            <v>Afghanistan</v>
          </cell>
          <cell r="B283" t="str">
            <v>New Zealand</v>
          </cell>
          <cell r="C283">
            <v>190556</v>
          </cell>
          <cell r="D283">
            <v>0</v>
          </cell>
          <cell r="E283">
            <v>76207</v>
          </cell>
          <cell r="F283">
            <v>0</v>
          </cell>
        </row>
        <row r="284">
          <cell r="A284" t="str">
            <v>Afghanistan</v>
          </cell>
          <cell r="B284" t="str">
            <v>Singapore</v>
          </cell>
          <cell r="C284">
            <v>56639</v>
          </cell>
          <cell r="D284">
            <v>0</v>
          </cell>
          <cell r="E284">
            <v>56639</v>
          </cell>
          <cell r="F284">
            <v>0</v>
          </cell>
        </row>
        <row r="285">
          <cell r="A285" t="str">
            <v>Afghanistan</v>
          </cell>
          <cell r="B285" t="str">
            <v>Switzerland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</row>
        <row r="286">
          <cell r="A286" t="str">
            <v>Afghanistan</v>
          </cell>
          <cell r="B286" t="str">
            <v>Taiwan</v>
          </cell>
          <cell r="C286">
            <v>119531</v>
          </cell>
          <cell r="D286">
            <v>0</v>
          </cell>
          <cell r="E286">
            <v>119531</v>
          </cell>
          <cell r="F286">
            <v>0</v>
          </cell>
        </row>
        <row r="287">
          <cell r="A287" t="str">
            <v>Afghanistan</v>
          </cell>
          <cell r="B287" t="str">
            <v>United Kingdom</v>
          </cell>
          <cell r="C287">
            <v>2853182</v>
          </cell>
          <cell r="D287">
            <v>0</v>
          </cell>
          <cell r="E287">
            <v>2398984</v>
          </cell>
          <cell r="F287">
            <v>0</v>
          </cell>
        </row>
        <row r="288">
          <cell r="A288" t="str">
            <v>Afghanistan</v>
          </cell>
          <cell r="B288" t="str">
            <v>United States</v>
          </cell>
          <cell r="C288">
            <v>6935114</v>
          </cell>
          <cell r="D288">
            <v>0</v>
          </cell>
          <cell r="E288">
            <v>4309234</v>
          </cell>
          <cell r="F288">
            <v>0</v>
          </cell>
        </row>
        <row r="289">
          <cell r="A289" t="str">
            <v>Pakistan</v>
          </cell>
          <cell r="B289" t="str">
            <v>Hong Kong</v>
          </cell>
          <cell r="C289">
            <v>478257</v>
          </cell>
          <cell r="D289">
            <v>0</v>
          </cell>
          <cell r="E289">
            <v>478257</v>
          </cell>
          <cell r="F289">
            <v>0</v>
          </cell>
        </row>
        <row r="290">
          <cell r="A290" t="str">
            <v>Pakistan</v>
          </cell>
          <cell r="B290" t="str">
            <v>Middle East/Eastern Europe Regional Office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</row>
        <row r="291">
          <cell r="A291" t="str">
            <v>Pakistan</v>
          </cell>
          <cell r="B291" t="str">
            <v>Mixed Funding</v>
          </cell>
          <cell r="C291">
            <v>40000</v>
          </cell>
          <cell r="D291">
            <v>0</v>
          </cell>
          <cell r="E291">
            <v>40000</v>
          </cell>
          <cell r="F291">
            <v>0</v>
          </cell>
        </row>
        <row r="292">
          <cell r="A292" t="str">
            <v>Pakistan</v>
          </cell>
          <cell r="B292" t="str">
            <v>United States</v>
          </cell>
          <cell r="C292">
            <v>3354508</v>
          </cell>
          <cell r="D292">
            <v>0</v>
          </cell>
          <cell r="E292">
            <v>2561467</v>
          </cell>
          <cell r="F292">
            <v>0</v>
          </cell>
        </row>
        <row r="293">
          <cell r="A293" t="str">
            <v>Pakistan</v>
          </cell>
          <cell r="B293" t="str">
            <v>Pakistan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</row>
        <row r="294">
          <cell r="A294" t="str">
            <v>Uzbekistan</v>
          </cell>
          <cell r="B294" t="str">
            <v>Australia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</row>
        <row r="295">
          <cell r="A295" t="str">
            <v>Uzbekistan</v>
          </cell>
          <cell r="B295" t="str">
            <v>Canada</v>
          </cell>
          <cell r="C295">
            <v>900</v>
          </cell>
          <cell r="D295">
            <v>0</v>
          </cell>
          <cell r="E295">
            <v>900</v>
          </cell>
          <cell r="F295">
            <v>0</v>
          </cell>
        </row>
        <row r="296">
          <cell r="A296" t="str">
            <v>Uzbekistan</v>
          </cell>
          <cell r="B296" t="str">
            <v>Japan</v>
          </cell>
          <cell r="C296">
            <v>162019</v>
          </cell>
          <cell r="D296">
            <v>0</v>
          </cell>
          <cell r="E296">
            <v>162019</v>
          </cell>
          <cell r="F296">
            <v>0</v>
          </cell>
        </row>
        <row r="297">
          <cell r="A297" t="str">
            <v>Iran</v>
          </cell>
          <cell r="B297" t="str">
            <v>Australia</v>
          </cell>
          <cell r="C297">
            <v>212893</v>
          </cell>
          <cell r="D297">
            <v>0</v>
          </cell>
          <cell r="E297">
            <v>212893</v>
          </cell>
          <cell r="F297">
            <v>0</v>
          </cell>
        </row>
        <row r="298">
          <cell r="A298" t="str">
            <v>Iran</v>
          </cell>
          <cell r="B298" t="str">
            <v>Austria</v>
          </cell>
          <cell r="C298">
            <v>55000</v>
          </cell>
          <cell r="D298">
            <v>0</v>
          </cell>
          <cell r="E298">
            <v>55000</v>
          </cell>
          <cell r="F298">
            <v>0</v>
          </cell>
        </row>
        <row r="299">
          <cell r="A299" t="str">
            <v>Iran</v>
          </cell>
          <cell r="B299" t="str">
            <v>Canada</v>
          </cell>
          <cell r="C299">
            <v>190120</v>
          </cell>
          <cell r="D299">
            <v>0</v>
          </cell>
          <cell r="E299">
            <v>242100</v>
          </cell>
          <cell r="F299">
            <v>15020</v>
          </cell>
        </row>
        <row r="300">
          <cell r="A300" t="str">
            <v>Iran</v>
          </cell>
          <cell r="B300" t="str">
            <v>Germany</v>
          </cell>
          <cell r="C300">
            <v>1143596</v>
          </cell>
          <cell r="D300">
            <v>0</v>
          </cell>
          <cell r="E300">
            <v>707429</v>
          </cell>
          <cell r="F300">
            <v>0</v>
          </cell>
        </row>
        <row r="301">
          <cell r="A301" t="str">
            <v>Iran</v>
          </cell>
          <cell r="B301" t="str">
            <v>Hong Kong</v>
          </cell>
          <cell r="C301">
            <v>734180</v>
          </cell>
          <cell r="D301">
            <v>0</v>
          </cell>
          <cell r="E301">
            <v>634180</v>
          </cell>
          <cell r="F301">
            <v>0</v>
          </cell>
        </row>
        <row r="302">
          <cell r="A302" t="str">
            <v>Iran</v>
          </cell>
          <cell r="B302" t="str">
            <v>International - Other</v>
          </cell>
          <cell r="C302">
            <v>10000</v>
          </cell>
          <cell r="D302">
            <v>0</v>
          </cell>
          <cell r="E302">
            <v>0</v>
          </cell>
          <cell r="F302">
            <v>0</v>
          </cell>
        </row>
        <row r="303">
          <cell r="A303" t="str">
            <v>Iran</v>
          </cell>
          <cell r="B303" t="str">
            <v>International Office</v>
          </cell>
          <cell r="C303">
            <v>0</v>
          </cell>
          <cell r="D303">
            <v>0</v>
          </cell>
          <cell r="E303">
            <v>10000</v>
          </cell>
          <cell r="F303">
            <v>0</v>
          </cell>
        </row>
        <row r="304">
          <cell r="A304" t="str">
            <v>Iran</v>
          </cell>
          <cell r="B304" t="str">
            <v>Japan</v>
          </cell>
          <cell r="C304">
            <v>458426</v>
          </cell>
          <cell r="D304">
            <v>0</v>
          </cell>
          <cell r="E304">
            <v>436745</v>
          </cell>
          <cell r="F304">
            <v>0</v>
          </cell>
        </row>
        <row r="305">
          <cell r="A305" t="str">
            <v>Iran</v>
          </cell>
          <cell r="B305" t="str">
            <v>Korea</v>
          </cell>
          <cell r="C305">
            <v>50000</v>
          </cell>
          <cell r="D305">
            <v>0</v>
          </cell>
          <cell r="E305">
            <v>50000</v>
          </cell>
          <cell r="F305">
            <v>0</v>
          </cell>
        </row>
        <row r="306">
          <cell r="A306" t="str">
            <v>Iran</v>
          </cell>
          <cell r="B306" t="str">
            <v>Middle East/Eastern Europe Regional Office</v>
          </cell>
          <cell r="C306">
            <v>1303</v>
          </cell>
          <cell r="D306">
            <v>0</v>
          </cell>
          <cell r="E306">
            <v>0</v>
          </cell>
          <cell r="F306">
            <v>0</v>
          </cell>
        </row>
        <row r="307">
          <cell r="A307" t="str">
            <v>Iran</v>
          </cell>
          <cell r="B307" t="str">
            <v>Mixed Funding</v>
          </cell>
          <cell r="C307">
            <v>100000</v>
          </cell>
          <cell r="D307">
            <v>0</v>
          </cell>
          <cell r="E307">
            <v>100000</v>
          </cell>
          <cell r="F307">
            <v>0</v>
          </cell>
        </row>
        <row r="308">
          <cell r="A308" t="str">
            <v>Iran</v>
          </cell>
          <cell r="B308" t="str">
            <v>Netherlands</v>
          </cell>
          <cell r="C308">
            <v>106000</v>
          </cell>
          <cell r="D308">
            <v>0</v>
          </cell>
          <cell r="E308">
            <v>106000</v>
          </cell>
          <cell r="F308">
            <v>0</v>
          </cell>
        </row>
        <row r="309">
          <cell r="A309" t="str">
            <v>Iran</v>
          </cell>
          <cell r="B309" t="str">
            <v>New Zealand</v>
          </cell>
          <cell r="C309">
            <v>67400</v>
          </cell>
          <cell r="D309">
            <v>0</v>
          </cell>
          <cell r="E309">
            <v>67400</v>
          </cell>
          <cell r="F309">
            <v>0</v>
          </cell>
        </row>
        <row r="310">
          <cell r="A310" t="str">
            <v>Iran</v>
          </cell>
          <cell r="B310" t="str">
            <v>Switzerland</v>
          </cell>
          <cell r="C310">
            <v>70000</v>
          </cell>
          <cell r="D310">
            <v>0</v>
          </cell>
          <cell r="E310">
            <v>70000</v>
          </cell>
          <cell r="F310">
            <v>0</v>
          </cell>
        </row>
        <row r="311">
          <cell r="A311" t="str">
            <v>Iran</v>
          </cell>
          <cell r="B311" t="str">
            <v>Taiwan</v>
          </cell>
          <cell r="C311">
            <v>478710</v>
          </cell>
          <cell r="D311">
            <v>0</v>
          </cell>
          <cell r="E311">
            <v>478710</v>
          </cell>
          <cell r="F311">
            <v>0</v>
          </cell>
        </row>
        <row r="312">
          <cell r="A312" t="str">
            <v>Iran</v>
          </cell>
          <cell r="B312" t="str">
            <v>Thailand</v>
          </cell>
          <cell r="C312">
            <v>2000</v>
          </cell>
          <cell r="D312">
            <v>0</v>
          </cell>
          <cell r="E312">
            <v>2000</v>
          </cell>
          <cell r="F312">
            <v>0</v>
          </cell>
        </row>
        <row r="313">
          <cell r="A313" t="str">
            <v>Iran</v>
          </cell>
          <cell r="B313" t="str">
            <v>United Kingdom</v>
          </cell>
          <cell r="C313">
            <v>196000</v>
          </cell>
          <cell r="D313">
            <v>0</v>
          </cell>
          <cell r="E313">
            <v>196000</v>
          </cell>
          <cell r="F313">
            <v>0</v>
          </cell>
        </row>
        <row r="314">
          <cell r="A314" t="str">
            <v>Iran</v>
          </cell>
          <cell r="B314" t="str">
            <v>United States</v>
          </cell>
          <cell r="C314">
            <v>560034</v>
          </cell>
          <cell r="D314">
            <v>0</v>
          </cell>
          <cell r="E314">
            <v>1229454</v>
          </cell>
          <cell r="F314">
            <v>0</v>
          </cell>
        </row>
        <row r="315">
          <cell r="A315" t="str">
            <v>Iran</v>
          </cell>
          <cell r="B315" t="str">
            <v>Iran</v>
          </cell>
          <cell r="C315">
            <v>0</v>
          </cell>
          <cell r="D315">
            <v>0</v>
          </cell>
          <cell r="E315">
            <v>1303</v>
          </cell>
          <cell r="F315">
            <v>0</v>
          </cell>
        </row>
        <row r="316">
          <cell r="A316" t="str">
            <v>Burundi</v>
          </cell>
          <cell r="B316" t="str">
            <v>Burundi</v>
          </cell>
          <cell r="C316">
            <v>738852</v>
          </cell>
          <cell r="D316">
            <v>55151</v>
          </cell>
          <cell r="E316">
            <v>686600</v>
          </cell>
          <cell r="F316">
            <v>29540</v>
          </cell>
        </row>
        <row r="317">
          <cell r="A317" t="str">
            <v>Burundi</v>
          </cell>
          <cell r="B317" t="str">
            <v>Canada</v>
          </cell>
          <cell r="C317">
            <v>339741</v>
          </cell>
          <cell r="D317">
            <v>0</v>
          </cell>
          <cell r="E317">
            <v>499776</v>
          </cell>
          <cell r="F317">
            <v>37569</v>
          </cell>
        </row>
        <row r="318">
          <cell r="A318" t="str">
            <v>Burundi</v>
          </cell>
          <cell r="B318" t="str">
            <v>Germany</v>
          </cell>
          <cell r="C318">
            <v>502024</v>
          </cell>
          <cell r="D318">
            <v>0</v>
          </cell>
          <cell r="E318">
            <v>117649</v>
          </cell>
          <cell r="F318">
            <v>0</v>
          </cell>
        </row>
        <row r="319">
          <cell r="A319" t="str">
            <v>Burundi</v>
          </cell>
          <cell r="B319" t="str">
            <v>Hong Kong</v>
          </cell>
          <cell r="C319">
            <v>900000</v>
          </cell>
          <cell r="D319">
            <v>0</v>
          </cell>
          <cell r="E319">
            <v>900000</v>
          </cell>
          <cell r="F319">
            <v>0</v>
          </cell>
        </row>
        <row r="320">
          <cell r="A320" t="str">
            <v>Burundi</v>
          </cell>
          <cell r="B320" t="str">
            <v>Ireland</v>
          </cell>
          <cell r="C320">
            <v>13812</v>
          </cell>
          <cell r="D320">
            <v>0</v>
          </cell>
          <cell r="E320">
            <v>13812</v>
          </cell>
          <cell r="F320">
            <v>0</v>
          </cell>
        </row>
        <row r="321">
          <cell r="A321" t="str">
            <v>Burundi</v>
          </cell>
          <cell r="B321" t="str">
            <v>Japan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</row>
        <row r="322">
          <cell r="A322" t="str">
            <v>Burundi</v>
          </cell>
          <cell r="B322" t="str">
            <v>United States</v>
          </cell>
          <cell r="C322">
            <v>1494413</v>
          </cell>
          <cell r="D322">
            <v>0</v>
          </cell>
          <cell r="E322">
            <v>1832840</v>
          </cell>
          <cell r="F322">
            <v>0</v>
          </cell>
        </row>
        <row r="323">
          <cell r="A323" t="str">
            <v>East Africa Regional Office</v>
          </cell>
          <cell r="B323" t="str">
            <v>Canada</v>
          </cell>
          <cell r="C323">
            <v>30200</v>
          </cell>
          <cell r="D323">
            <v>0</v>
          </cell>
          <cell r="E323">
            <v>30200</v>
          </cell>
          <cell r="F323">
            <v>0</v>
          </cell>
        </row>
        <row r="324">
          <cell r="A324" t="str">
            <v>East Africa Regional Office</v>
          </cell>
          <cell r="B324" t="str">
            <v>East Africa Regional Office</v>
          </cell>
          <cell r="C324">
            <v>24121</v>
          </cell>
          <cell r="D324">
            <v>0</v>
          </cell>
          <cell r="E324">
            <v>24121</v>
          </cell>
          <cell r="F324">
            <v>0</v>
          </cell>
        </row>
        <row r="325">
          <cell r="A325" t="str">
            <v>East Africa Regional Office</v>
          </cell>
          <cell r="B325" t="str">
            <v>Germany</v>
          </cell>
          <cell r="C325">
            <v>20000</v>
          </cell>
          <cell r="D325">
            <v>0</v>
          </cell>
          <cell r="E325">
            <v>15917</v>
          </cell>
          <cell r="F325">
            <v>0</v>
          </cell>
        </row>
        <row r="326">
          <cell r="A326" t="str">
            <v>East Africa Regional Office</v>
          </cell>
          <cell r="B326" t="str">
            <v>Mixed Funding</v>
          </cell>
          <cell r="C326">
            <v>25503</v>
          </cell>
          <cell r="D326">
            <v>0</v>
          </cell>
          <cell r="E326">
            <v>30000</v>
          </cell>
          <cell r="F326">
            <v>0</v>
          </cell>
        </row>
        <row r="327">
          <cell r="A327" t="str">
            <v>East Africa Regional Office</v>
          </cell>
          <cell r="B327" t="str">
            <v>United States</v>
          </cell>
          <cell r="C327">
            <v>69000</v>
          </cell>
          <cell r="D327">
            <v>0</v>
          </cell>
          <cell r="E327">
            <v>159000</v>
          </cell>
          <cell r="F327">
            <v>0</v>
          </cell>
        </row>
        <row r="328">
          <cell r="A328" t="str">
            <v>East Democratic Republic of Congo</v>
          </cell>
          <cell r="B328" t="str">
            <v>Australia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</row>
        <row r="329">
          <cell r="A329" t="str">
            <v>East Democratic Republic of Congo</v>
          </cell>
          <cell r="B329" t="str">
            <v>Canada</v>
          </cell>
          <cell r="C329">
            <v>310092</v>
          </cell>
          <cell r="D329">
            <v>0</v>
          </cell>
          <cell r="E329">
            <v>284556</v>
          </cell>
          <cell r="F329">
            <v>9000</v>
          </cell>
        </row>
        <row r="330">
          <cell r="A330" t="str">
            <v>East Democratic Republic of Congo</v>
          </cell>
          <cell r="B330" t="str">
            <v>East Democratic Republic of Congo</v>
          </cell>
          <cell r="C330">
            <v>175558</v>
          </cell>
          <cell r="D330">
            <v>0</v>
          </cell>
          <cell r="E330">
            <v>175558</v>
          </cell>
          <cell r="F330">
            <v>0</v>
          </cell>
        </row>
        <row r="331">
          <cell r="A331" t="str">
            <v>East Democratic Republic of Congo</v>
          </cell>
          <cell r="B331" t="str">
            <v>Germany</v>
          </cell>
          <cell r="C331">
            <v>1174025</v>
          </cell>
          <cell r="D331">
            <v>0</v>
          </cell>
          <cell r="E331">
            <v>1194780</v>
          </cell>
          <cell r="F331">
            <v>0</v>
          </cell>
        </row>
        <row r="332">
          <cell r="A332" t="str">
            <v>East Democratic Republic of Congo</v>
          </cell>
          <cell r="B332" t="str">
            <v>Hong Kong</v>
          </cell>
          <cell r="C332">
            <v>497221</v>
          </cell>
          <cell r="D332">
            <v>0</v>
          </cell>
          <cell r="E332">
            <v>497221</v>
          </cell>
          <cell r="F332">
            <v>0</v>
          </cell>
        </row>
        <row r="333">
          <cell r="A333" t="str">
            <v>East Democratic Republic of Congo</v>
          </cell>
          <cell r="B333" t="str">
            <v>Ireland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</row>
        <row r="334">
          <cell r="A334" t="str">
            <v>East Democratic Republic of Congo</v>
          </cell>
          <cell r="B334" t="str">
            <v>Mixed Funding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</row>
        <row r="335">
          <cell r="A335" t="str">
            <v>East Democratic Republic of Congo</v>
          </cell>
          <cell r="B335" t="str">
            <v>Netherlands</v>
          </cell>
          <cell r="C335">
            <v>797316</v>
          </cell>
          <cell r="D335">
            <v>0</v>
          </cell>
          <cell r="E335">
            <v>921882</v>
          </cell>
          <cell r="F335">
            <v>0</v>
          </cell>
        </row>
        <row r="336">
          <cell r="A336" t="str">
            <v>East Democratic Republic of Congo</v>
          </cell>
          <cell r="B336" t="str">
            <v>Switzerland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</row>
        <row r="337">
          <cell r="A337" t="str">
            <v>East Democratic Republic of Congo</v>
          </cell>
          <cell r="B337" t="str">
            <v>Taiwan</v>
          </cell>
          <cell r="C337">
            <v>96900</v>
          </cell>
          <cell r="D337">
            <v>0</v>
          </cell>
          <cell r="E337">
            <v>86192</v>
          </cell>
          <cell r="F337">
            <v>0</v>
          </cell>
        </row>
        <row r="338">
          <cell r="A338" t="str">
            <v>East Democratic Republic of Congo</v>
          </cell>
          <cell r="B338" t="str">
            <v>United Kingdom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</row>
        <row r="339">
          <cell r="A339" t="str">
            <v>East Democratic Republic of Congo</v>
          </cell>
          <cell r="B339" t="str">
            <v>United States</v>
          </cell>
          <cell r="C339">
            <v>1144325</v>
          </cell>
          <cell r="D339">
            <v>0</v>
          </cell>
          <cell r="E339">
            <v>1101665</v>
          </cell>
          <cell r="F339">
            <v>0</v>
          </cell>
        </row>
        <row r="340">
          <cell r="A340" t="str">
            <v>Ethiopia</v>
          </cell>
          <cell r="B340" t="str">
            <v>Australia</v>
          </cell>
          <cell r="C340">
            <v>3614369</v>
          </cell>
          <cell r="D340">
            <v>475505</v>
          </cell>
          <cell r="E340">
            <v>3515537</v>
          </cell>
          <cell r="F340">
            <v>475505</v>
          </cell>
        </row>
        <row r="341">
          <cell r="A341" t="str">
            <v>Ethiopia</v>
          </cell>
          <cell r="B341" t="str">
            <v>Canada</v>
          </cell>
          <cell r="C341">
            <v>2666291</v>
          </cell>
          <cell r="D341">
            <v>107113</v>
          </cell>
          <cell r="E341">
            <v>2453477</v>
          </cell>
          <cell r="F341">
            <v>102788</v>
          </cell>
        </row>
        <row r="342">
          <cell r="A342" t="str">
            <v>Ethiopia</v>
          </cell>
          <cell r="B342" t="str">
            <v>Ethiopia</v>
          </cell>
          <cell r="C342">
            <v>-42787</v>
          </cell>
          <cell r="D342">
            <v>0</v>
          </cell>
          <cell r="E342">
            <v>12824</v>
          </cell>
          <cell r="F342">
            <v>0</v>
          </cell>
        </row>
        <row r="343">
          <cell r="A343" t="str">
            <v>Ethiopia</v>
          </cell>
          <cell r="B343" t="str">
            <v>Germany</v>
          </cell>
          <cell r="C343">
            <v>1469212</v>
          </cell>
          <cell r="D343">
            <v>73500</v>
          </cell>
          <cell r="E343">
            <v>1469212</v>
          </cell>
          <cell r="F343">
            <v>73500</v>
          </cell>
        </row>
        <row r="344">
          <cell r="A344" t="str">
            <v>Ethiopia</v>
          </cell>
          <cell r="B344" t="str">
            <v>Hong Kong</v>
          </cell>
          <cell r="C344">
            <v>628651</v>
          </cell>
          <cell r="D344">
            <v>68369</v>
          </cell>
          <cell r="E344">
            <v>584036</v>
          </cell>
          <cell r="F344">
            <v>68369</v>
          </cell>
        </row>
        <row r="345">
          <cell r="A345" t="str">
            <v>Ethiopia</v>
          </cell>
          <cell r="B345" t="str">
            <v>Ireland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</row>
        <row r="346">
          <cell r="A346" t="str">
            <v>Ethiopia</v>
          </cell>
          <cell r="B346" t="str">
            <v>Japan</v>
          </cell>
          <cell r="C346">
            <v>323685</v>
          </cell>
          <cell r="D346">
            <v>0</v>
          </cell>
          <cell r="E346">
            <v>323685</v>
          </cell>
          <cell r="F346">
            <v>0</v>
          </cell>
        </row>
        <row r="347">
          <cell r="A347" t="str">
            <v>Ethiopia</v>
          </cell>
          <cell r="B347" t="str">
            <v>Korea</v>
          </cell>
          <cell r="C347">
            <v>586118</v>
          </cell>
          <cell r="D347">
            <v>49369</v>
          </cell>
          <cell r="E347">
            <v>573175</v>
          </cell>
          <cell r="F347">
            <v>49369</v>
          </cell>
        </row>
        <row r="348">
          <cell r="A348" t="str">
            <v>Ethiopia</v>
          </cell>
          <cell r="B348" t="str">
            <v>Mixed Funding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</row>
        <row r="349">
          <cell r="A349" t="str">
            <v>Ethiopia</v>
          </cell>
          <cell r="B349" t="str">
            <v>New Zealand</v>
          </cell>
          <cell r="C349">
            <v>45953</v>
          </cell>
          <cell r="D349">
            <v>0</v>
          </cell>
          <cell r="E349">
            <v>45953</v>
          </cell>
          <cell r="F349">
            <v>0</v>
          </cell>
        </row>
        <row r="350">
          <cell r="A350" t="str">
            <v>Ethiopia</v>
          </cell>
          <cell r="B350" t="str">
            <v>Singapore</v>
          </cell>
          <cell r="C350">
            <v>114621</v>
          </cell>
          <cell r="D350">
            <v>7358</v>
          </cell>
          <cell r="E350">
            <v>112725</v>
          </cell>
          <cell r="F350">
            <v>7200</v>
          </cell>
        </row>
        <row r="351">
          <cell r="A351" t="str">
            <v>Ethiopia</v>
          </cell>
          <cell r="B351" t="str">
            <v>Switzerland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</row>
        <row r="352">
          <cell r="A352" t="str">
            <v>Ethiopia</v>
          </cell>
          <cell r="B352" t="str">
            <v>Taiwan</v>
          </cell>
          <cell r="C352">
            <v>115428</v>
          </cell>
          <cell r="D352">
            <v>4572</v>
          </cell>
          <cell r="E352">
            <v>68000</v>
          </cell>
          <cell r="F352">
            <v>0</v>
          </cell>
        </row>
        <row r="353">
          <cell r="A353" t="str">
            <v>Ethiopia</v>
          </cell>
          <cell r="B353" t="str">
            <v>United Kingdom</v>
          </cell>
          <cell r="C353">
            <v>1139576</v>
          </cell>
          <cell r="D353">
            <v>84468</v>
          </cell>
          <cell r="E353">
            <v>1116078</v>
          </cell>
          <cell r="F353">
            <v>84468</v>
          </cell>
        </row>
        <row r="354">
          <cell r="A354" t="str">
            <v>Ethiopia</v>
          </cell>
          <cell r="B354" t="str">
            <v>United States</v>
          </cell>
          <cell r="C354">
            <v>17029682</v>
          </cell>
          <cell r="D354">
            <v>946226</v>
          </cell>
          <cell r="E354">
            <v>14089365</v>
          </cell>
          <cell r="F354">
            <v>803340</v>
          </cell>
        </row>
        <row r="355">
          <cell r="A355" t="str">
            <v>Kenya</v>
          </cell>
          <cell r="B355" t="str">
            <v>Africa Relief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</row>
        <row r="356">
          <cell r="A356" t="str">
            <v>Kenya</v>
          </cell>
          <cell r="B356" t="str">
            <v>Australia</v>
          </cell>
          <cell r="C356">
            <v>2833191</v>
          </cell>
          <cell r="D356">
            <v>252242</v>
          </cell>
          <cell r="E356">
            <v>2840158</v>
          </cell>
          <cell r="F356">
            <v>244028</v>
          </cell>
        </row>
        <row r="357">
          <cell r="A357" t="str">
            <v>Kenya</v>
          </cell>
          <cell r="B357" t="str">
            <v>Austria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</row>
        <row r="358">
          <cell r="A358" t="str">
            <v>Kenya</v>
          </cell>
          <cell r="B358" t="str">
            <v>Canada</v>
          </cell>
          <cell r="C358">
            <v>1375934</v>
          </cell>
          <cell r="D358">
            <v>178628</v>
          </cell>
          <cell r="E358">
            <v>1375728</v>
          </cell>
          <cell r="F358">
            <v>178628</v>
          </cell>
        </row>
        <row r="359">
          <cell r="A359" t="str">
            <v>Kenya</v>
          </cell>
          <cell r="B359" t="str">
            <v>Finland</v>
          </cell>
          <cell r="C359">
            <v>224538</v>
          </cell>
          <cell r="D359">
            <v>0</v>
          </cell>
          <cell r="E359">
            <v>224538</v>
          </cell>
          <cell r="F359">
            <v>0</v>
          </cell>
        </row>
        <row r="360">
          <cell r="A360" t="str">
            <v>Kenya</v>
          </cell>
          <cell r="B360" t="str">
            <v>Germany</v>
          </cell>
          <cell r="C360">
            <v>1530324</v>
          </cell>
          <cell r="D360">
            <v>165040</v>
          </cell>
          <cell r="E360">
            <v>1530324</v>
          </cell>
          <cell r="F360">
            <v>165040</v>
          </cell>
        </row>
        <row r="361">
          <cell r="A361" t="str">
            <v>Kenya</v>
          </cell>
          <cell r="B361" t="str">
            <v>Hong Kong</v>
          </cell>
          <cell r="C361">
            <v>693318</v>
          </cell>
          <cell r="D361">
            <v>0</v>
          </cell>
          <cell r="E361">
            <v>693318</v>
          </cell>
          <cell r="F361">
            <v>0</v>
          </cell>
        </row>
        <row r="362">
          <cell r="A362" t="str">
            <v>Kenya</v>
          </cell>
          <cell r="B362" t="str">
            <v>Ireland</v>
          </cell>
          <cell r="C362">
            <v>327607</v>
          </cell>
          <cell r="D362">
            <v>30769</v>
          </cell>
          <cell r="E362">
            <v>358376</v>
          </cell>
          <cell r="F362">
            <v>0</v>
          </cell>
        </row>
        <row r="363">
          <cell r="A363" t="str">
            <v>Kenya</v>
          </cell>
          <cell r="B363" t="str">
            <v>Japan</v>
          </cell>
          <cell r="C363">
            <v>1734495</v>
          </cell>
          <cell r="D363">
            <v>22962</v>
          </cell>
          <cell r="E363">
            <v>1734495</v>
          </cell>
          <cell r="F363">
            <v>22962</v>
          </cell>
        </row>
        <row r="364">
          <cell r="A364" t="str">
            <v>Kenya</v>
          </cell>
          <cell r="B364" t="str">
            <v>Kenya</v>
          </cell>
          <cell r="C364">
            <v>359587</v>
          </cell>
          <cell r="D364">
            <v>108358</v>
          </cell>
          <cell r="E364">
            <v>359587</v>
          </cell>
          <cell r="F364">
            <v>108358</v>
          </cell>
        </row>
        <row r="365">
          <cell r="A365" t="str">
            <v>Kenya</v>
          </cell>
          <cell r="B365" t="str">
            <v>Korea</v>
          </cell>
          <cell r="C365">
            <v>268022</v>
          </cell>
          <cell r="D365">
            <v>4200</v>
          </cell>
          <cell r="E365">
            <v>268022</v>
          </cell>
          <cell r="F365">
            <v>4200</v>
          </cell>
        </row>
        <row r="366">
          <cell r="A366" t="str">
            <v>Kenya</v>
          </cell>
          <cell r="B366" t="str">
            <v>Mixed Funding</v>
          </cell>
          <cell r="C366">
            <v>178500</v>
          </cell>
          <cell r="D366">
            <v>0</v>
          </cell>
          <cell r="E366">
            <v>178500</v>
          </cell>
          <cell r="F366">
            <v>0</v>
          </cell>
        </row>
        <row r="367">
          <cell r="A367" t="str">
            <v>Kenya</v>
          </cell>
          <cell r="B367" t="str">
            <v>New Zealand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</row>
        <row r="368">
          <cell r="A368" t="str">
            <v>Kenya</v>
          </cell>
          <cell r="B368" t="str">
            <v>United Kingdom</v>
          </cell>
          <cell r="C368">
            <v>685693</v>
          </cell>
          <cell r="D368">
            <v>87000</v>
          </cell>
          <cell r="E368">
            <v>685646</v>
          </cell>
          <cell r="F368">
            <v>87000</v>
          </cell>
        </row>
        <row r="369">
          <cell r="A369" t="str">
            <v>Kenya</v>
          </cell>
          <cell r="B369" t="str">
            <v>United States</v>
          </cell>
          <cell r="C369">
            <v>6209291</v>
          </cell>
          <cell r="D369">
            <v>500687</v>
          </cell>
          <cell r="E369">
            <v>6130825</v>
          </cell>
          <cell r="F369">
            <v>492387</v>
          </cell>
        </row>
        <row r="370">
          <cell r="A370" t="str">
            <v>Rwanda</v>
          </cell>
          <cell r="B370" t="str">
            <v>Australia</v>
          </cell>
          <cell r="C370">
            <v>534475</v>
          </cell>
          <cell r="D370">
            <v>42622</v>
          </cell>
          <cell r="E370">
            <v>462718</v>
          </cell>
          <cell r="F370">
            <v>44997</v>
          </cell>
        </row>
        <row r="371">
          <cell r="A371" t="str">
            <v>Rwanda</v>
          </cell>
          <cell r="B371" t="str">
            <v>Canada</v>
          </cell>
          <cell r="C371">
            <v>780394</v>
          </cell>
          <cell r="D371">
            <v>118906</v>
          </cell>
          <cell r="E371">
            <v>785410</v>
          </cell>
          <cell r="F371">
            <v>118028</v>
          </cell>
        </row>
        <row r="372">
          <cell r="A372" t="str">
            <v>Rwanda</v>
          </cell>
          <cell r="B372" t="str">
            <v>Germany</v>
          </cell>
          <cell r="C372">
            <v>42661</v>
          </cell>
          <cell r="D372">
            <v>0</v>
          </cell>
          <cell r="E372">
            <v>42661</v>
          </cell>
          <cell r="F372">
            <v>0</v>
          </cell>
        </row>
        <row r="373">
          <cell r="A373" t="str">
            <v>Rwanda</v>
          </cell>
          <cell r="B373" t="str">
            <v>Hong Kong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</row>
        <row r="374">
          <cell r="A374" t="str">
            <v>Rwanda</v>
          </cell>
          <cell r="B374" t="str">
            <v>Ireland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</row>
        <row r="375">
          <cell r="A375" t="str">
            <v>Rwanda</v>
          </cell>
          <cell r="B375" t="str">
            <v>Japan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</row>
        <row r="376">
          <cell r="A376" t="str">
            <v>Rwanda</v>
          </cell>
          <cell r="B376" t="str">
            <v>Netherlands</v>
          </cell>
          <cell r="C376">
            <v>0</v>
          </cell>
          <cell r="D376">
            <v>0</v>
          </cell>
          <cell r="E376">
            <v>-3</v>
          </cell>
          <cell r="F376">
            <v>0</v>
          </cell>
        </row>
        <row r="377">
          <cell r="A377" t="str">
            <v>Rwanda</v>
          </cell>
          <cell r="B377" t="str">
            <v>New Zealand</v>
          </cell>
          <cell r="C377">
            <v>124300</v>
          </cell>
          <cell r="D377">
            <v>13500</v>
          </cell>
          <cell r="E377">
            <v>129589</v>
          </cell>
          <cell r="F377">
            <v>13500</v>
          </cell>
        </row>
        <row r="378">
          <cell r="A378" t="str">
            <v>Rwanda</v>
          </cell>
          <cell r="B378" t="str">
            <v>Rwanda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</row>
        <row r="379">
          <cell r="A379" t="str">
            <v>Rwanda</v>
          </cell>
          <cell r="B379" t="str">
            <v>Taiwan</v>
          </cell>
          <cell r="C379">
            <v>400502</v>
          </cell>
          <cell r="D379">
            <v>13188</v>
          </cell>
          <cell r="E379">
            <v>369182</v>
          </cell>
          <cell r="F379">
            <v>44508</v>
          </cell>
        </row>
        <row r="380">
          <cell r="A380" t="str">
            <v>Rwanda</v>
          </cell>
          <cell r="B380" t="str">
            <v>United Kingdom</v>
          </cell>
          <cell r="C380">
            <v>58000</v>
          </cell>
          <cell r="D380">
            <v>0</v>
          </cell>
          <cell r="E380">
            <v>55852</v>
          </cell>
          <cell r="F380">
            <v>0</v>
          </cell>
        </row>
        <row r="381">
          <cell r="A381" t="str">
            <v>Rwanda</v>
          </cell>
          <cell r="B381" t="str">
            <v>United States</v>
          </cell>
          <cell r="C381">
            <v>3523927</v>
          </cell>
          <cell r="D381">
            <v>142671</v>
          </cell>
          <cell r="E381">
            <v>3518818</v>
          </cell>
          <cell r="F381">
            <v>127671</v>
          </cell>
        </row>
        <row r="382">
          <cell r="A382" t="str">
            <v>Somalia</v>
          </cell>
          <cell r="B382" t="str">
            <v>Australia</v>
          </cell>
          <cell r="C382">
            <v>309658</v>
          </cell>
          <cell r="D382">
            <v>0</v>
          </cell>
          <cell r="E382">
            <v>300984</v>
          </cell>
          <cell r="F382">
            <v>8675</v>
          </cell>
        </row>
        <row r="383">
          <cell r="A383" t="str">
            <v>Somalia</v>
          </cell>
          <cell r="B383" t="str">
            <v>Canada</v>
          </cell>
          <cell r="C383">
            <v>14667</v>
          </cell>
          <cell r="D383">
            <v>0</v>
          </cell>
          <cell r="E383">
            <v>11734</v>
          </cell>
          <cell r="F383">
            <v>2933</v>
          </cell>
        </row>
        <row r="384">
          <cell r="A384" t="str">
            <v>Somalia</v>
          </cell>
          <cell r="B384" t="str">
            <v>Finland</v>
          </cell>
          <cell r="C384">
            <v>87152</v>
          </cell>
          <cell r="D384">
            <v>0</v>
          </cell>
          <cell r="E384">
            <v>87152</v>
          </cell>
          <cell r="F384">
            <v>0</v>
          </cell>
        </row>
        <row r="385">
          <cell r="A385" t="str">
            <v>Somalia</v>
          </cell>
          <cell r="B385" t="str">
            <v>Germany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</row>
        <row r="386">
          <cell r="A386" t="str">
            <v>Somalia</v>
          </cell>
          <cell r="B386" t="str">
            <v>Hong Kong</v>
          </cell>
          <cell r="C386">
            <v>225665</v>
          </cell>
          <cell r="D386">
            <v>0</v>
          </cell>
          <cell r="E386">
            <v>205150</v>
          </cell>
          <cell r="F386">
            <v>0</v>
          </cell>
        </row>
        <row r="387">
          <cell r="A387" t="str">
            <v>Somalia</v>
          </cell>
          <cell r="B387" t="str">
            <v>Ireland</v>
          </cell>
          <cell r="C387">
            <v>332161</v>
          </cell>
          <cell r="D387">
            <v>0</v>
          </cell>
          <cell r="E387">
            <v>332161</v>
          </cell>
          <cell r="F387">
            <v>0</v>
          </cell>
        </row>
        <row r="388">
          <cell r="A388" t="str">
            <v>Somalia</v>
          </cell>
          <cell r="B388" t="str">
            <v>Netherlands</v>
          </cell>
          <cell r="C388">
            <v>244073</v>
          </cell>
          <cell r="D388">
            <v>0</v>
          </cell>
          <cell r="E388">
            <v>244073</v>
          </cell>
          <cell r="F388">
            <v>0</v>
          </cell>
        </row>
        <row r="389">
          <cell r="A389" t="str">
            <v>Somalia</v>
          </cell>
          <cell r="B389" t="str">
            <v>Somalia</v>
          </cell>
          <cell r="C389">
            <v>2375841</v>
          </cell>
          <cell r="D389">
            <v>0</v>
          </cell>
          <cell r="E389">
            <v>2375841</v>
          </cell>
          <cell r="F389">
            <v>0</v>
          </cell>
        </row>
        <row r="390">
          <cell r="A390" t="str">
            <v>Somalia</v>
          </cell>
          <cell r="B390" t="str">
            <v>United Kingdom</v>
          </cell>
          <cell r="C390">
            <v>503791</v>
          </cell>
          <cell r="D390">
            <v>0</v>
          </cell>
          <cell r="E390">
            <v>429356</v>
          </cell>
          <cell r="F390">
            <v>0</v>
          </cell>
        </row>
        <row r="391">
          <cell r="A391" t="str">
            <v>Somalia</v>
          </cell>
          <cell r="B391" t="str">
            <v>United States</v>
          </cell>
          <cell r="C391">
            <v>100000</v>
          </cell>
          <cell r="D391">
            <v>0</v>
          </cell>
          <cell r="E391">
            <v>100000</v>
          </cell>
          <cell r="F391">
            <v>0</v>
          </cell>
        </row>
        <row r="392">
          <cell r="A392" t="str">
            <v>Sudan</v>
          </cell>
          <cell r="B392" t="str">
            <v>Australia</v>
          </cell>
          <cell r="C392">
            <v>400820</v>
          </cell>
          <cell r="D392">
            <v>0</v>
          </cell>
          <cell r="E392">
            <v>358982</v>
          </cell>
          <cell r="F392">
            <v>16985</v>
          </cell>
        </row>
        <row r="393">
          <cell r="A393" t="str">
            <v>Sudan</v>
          </cell>
          <cell r="B393" t="str">
            <v>Austria</v>
          </cell>
          <cell r="C393">
            <v>2527</v>
          </cell>
          <cell r="D393">
            <v>0</v>
          </cell>
          <cell r="E393">
            <v>1516</v>
          </cell>
          <cell r="F393">
            <v>0</v>
          </cell>
        </row>
        <row r="394">
          <cell r="A394" t="str">
            <v>Sudan</v>
          </cell>
          <cell r="B394" t="str">
            <v>Canada</v>
          </cell>
          <cell r="C394">
            <v>675061</v>
          </cell>
          <cell r="D394">
            <v>0</v>
          </cell>
          <cell r="E394">
            <v>635274</v>
          </cell>
          <cell r="F394">
            <v>40443</v>
          </cell>
        </row>
        <row r="395">
          <cell r="A395" t="str">
            <v>Sudan</v>
          </cell>
          <cell r="B395" t="str">
            <v>Germany</v>
          </cell>
          <cell r="C395">
            <v>599217</v>
          </cell>
          <cell r="D395">
            <v>0</v>
          </cell>
          <cell r="E395">
            <v>1267280</v>
          </cell>
          <cell r="F395">
            <v>0</v>
          </cell>
        </row>
        <row r="396">
          <cell r="A396" t="str">
            <v>Sudan</v>
          </cell>
          <cell r="B396" t="str">
            <v>Hong Kong</v>
          </cell>
          <cell r="C396">
            <v>153312</v>
          </cell>
          <cell r="D396">
            <v>0</v>
          </cell>
          <cell r="E396">
            <v>159534</v>
          </cell>
          <cell r="F396">
            <v>0</v>
          </cell>
        </row>
        <row r="397">
          <cell r="A397" t="str">
            <v>Sudan</v>
          </cell>
          <cell r="B397" t="str">
            <v>Ireland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</row>
        <row r="398">
          <cell r="A398" t="str">
            <v>Sudan</v>
          </cell>
          <cell r="B398" t="str">
            <v>Japan</v>
          </cell>
          <cell r="C398">
            <v>89086</v>
          </cell>
          <cell r="D398">
            <v>0</v>
          </cell>
          <cell r="E398">
            <v>96280</v>
          </cell>
          <cell r="F398">
            <v>0</v>
          </cell>
        </row>
        <row r="399">
          <cell r="A399" t="str">
            <v>Sudan</v>
          </cell>
          <cell r="B399" t="str">
            <v>Mixed Funding</v>
          </cell>
          <cell r="C399">
            <v>120000</v>
          </cell>
          <cell r="D399">
            <v>0</v>
          </cell>
          <cell r="E399">
            <v>120000</v>
          </cell>
          <cell r="F399">
            <v>0</v>
          </cell>
        </row>
        <row r="400">
          <cell r="A400" t="str">
            <v>Sudan</v>
          </cell>
          <cell r="B400" t="str">
            <v>Nepal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</row>
        <row r="401">
          <cell r="A401" t="str">
            <v>Sudan</v>
          </cell>
          <cell r="B401" t="str">
            <v>New Zealand</v>
          </cell>
          <cell r="C401">
            <v>11233</v>
          </cell>
          <cell r="D401">
            <v>0</v>
          </cell>
          <cell r="E401">
            <v>11233</v>
          </cell>
          <cell r="F401">
            <v>0</v>
          </cell>
        </row>
        <row r="402">
          <cell r="A402" t="str">
            <v>Sudan</v>
          </cell>
          <cell r="B402" t="str">
            <v>Singapore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</row>
        <row r="403">
          <cell r="A403" t="str">
            <v>Sudan</v>
          </cell>
          <cell r="B403" t="str">
            <v>Sudan</v>
          </cell>
          <cell r="C403">
            <v>42457</v>
          </cell>
          <cell r="D403">
            <v>0</v>
          </cell>
          <cell r="E403">
            <v>42811</v>
          </cell>
          <cell r="F403">
            <v>0</v>
          </cell>
        </row>
        <row r="404">
          <cell r="A404" t="str">
            <v>Sudan</v>
          </cell>
          <cell r="B404" t="str">
            <v>Taiwan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</row>
        <row r="405">
          <cell r="A405" t="str">
            <v>Sudan</v>
          </cell>
          <cell r="B405" t="str">
            <v>United Kingdom</v>
          </cell>
          <cell r="C405">
            <v>296494</v>
          </cell>
          <cell r="D405">
            <v>0</v>
          </cell>
          <cell r="E405">
            <v>468858</v>
          </cell>
          <cell r="F405">
            <v>0</v>
          </cell>
        </row>
        <row r="406">
          <cell r="A406" t="str">
            <v>Sudan</v>
          </cell>
          <cell r="B406" t="str">
            <v>United States</v>
          </cell>
          <cell r="C406">
            <v>1136724</v>
          </cell>
          <cell r="D406">
            <v>0</v>
          </cell>
          <cell r="E406">
            <v>1120076</v>
          </cell>
          <cell r="F406">
            <v>0</v>
          </cell>
        </row>
        <row r="407">
          <cell r="A407" t="str">
            <v>Tanzania</v>
          </cell>
          <cell r="B407" t="str">
            <v>Australia</v>
          </cell>
          <cell r="C407">
            <v>3835118</v>
          </cell>
          <cell r="D407">
            <v>406497</v>
          </cell>
          <cell r="E407">
            <v>3855118</v>
          </cell>
          <cell r="F407">
            <v>386497</v>
          </cell>
        </row>
        <row r="408">
          <cell r="A408" t="str">
            <v>Tanzania</v>
          </cell>
          <cell r="B408" t="str">
            <v>Canada</v>
          </cell>
          <cell r="C408">
            <v>2057312</v>
          </cell>
          <cell r="D408">
            <v>249924</v>
          </cell>
          <cell r="E408">
            <v>2054312</v>
          </cell>
          <cell r="F408">
            <v>252924</v>
          </cell>
        </row>
        <row r="409">
          <cell r="A409" t="str">
            <v>Tanzania</v>
          </cell>
          <cell r="B409" t="str">
            <v>Germany</v>
          </cell>
          <cell r="C409">
            <v>1988598</v>
          </cell>
          <cell r="D409">
            <v>222000</v>
          </cell>
          <cell r="E409">
            <v>1988598</v>
          </cell>
          <cell r="F409">
            <v>222000</v>
          </cell>
        </row>
        <row r="410">
          <cell r="A410" t="str">
            <v>Tanzania</v>
          </cell>
          <cell r="B410" t="str">
            <v>Hong Kong</v>
          </cell>
          <cell r="C410">
            <v>642674</v>
          </cell>
          <cell r="D410">
            <v>59400</v>
          </cell>
          <cell r="E410">
            <v>642674</v>
          </cell>
          <cell r="F410">
            <v>59400</v>
          </cell>
        </row>
        <row r="411">
          <cell r="A411" t="str">
            <v>Tanzania</v>
          </cell>
          <cell r="B411" t="str">
            <v>Ireland</v>
          </cell>
          <cell r="C411">
            <v>1210526</v>
          </cell>
          <cell r="D411">
            <v>0</v>
          </cell>
          <cell r="E411">
            <v>1210532</v>
          </cell>
          <cell r="F411">
            <v>0</v>
          </cell>
        </row>
        <row r="412">
          <cell r="A412" t="str">
            <v>Tanzania</v>
          </cell>
          <cell r="B412" t="str">
            <v>Japan</v>
          </cell>
          <cell r="C412">
            <v>932641</v>
          </cell>
          <cell r="D412">
            <v>40000</v>
          </cell>
          <cell r="E412">
            <v>932641</v>
          </cell>
          <cell r="F412">
            <v>40000</v>
          </cell>
        </row>
        <row r="413">
          <cell r="A413" t="str">
            <v>Tanzania</v>
          </cell>
          <cell r="B413" t="str">
            <v>Mixed Funding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</row>
        <row r="414">
          <cell r="A414" t="str">
            <v>Tanzania</v>
          </cell>
          <cell r="B414" t="str">
            <v>Netherlands</v>
          </cell>
          <cell r="C414">
            <v>465593</v>
          </cell>
          <cell r="D414">
            <v>3600</v>
          </cell>
          <cell r="E414">
            <v>692669</v>
          </cell>
          <cell r="F414">
            <v>3600</v>
          </cell>
        </row>
        <row r="415">
          <cell r="A415" t="str">
            <v>Tanzania</v>
          </cell>
          <cell r="B415" t="str">
            <v>New Zealand</v>
          </cell>
          <cell r="C415">
            <v>1735921</v>
          </cell>
          <cell r="D415">
            <v>216620</v>
          </cell>
          <cell r="E415">
            <v>1733421</v>
          </cell>
          <cell r="F415">
            <v>219120</v>
          </cell>
        </row>
        <row r="416">
          <cell r="A416" t="str">
            <v>Tanzania</v>
          </cell>
          <cell r="B416" t="str">
            <v>Switzerland</v>
          </cell>
          <cell r="C416">
            <v>899458</v>
          </cell>
          <cell r="D416">
            <v>168000</v>
          </cell>
          <cell r="E416">
            <v>899458</v>
          </cell>
          <cell r="F416">
            <v>168000</v>
          </cell>
        </row>
        <row r="417">
          <cell r="A417" t="str">
            <v>Tanzania</v>
          </cell>
          <cell r="B417" t="str">
            <v>Tanzania</v>
          </cell>
          <cell r="C417">
            <v>2935742</v>
          </cell>
          <cell r="D417">
            <v>0</v>
          </cell>
          <cell r="E417">
            <v>3108686</v>
          </cell>
          <cell r="F417">
            <v>0</v>
          </cell>
        </row>
        <row r="418">
          <cell r="A418" t="str">
            <v>Tanzania</v>
          </cell>
          <cell r="B418" t="str">
            <v>United Kingdom</v>
          </cell>
          <cell r="C418">
            <v>305328</v>
          </cell>
          <cell r="D418">
            <v>14145</v>
          </cell>
          <cell r="E418">
            <v>319473</v>
          </cell>
          <cell r="F418">
            <v>0</v>
          </cell>
        </row>
        <row r="419">
          <cell r="A419" t="str">
            <v>Tanzania</v>
          </cell>
          <cell r="B419" t="str">
            <v>United States</v>
          </cell>
          <cell r="C419">
            <v>1709923</v>
          </cell>
          <cell r="D419">
            <v>269852</v>
          </cell>
          <cell r="E419">
            <v>1785611</v>
          </cell>
          <cell r="F419">
            <v>269852</v>
          </cell>
        </row>
        <row r="420">
          <cell r="A420" t="str">
            <v>Uganda</v>
          </cell>
          <cell r="B420" t="str">
            <v>Australia</v>
          </cell>
          <cell r="C420">
            <v>3191345</v>
          </cell>
          <cell r="D420">
            <v>330748</v>
          </cell>
          <cell r="E420">
            <v>3814633</v>
          </cell>
          <cell r="F420">
            <v>343720</v>
          </cell>
        </row>
        <row r="421">
          <cell r="A421" t="str">
            <v>Uganda</v>
          </cell>
          <cell r="B421" t="str">
            <v>Canada</v>
          </cell>
          <cell r="C421">
            <v>1181279</v>
          </cell>
          <cell r="D421">
            <v>124991</v>
          </cell>
          <cell r="E421">
            <v>1535743</v>
          </cell>
          <cell r="F421">
            <v>151204</v>
          </cell>
        </row>
        <row r="422">
          <cell r="A422" t="str">
            <v>Uganda</v>
          </cell>
          <cell r="B422" t="str">
            <v>Finland</v>
          </cell>
          <cell r="C422">
            <v>292165</v>
          </cell>
          <cell r="D422">
            <v>0</v>
          </cell>
          <cell r="E422">
            <v>299424</v>
          </cell>
          <cell r="F422">
            <v>0</v>
          </cell>
        </row>
        <row r="423">
          <cell r="A423" t="str">
            <v>Uganda</v>
          </cell>
          <cell r="B423" t="str">
            <v>Germany</v>
          </cell>
          <cell r="C423">
            <v>98900</v>
          </cell>
          <cell r="D423">
            <v>0</v>
          </cell>
          <cell r="E423">
            <v>301589</v>
          </cell>
          <cell r="F423">
            <v>0</v>
          </cell>
        </row>
        <row r="424">
          <cell r="A424" t="str">
            <v>Uganda</v>
          </cell>
          <cell r="B424" t="str">
            <v>Hong Kong</v>
          </cell>
          <cell r="C424">
            <v>215995</v>
          </cell>
          <cell r="D424">
            <v>0</v>
          </cell>
          <cell r="E424">
            <v>314995</v>
          </cell>
          <cell r="F424">
            <v>0</v>
          </cell>
        </row>
        <row r="425">
          <cell r="A425" t="str">
            <v>Uganda</v>
          </cell>
          <cell r="B425" t="str">
            <v>International Office</v>
          </cell>
          <cell r="C425">
            <v>0</v>
          </cell>
          <cell r="D425">
            <v>0</v>
          </cell>
          <cell r="E425">
            <v>1000</v>
          </cell>
          <cell r="F425">
            <v>0</v>
          </cell>
        </row>
        <row r="426">
          <cell r="A426" t="str">
            <v>Uganda</v>
          </cell>
          <cell r="B426" t="str">
            <v>Ireland</v>
          </cell>
          <cell r="C426">
            <v>130877</v>
          </cell>
          <cell r="D426">
            <v>0</v>
          </cell>
          <cell r="E426">
            <v>143278</v>
          </cell>
          <cell r="F426">
            <v>0</v>
          </cell>
        </row>
        <row r="427">
          <cell r="A427" t="str">
            <v>Uganda</v>
          </cell>
          <cell r="B427" t="str">
            <v>Japan</v>
          </cell>
          <cell r="C427">
            <v>2162612</v>
          </cell>
          <cell r="D427">
            <v>35000</v>
          </cell>
          <cell r="E427">
            <v>789501</v>
          </cell>
          <cell r="F427">
            <v>35000</v>
          </cell>
        </row>
        <row r="428">
          <cell r="A428" t="str">
            <v>Uganda</v>
          </cell>
          <cell r="B428" t="str">
            <v>Korea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</row>
        <row r="429">
          <cell r="A429" t="str">
            <v>Uganda</v>
          </cell>
          <cell r="B429" t="str">
            <v>Mixed Funding</v>
          </cell>
          <cell r="C429">
            <v>341000</v>
          </cell>
          <cell r="D429">
            <v>30000</v>
          </cell>
          <cell r="E429">
            <v>340000</v>
          </cell>
          <cell r="F429">
            <v>0</v>
          </cell>
        </row>
        <row r="430">
          <cell r="A430" t="str">
            <v>Uganda</v>
          </cell>
          <cell r="B430" t="str">
            <v>Netherlands</v>
          </cell>
          <cell r="C430">
            <v>48596</v>
          </cell>
          <cell r="D430">
            <v>0</v>
          </cell>
          <cell r="E430">
            <v>61602</v>
          </cell>
          <cell r="F430">
            <v>0</v>
          </cell>
        </row>
        <row r="431">
          <cell r="A431" t="str">
            <v>Uganda</v>
          </cell>
          <cell r="B431" t="str">
            <v>New Zealand</v>
          </cell>
          <cell r="C431">
            <v>831783</v>
          </cell>
          <cell r="D431">
            <v>72857</v>
          </cell>
          <cell r="E431">
            <v>685793</v>
          </cell>
          <cell r="F431">
            <v>72857</v>
          </cell>
        </row>
        <row r="432">
          <cell r="A432" t="str">
            <v>Uganda</v>
          </cell>
          <cell r="B432" t="str">
            <v>Singapore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</row>
        <row r="433">
          <cell r="A433" t="str">
            <v>Uganda</v>
          </cell>
          <cell r="B433" t="str">
            <v>Taiwan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</row>
        <row r="434">
          <cell r="A434" t="str">
            <v>Uganda</v>
          </cell>
          <cell r="B434" t="str">
            <v>Uganda</v>
          </cell>
          <cell r="C434">
            <v>307217</v>
          </cell>
          <cell r="D434">
            <v>-139525</v>
          </cell>
          <cell r="E434">
            <v>296344</v>
          </cell>
          <cell r="F434">
            <v>-139525</v>
          </cell>
        </row>
        <row r="435">
          <cell r="A435" t="str">
            <v>Uganda</v>
          </cell>
          <cell r="B435" t="str">
            <v>United Kingdom</v>
          </cell>
          <cell r="C435">
            <v>726657</v>
          </cell>
          <cell r="D435">
            <v>84612</v>
          </cell>
          <cell r="E435">
            <v>762815</v>
          </cell>
          <cell r="F435">
            <v>84612</v>
          </cell>
        </row>
        <row r="436">
          <cell r="A436" t="str">
            <v>Uganda</v>
          </cell>
          <cell r="B436" t="str">
            <v>United States</v>
          </cell>
          <cell r="C436">
            <v>5472678</v>
          </cell>
          <cell r="D436">
            <v>405994</v>
          </cell>
          <cell r="E436">
            <v>6839506</v>
          </cell>
          <cell r="F436">
            <v>362271</v>
          </cell>
        </row>
        <row r="437">
          <cell r="A437" t="str">
            <v>Northern Sudan</v>
          </cell>
          <cell r="B437" t="str">
            <v>Australia</v>
          </cell>
          <cell r="C437">
            <v>285950</v>
          </cell>
          <cell r="D437">
            <v>0</v>
          </cell>
          <cell r="E437">
            <v>212091</v>
          </cell>
          <cell r="F437">
            <v>21228</v>
          </cell>
        </row>
        <row r="438">
          <cell r="A438" t="str">
            <v>Northern Sudan</v>
          </cell>
          <cell r="B438" t="str">
            <v>Canada</v>
          </cell>
          <cell r="C438">
            <v>237860</v>
          </cell>
          <cell r="D438">
            <v>0</v>
          </cell>
          <cell r="E438">
            <v>233842</v>
          </cell>
          <cell r="F438">
            <v>1323</v>
          </cell>
        </row>
        <row r="439">
          <cell r="A439" t="str">
            <v>Northern Sudan</v>
          </cell>
          <cell r="B439" t="str">
            <v>Germany</v>
          </cell>
          <cell r="C439">
            <v>450720</v>
          </cell>
          <cell r="D439">
            <v>0</v>
          </cell>
          <cell r="E439">
            <v>430702</v>
          </cell>
          <cell r="F439">
            <v>0</v>
          </cell>
        </row>
        <row r="440">
          <cell r="A440" t="str">
            <v>Northern Sudan</v>
          </cell>
          <cell r="B440" t="str">
            <v>Hong Kong</v>
          </cell>
          <cell r="C440">
            <v>112470</v>
          </cell>
          <cell r="D440">
            <v>0</v>
          </cell>
          <cell r="E440">
            <v>112470</v>
          </cell>
          <cell r="F440">
            <v>0</v>
          </cell>
        </row>
        <row r="441">
          <cell r="A441" t="str">
            <v>Northern Sudan</v>
          </cell>
          <cell r="B441" t="str">
            <v>Japan</v>
          </cell>
          <cell r="C441">
            <v>142717</v>
          </cell>
          <cell r="D441">
            <v>0</v>
          </cell>
          <cell r="E441">
            <v>142717</v>
          </cell>
          <cell r="F441">
            <v>0</v>
          </cell>
        </row>
        <row r="442">
          <cell r="A442" t="str">
            <v>Northern Sudan</v>
          </cell>
          <cell r="B442" t="str">
            <v>Korea</v>
          </cell>
          <cell r="C442">
            <v>30000</v>
          </cell>
          <cell r="D442">
            <v>0</v>
          </cell>
          <cell r="E442">
            <v>30000</v>
          </cell>
          <cell r="F442">
            <v>0</v>
          </cell>
        </row>
        <row r="443">
          <cell r="A443" t="str">
            <v>Northern Sudan</v>
          </cell>
          <cell r="B443" t="str">
            <v>Malaysia</v>
          </cell>
          <cell r="C443">
            <v>50000</v>
          </cell>
          <cell r="D443">
            <v>0</v>
          </cell>
          <cell r="E443">
            <v>50000</v>
          </cell>
          <cell r="F443">
            <v>0</v>
          </cell>
        </row>
        <row r="444">
          <cell r="A444" t="str">
            <v>Northern Sudan</v>
          </cell>
          <cell r="B444" t="str">
            <v>Mixed Funding</v>
          </cell>
          <cell r="C444">
            <v>835000</v>
          </cell>
          <cell r="D444">
            <v>0</v>
          </cell>
          <cell r="E444">
            <v>835000</v>
          </cell>
          <cell r="F444">
            <v>0</v>
          </cell>
        </row>
        <row r="445">
          <cell r="A445" t="str">
            <v>Northern Sudan</v>
          </cell>
          <cell r="B445" t="str">
            <v>New Zealand</v>
          </cell>
          <cell r="C445">
            <v>152000</v>
          </cell>
          <cell r="D445">
            <v>0</v>
          </cell>
          <cell r="E445">
            <v>152000</v>
          </cell>
          <cell r="F445">
            <v>0</v>
          </cell>
        </row>
        <row r="446">
          <cell r="A446" t="str">
            <v>Northern Sudan</v>
          </cell>
          <cell r="B446" t="str">
            <v>South Africa</v>
          </cell>
          <cell r="C446">
            <v>6000</v>
          </cell>
          <cell r="D446">
            <v>0</v>
          </cell>
          <cell r="E446">
            <v>6000</v>
          </cell>
          <cell r="F446">
            <v>0</v>
          </cell>
        </row>
        <row r="447">
          <cell r="A447" t="str">
            <v>Northern Sudan</v>
          </cell>
          <cell r="B447" t="str">
            <v>Switzerland</v>
          </cell>
          <cell r="C447">
            <v>55435</v>
          </cell>
          <cell r="D447">
            <v>0</v>
          </cell>
          <cell r="E447">
            <v>51086</v>
          </cell>
          <cell r="F447">
            <v>0</v>
          </cell>
        </row>
        <row r="448">
          <cell r="A448" t="str">
            <v>Northern Sudan</v>
          </cell>
          <cell r="B448" t="str">
            <v>Taiwan</v>
          </cell>
          <cell r="C448">
            <v>200000</v>
          </cell>
          <cell r="D448">
            <v>0</v>
          </cell>
          <cell r="E448">
            <v>200000</v>
          </cell>
          <cell r="F448">
            <v>0</v>
          </cell>
        </row>
        <row r="449">
          <cell r="A449" t="str">
            <v>Northern Sudan</v>
          </cell>
          <cell r="B449" t="str">
            <v>United Kingdom</v>
          </cell>
          <cell r="C449">
            <v>631320</v>
          </cell>
          <cell r="D449">
            <v>0</v>
          </cell>
          <cell r="E449">
            <v>631320</v>
          </cell>
          <cell r="F449">
            <v>0</v>
          </cell>
        </row>
        <row r="450">
          <cell r="A450" t="str">
            <v>Northern Sudan</v>
          </cell>
          <cell r="B450" t="str">
            <v>United States</v>
          </cell>
          <cell r="C450">
            <v>720360</v>
          </cell>
          <cell r="D450">
            <v>0</v>
          </cell>
          <cell r="E450">
            <v>372275</v>
          </cell>
          <cell r="F450">
            <v>0</v>
          </cell>
        </row>
        <row r="451">
          <cell r="A451" t="str">
            <v>Northern Sudan</v>
          </cell>
          <cell r="B451" t="str">
            <v>Northern Sudan</v>
          </cell>
          <cell r="C451">
            <v>100000</v>
          </cell>
          <cell r="D451">
            <v>0</v>
          </cell>
          <cell r="E451">
            <v>100000</v>
          </cell>
          <cell r="F451">
            <v>0</v>
          </cell>
        </row>
        <row r="452">
          <cell r="A452" t="str">
            <v>International - Other</v>
          </cell>
          <cell r="B452" t="str">
            <v>Australia</v>
          </cell>
          <cell r="C452">
            <v>1688381</v>
          </cell>
          <cell r="D452">
            <v>0</v>
          </cell>
          <cell r="E452">
            <v>1352381</v>
          </cell>
          <cell r="F452">
            <v>0</v>
          </cell>
        </row>
        <row r="453">
          <cell r="A453" t="str">
            <v>International - Other</v>
          </cell>
          <cell r="B453" t="str">
            <v>Austria</v>
          </cell>
          <cell r="C453">
            <v>28429</v>
          </cell>
          <cell r="D453">
            <v>0</v>
          </cell>
          <cell r="E453">
            <v>28885</v>
          </cell>
          <cell r="F453">
            <v>0</v>
          </cell>
        </row>
        <row r="454">
          <cell r="A454" t="str">
            <v>International - Other</v>
          </cell>
          <cell r="B454" t="str">
            <v>Canada</v>
          </cell>
          <cell r="C454">
            <v>2385057</v>
          </cell>
          <cell r="D454">
            <v>0</v>
          </cell>
          <cell r="E454">
            <v>2316965</v>
          </cell>
          <cell r="F454">
            <v>0</v>
          </cell>
        </row>
        <row r="455">
          <cell r="A455" t="str">
            <v>International - Other</v>
          </cell>
          <cell r="B455" t="str">
            <v>Finland</v>
          </cell>
          <cell r="C455">
            <v>14214</v>
          </cell>
          <cell r="D455">
            <v>0</v>
          </cell>
          <cell r="E455">
            <v>10583</v>
          </cell>
          <cell r="F455">
            <v>0</v>
          </cell>
        </row>
        <row r="456">
          <cell r="A456" t="str">
            <v>International - Other</v>
          </cell>
          <cell r="B456" t="str">
            <v>France</v>
          </cell>
          <cell r="C456">
            <v>2839</v>
          </cell>
          <cell r="D456">
            <v>0</v>
          </cell>
          <cell r="E456">
            <v>0</v>
          </cell>
          <cell r="F456">
            <v>0</v>
          </cell>
        </row>
        <row r="457">
          <cell r="A457" t="str">
            <v>International - Other</v>
          </cell>
          <cell r="B457" t="str">
            <v>Germany</v>
          </cell>
          <cell r="C457">
            <v>1102867</v>
          </cell>
          <cell r="D457">
            <v>0</v>
          </cell>
          <cell r="E457">
            <v>1203061</v>
          </cell>
          <cell r="F457">
            <v>0</v>
          </cell>
        </row>
        <row r="458">
          <cell r="A458" t="str">
            <v>International - Other</v>
          </cell>
          <cell r="B458" t="str">
            <v>Hong Kong</v>
          </cell>
          <cell r="C458">
            <v>629593</v>
          </cell>
          <cell r="D458">
            <v>0</v>
          </cell>
          <cell r="E458">
            <v>511793</v>
          </cell>
          <cell r="F458">
            <v>0</v>
          </cell>
        </row>
        <row r="459">
          <cell r="A459" t="str">
            <v>International - Other</v>
          </cell>
          <cell r="B459" t="str">
            <v>International - Other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</row>
        <row r="460">
          <cell r="A460" t="str">
            <v>International - Other</v>
          </cell>
          <cell r="B460" t="str">
            <v>International Office</v>
          </cell>
          <cell r="C460">
            <v>0</v>
          </cell>
          <cell r="D460">
            <v>0</v>
          </cell>
          <cell r="E460">
            <v>150000</v>
          </cell>
          <cell r="F460">
            <v>0</v>
          </cell>
        </row>
        <row r="461">
          <cell r="A461" t="str">
            <v>International - Other</v>
          </cell>
          <cell r="B461" t="str">
            <v>Ireland</v>
          </cell>
          <cell r="C461">
            <v>17099</v>
          </cell>
          <cell r="D461">
            <v>0</v>
          </cell>
          <cell r="E461">
            <v>25766</v>
          </cell>
          <cell r="F461">
            <v>0</v>
          </cell>
        </row>
        <row r="462">
          <cell r="A462" t="str">
            <v>International - Other</v>
          </cell>
          <cell r="B462" t="str">
            <v>Japan</v>
          </cell>
          <cell r="C462">
            <v>217569</v>
          </cell>
          <cell r="D462">
            <v>0</v>
          </cell>
          <cell r="E462">
            <v>226639</v>
          </cell>
          <cell r="F462">
            <v>0</v>
          </cell>
        </row>
        <row r="463">
          <cell r="A463" t="str">
            <v>International - Other</v>
          </cell>
          <cell r="B463" t="str">
            <v>Korea</v>
          </cell>
          <cell r="C463">
            <v>27371</v>
          </cell>
          <cell r="D463">
            <v>0</v>
          </cell>
          <cell r="E463">
            <v>17371</v>
          </cell>
          <cell r="F463">
            <v>0</v>
          </cell>
        </row>
        <row r="464">
          <cell r="A464" t="str">
            <v>International - Other</v>
          </cell>
          <cell r="B464" t="str">
            <v>Malaysia</v>
          </cell>
          <cell r="C464">
            <v>16439</v>
          </cell>
          <cell r="D464">
            <v>0</v>
          </cell>
          <cell r="E464">
            <v>5928</v>
          </cell>
          <cell r="F464">
            <v>0</v>
          </cell>
        </row>
        <row r="465">
          <cell r="A465" t="str">
            <v>International - Other</v>
          </cell>
          <cell r="B465" t="str">
            <v>Mixed Funding</v>
          </cell>
          <cell r="C465">
            <v>-506793</v>
          </cell>
          <cell r="D465">
            <v>0</v>
          </cell>
          <cell r="E465">
            <v>-2138081</v>
          </cell>
          <cell r="F465">
            <v>0</v>
          </cell>
        </row>
        <row r="466">
          <cell r="A466" t="str">
            <v>International - Other</v>
          </cell>
          <cell r="B466" t="str">
            <v>Netherlands</v>
          </cell>
          <cell r="C466">
            <v>15404</v>
          </cell>
          <cell r="D466">
            <v>0</v>
          </cell>
          <cell r="E466">
            <v>13634</v>
          </cell>
          <cell r="F466">
            <v>0</v>
          </cell>
        </row>
        <row r="467">
          <cell r="A467" t="str">
            <v>International - Other</v>
          </cell>
          <cell r="B467" t="str">
            <v>New Zealand</v>
          </cell>
          <cell r="C467">
            <v>222204</v>
          </cell>
          <cell r="D467">
            <v>0</v>
          </cell>
          <cell r="E467">
            <v>202329</v>
          </cell>
          <cell r="F467">
            <v>0</v>
          </cell>
        </row>
        <row r="468">
          <cell r="A468" t="str">
            <v>International - Other</v>
          </cell>
          <cell r="B468" t="str">
            <v>Singapore</v>
          </cell>
          <cell r="C468">
            <v>9219</v>
          </cell>
          <cell r="D468">
            <v>0</v>
          </cell>
          <cell r="E468">
            <v>9219</v>
          </cell>
          <cell r="F468">
            <v>0</v>
          </cell>
        </row>
        <row r="469">
          <cell r="A469" t="str">
            <v>International - Other</v>
          </cell>
          <cell r="B469" t="str">
            <v>South Africa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</row>
        <row r="470">
          <cell r="A470" t="str">
            <v>International - Other</v>
          </cell>
          <cell r="B470" t="str">
            <v>Switzerland</v>
          </cell>
          <cell r="C470">
            <v>219339</v>
          </cell>
          <cell r="D470">
            <v>0</v>
          </cell>
          <cell r="E470">
            <v>193579</v>
          </cell>
          <cell r="F470">
            <v>0</v>
          </cell>
        </row>
        <row r="471">
          <cell r="A471" t="str">
            <v>International - Other</v>
          </cell>
          <cell r="B471" t="str">
            <v>Taiwan</v>
          </cell>
          <cell r="C471">
            <v>451856</v>
          </cell>
          <cell r="D471">
            <v>0</v>
          </cell>
          <cell r="E471">
            <v>146455</v>
          </cell>
          <cell r="F471">
            <v>0</v>
          </cell>
        </row>
        <row r="472">
          <cell r="A472" t="str">
            <v>International - Other</v>
          </cell>
          <cell r="B472" t="str">
            <v>United Kingdom</v>
          </cell>
          <cell r="C472">
            <v>800200</v>
          </cell>
          <cell r="D472">
            <v>0</v>
          </cell>
          <cell r="E472">
            <v>763364</v>
          </cell>
          <cell r="F472">
            <v>0</v>
          </cell>
        </row>
        <row r="473">
          <cell r="A473" t="str">
            <v>International - Other</v>
          </cell>
          <cell r="B473" t="str">
            <v>United States</v>
          </cell>
          <cell r="C473">
            <v>7110881</v>
          </cell>
          <cell r="D473">
            <v>0</v>
          </cell>
          <cell r="E473">
            <v>6450872</v>
          </cell>
          <cell r="F473">
            <v>0</v>
          </cell>
        </row>
        <row r="474">
          <cell r="A474" t="str">
            <v>International - Other</v>
          </cell>
          <cell r="B474" t="str">
            <v>Denmark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</row>
        <row r="475">
          <cell r="A475" t="str">
            <v>Relief Operations</v>
          </cell>
          <cell r="B475" t="str">
            <v>International - Other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</row>
        <row r="476">
          <cell r="A476" t="str">
            <v>Relief Operations</v>
          </cell>
          <cell r="B476" t="str">
            <v>Mixed Funding</v>
          </cell>
          <cell r="C476">
            <v>0</v>
          </cell>
          <cell r="D476">
            <v>0</v>
          </cell>
          <cell r="E476">
            <v>-710633</v>
          </cell>
          <cell r="F476">
            <v>0</v>
          </cell>
        </row>
        <row r="477">
          <cell r="A477" t="str">
            <v>Relief Operations</v>
          </cell>
          <cell r="B477" t="str">
            <v>United States</v>
          </cell>
          <cell r="C477">
            <v>372214</v>
          </cell>
          <cell r="D477">
            <v>0</v>
          </cell>
          <cell r="E477">
            <v>372214</v>
          </cell>
          <cell r="F477">
            <v>0</v>
          </cell>
        </row>
        <row r="478">
          <cell r="A478" t="str">
            <v>Bolivia</v>
          </cell>
          <cell r="B478" t="str">
            <v>Bolivia</v>
          </cell>
          <cell r="C478">
            <v>10926</v>
          </cell>
          <cell r="D478">
            <v>0</v>
          </cell>
          <cell r="E478">
            <v>10921</v>
          </cell>
          <cell r="F478">
            <v>0</v>
          </cell>
        </row>
        <row r="479">
          <cell r="A479" t="str">
            <v>Bolivia</v>
          </cell>
          <cell r="B479" t="str">
            <v>Canada</v>
          </cell>
          <cell r="C479">
            <v>846483</v>
          </cell>
          <cell r="D479">
            <v>68299</v>
          </cell>
          <cell r="E479">
            <v>850726</v>
          </cell>
          <cell r="F479">
            <v>64029</v>
          </cell>
        </row>
        <row r="480">
          <cell r="A480" t="str">
            <v>Bolivia</v>
          </cell>
          <cell r="B480" t="str">
            <v>Germany</v>
          </cell>
          <cell r="C480">
            <v>1638459</v>
          </cell>
          <cell r="D480">
            <v>163200</v>
          </cell>
          <cell r="E480">
            <v>1638459</v>
          </cell>
          <cell r="F480">
            <v>163200</v>
          </cell>
        </row>
        <row r="481">
          <cell r="A481" t="str">
            <v>Bolivia</v>
          </cell>
          <cell r="B481" t="str">
            <v>Switzerland</v>
          </cell>
          <cell r="C481">
            <v>840663</v>
          </cell>
          <cell r="D481">
            <v>80998</v>
          </cell>
          <cell r="E481">
            <v>840663</v>
          </cell>
          <cell r="F481">
            <v>80998</v>
          </cell>
        </row>
        <row r="482">
          <cell r="A482" t="str">
            <v>Bolivia</v>
          </cell>
          <cell r="B482" t="str">
            <v>Taiwan</v>
          </cell>
          <cell r="C482">
            <v>256830</v>
          </cell>
          <cell r="D482">
            <v>32000</v>
          </cell>
          <cell r="E482">
            <v>256830</v>
          </cell>
          <cell r="F482">
            <v>32000</v>
          </cell>
        </row>
        <row r="483">
          <cell r="A483" t="str">
            <v>Bolivia</v>
          </cell>
          <cell r="B483" t="str">
            <v>United Kingdom</v>
          </cell>
          <cell r="C483">
            <v>618196</v>
          </cell>
          <cell r="D483">
            <v>84000</v>
          </cell>
          <cell r="E483">
            <v>618196</v>
          </cell>
          <cell r="F483">
            <v>84000</v>
          </cell>
        </row>
        <row r="484">
          <cell r="A484" t="str">
            <v>Bolivia</v>
          </cell>
          <cell r="B484" t="str">
            <v>United States</v>
          </cell>
          <cell r="C484">
            <v>2651087</v>
          </cell>
          <cell r="D484">
            <v>344513</v>
          </cell>
          <cell r="E484">
            <v>2592600</v>
          </cell>
          <cell r="F484">
            <v>344513</v>
          </cell>
        </row>
        <row r="485">
          <cell r="A485" t="str">
            <v>Brazil</v>
          </cell>
          <cell r="B485" t="str">
            <v>Australia</v>
          </cell>
          <cell r="C485">
            <v>1348072</v>
          </cell>
          <cell r="D485">
            <v>170109</v>
          </cell>
          <cell r="E485">
            <v>1410669</v>
          </cell>
          <cell r="F485">
            <v>173580</v>
          </cell>
        </row>
        <row r="486">
          <cell r="A486" t="str">
            <v>Brazil</v>
          </cell>
          <cell r="B486" t="str">
            <v>Austria</v>
          </cell>
          <cell r="C486">
            <v>1310</v>
          </cell>
          <cell r="D486">
            <v>0</v>
          </cell>
          <cell r="E486">
            <v>1310</v>
          </cell>
          <cell r="F486">
            <v>0</v>
          </cell>
        </row>
        <row r="487">
          <cell r="A487" t="str">
            <v>Brazil</v>
          </cell>
          <cell r="B487" t="str">
            <v>Brazil</v>
          </cell>
          <cell r="C487">
            <v>3765855</v>
          </cell>
          <cell r="D487">
            <v>0</v>
          </cell>
          <cell r="E487">
            <v>3228046</v>
          </cell>
          <cell r="F487">
            <v>0</v>
          </cell>
        </row>
        <row r="488">
          <cell r="A488" t="str">
            <v>Brazil</v>
          </cell>
          <cell r="B488" t="str">
            <v>Canada</v>
          </cell>
          <cell r="C488">
            <v>1105526</v>
          </cell>
          <cell r="D488">
            <v>190260</v>
          </cell>
          <cell r="E488">
            <v>1158040</v>
          </cell>
          <cell r="F488">
            <v>193590</v>
          </cell>
        </row>
        <row r="489">
          <cell r="A489" t="str">
            <v>Brazil</v>
          </cell>
          <cell r="B489" t="str">
            <v>Hong Kong</v>
          </cell>
          <cell r="C489">
            <v>397800</v>
          </cell>
          <cell r="D489">
            <v>70200</v>
          </cell>
          <cell r="E489">
            <v>384880</v>
          </cell>
          <cell r="F489">
            <v>70200</v>
          </cell>
        </row>
        <row r="490">
          <cell r="A490" t="str">
            <v>Brazil</v>
          </cell>
          <cell r="B490" t="str">
            <v>Ireland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</row>
        <row r="491">
          <cell r="A491" t="str">
            <v>Brazil</v>
          </cell>
          <cell r="B491" t="str">
            <v>Japan</v>
          </cell>
          <cell r="C491">
            <v>173826</v>
          </cell>
          <cell r="D491">
            <v>25974</v>
          </cell>
          <cell r="E491">
            <v>173826</v>
          </cell>
          <cell r="F491">
            <v>25974</v>
          </cell>
        </row>
        <row r="492">
          <cell r="A492" t="str">
            <v>Brazil</v>
          </cell>
          <cell r="B492" t="str">
            <v>Mixed Funding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</row>
        <row r="493">
          <cell r="A493" t="str">
            <v>Brazil</v>
          </cell>
          <cell r="B493" t="str">
            <v>Switzerland</v>
          </cell>
          <cell r="C493">
            <v>128284</v>
          </cell>
          <cell r="D493">
            <v>11698</v>
          </cell>
          <cell r="E493">
            <v>132641</v>
          </cell>
          <cell r="F493">
            <v>11698</v>
          </cell>
        </row>
        <row r="494">
          <cell r="A494" t="str">
            <v>Brazil</v>
          </cell>
          <cell r="B494" t="str">
            <v>Taiwan</v>
          </cell>
          <cell r="C494">
            <v>61692</v>
          </cell>
          <cell r="D494">
            <v>8208</v>
          </cell>
          <cell r="E494">
            <v>114190</v>
          </cell>
          <cell r="F494">
            <v>5592</v>
          </cell>
        </row>
        <row r="495">
          <cell r="A495" t="str">
            <v>Brazil</v>
          </cell>
          <cell r="B495" t="str">
            <v>United Kingdom</v>
          </cell>
          <cell r="C495">
            <v>251246</v>
          </cell>
          <cell r="D495">
            <v>37956</v>
          </cell>
          <cell r="E495">
            <v>245785</v>
          </cell>
          <cell r="F495">
            <v>32786</v>
          </cell>
        </row>
        <row r="496">
          <cell r="A496" t="str">
            <v>Brazil</v>
          </cell>
          <cell r="B496" t="str">
            <v>United States</v>
          </cell>
          <cell r="C496">
            <v>2968684</v>
          </cell>
          <cell r="D496">
            <v>697899</v>
          </cell>
          <cell r="E496">
            <v>3141078</v>
          </cell>
          <cell r="F496">
            <v>697899</v>
          </cell>
        </row>
        <row r="497">
          <cell r="A497" t="str">
            <v>Chile</v>
          </cell>
          <cell r="B497" t="str">
            <v>Australia</v>
          </cell>
          <cell r="C497">
            <v>595555</v>
          </cell>
          <cell r="D497">
            <v>104959</v>
          </cell>
          <cell r="E497">
            <v>1045484</v>
          </cell>
          <cell r="F497">
            <v>123423</v>
          </cell>
        </row>
        <row r="498">
          <cell r="A498" t="str">
            <v>Chile</v>
          </cell>
          <cell r="B498" t="str">
            <v>Austria</v>
          </cell>
          <cell r="C498">
            <v>343628</v>
          </cell>
          <cell r="D498">
            <v>51300</v>
          </cell>
          <cell r="E498">
            <v>344821</v>
          </cell>
          <cell r="F498">
            <v>51300</v>
          </cell>
        </row>
        <row r="499">
          <cell r="A499" t="str">
            <v>Chile</v>
          </cell>
          <cell r="B499" t="str">
            <v>Canada</v>
          </cell>
          <cell r="C499">
            <v>360810</v>
          </cell>
          <cell r="D499">
            <v>77458</v>
          </cell>
          <cell r="E499">
            <v>370568</v>
          </cell>
          <cell r="F499">
            <v>77467</v>
          </cell>
        </row>
        <row r="500">
          <cell r="A500" t="str">
            <v>Chile</v>
          </cell>
          <cell r="B500" t="str">
            <v>Chile</v>
          </cell>
          <cell r="C500">
            <v>560815</v>
          </cell>
          <cell r="D500">
            <v>0</v>
          </cell>
          <cell r="E500">
            <v>572197</v>
          </cell>
          <cell r="F500">
            <v>0</v>
          </cell>
        </row>
        <row r="501">
          <cell r="A501" t="str">
            <v>Chile</v>
          </cell>
          <cell r="B501" t="str">
            <v>Finland</v>
          </cell>
          <cell r="C501">
            <v>5000</v>
          </cell>
          <cell r="D501">
            <v>0</v>
          </cell>
          <cell r="E501">
            <v>11000</v>
          </cell>
          <cell r="F501">
            <v>0</v>
          </cell>
        </row>
        <row r="502">
          <cell r="A502" t="str">
            <v>Chile</v>
          </cell>
          <cell r="B502" t="str">
            <v>Germany</v>
          </cell>
          <cell r="C502">
            <v>10000</v>
          </cell>
          <cell r="D502">
            <v>0</v>
          </cell>
          <cell r="E502">
            <v>10000</v>
          </cell>
          <cell r="F502">
            <v>0</v>
          </cell>
        </row>
        <row r="503">
          <cell r="A503" t="str">
            <v>Chile</v>
          </cell>
          <cell r="B503" t="str">
            <v>Hong Kong</v>
          </cell>
          <cell r="C503">
            <v>212400</v>
          </cell>
          <cell r="D503">
            <v>53100</v>
          </cell>
          <cell r="E503">
            <v>213040</v>
          </cell>
          <cell r="F503">
            <v>53100</v>
          </cell>
        </row>
        <row r="504">
          <cell r="A504" t="str">
            <v>Chile</v>
          </cell>
          <cell r="B504" t="str">
            <v>Taiwan</v>
          </cell>
          <cell r="C504">
            <v>158492</v>
          </cell>
          <cell r="D504">
            <v>32500</v>
          </cell>
          <cell r="E504">
            <v>159429</v>
          </cell>
          <cell r="F504">
            <v>32500</v>
          </cell>
        </row>
        <row r="505">
          <cell r="A505" t="str">
            <v>Chile</v>
          </cell>
          <cell r="B505" t="str">
            <v>United Kingdom</v>
          </cell>
          <cell r="C505">
            <v>55464</v>
          </cell>
          <cell r="D505">
            <v>19000</v>
          </cell>
          <cell r="E505">
            <v>57067</v>
          </cell>
          <cell r="F505">
            <v>19000</v>
          </cell>
        </row>
        <row r="506">
          <cell r="A506" t="str">
            <v>Chile</v>
          </cell>
          <cell r="B506" t="str">
            <v>United States</v>
          </cell>
          <cell r="C506">
            <v>995621</v>
          </cell>
          <cell r="D506">
            <v>212257</v>
          </cell>
          <cell r="E506">
            <v>1047221</v>
          </cell>
          <cell r="F506">
            <v>212257</v>
          </cell>
        </row>
        <row r="507">
          <cell r="A507" t="str">
            <v>Chile</v>
          </cell>
          <cell r="B507" t="str">
            <v>Spain</v>
          </cell>
          <cell r="C507">
            <v>21000</v>
          </cell>
          <cell r="D507">
            <v>0</v>
          </cell>
          <cell r="E507">
            <v>10000</v>
          </cell>
          <cell r="F507">
            <v>0</v>
          </cell>
        </row>
        <row r="508">
          <cell r="A508" t="str">
            <v>Colombia</v>
          </cell>
          <cell r="B508" t="str">
            <v>Australia</v>
          </cell>
          <cell r="C508">
            <v>399032</v>
          </cell>
          <cell r="D508">
            <v>54726</v>
          </cell>
          <cell r="E508">
            <v>675089</v>
          </cell>
          <cell r="F508">
            <v>79902</v>
          </cell>
        </row>
        <row r="509">
          <cell r="A509" t="str">
            <v>Colombia</v>
          </cell>
          <cell r="B509" t="str">
            <v>Canada</v>
          </cell>
          <cell r="C509">
            <v>1029160</v>
          </cell>
          <cell r="D509">
            <v>163730</v>
          </cell>
          <cell r="E509">
            <v>1152801</v>
          </cell>
          <cell r="F509">
            <v>173361</v>
          </cell>
        </row>
        <row r="510">
          <cell r="A510" t="str">
            <v>Colombia</v>
          </cell>
          <cell r="B510" t="str">
            <v>Colombia</v>
          </cell>
          <cell r="C510">
            <v>1104380</v>
          </cell>
          <cell r="D510">
            <v>29948</v>
          </cell>
          <cell r="E510">
            <v>1104380</v>
          </cell>
          <cell r="F510">
            <v>29948</v>
          </cell>
        </row>
        <row r="511">
          <cell r="A511" t="str">
            <v>Colombia</v>
          </cell>
          <cell r="B511" t="str">
            <v>Ireland</v>
          </cell>
          <cell r="C511">
            <v>244700</v>
          </cell>
          <cell r="D511">
            <v>0</v>
          </cell>
          <cell r="E511">
            <v>244700</v>
          </cell>
          <cell r="F511">
            <v>0</v>
          </cell>
        </row>
        <row r="512">
          <cell r="A512" t="str">
            <v>Colombia</v>
          </cell>
          <cell r="B512" t="str">
            <v>New Zealand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</row>
        <row r="513">
          <cell r="A513" t="str">
            <v>Colombia</v>
          </cell>
          <cell r="B513" t="str">
            <v>Taiwan</v>
          </cell>
          <cell r="C513">
            <v>109620</v>
          </cell>
          <cell r="D513">
            <v>0</v>
          </cell>
          <cell r="E513">
            <v>380041</v>
          </cell>
          <cell r="F513">
            <v>-112343</v>
          </cell>
        </row>
        <row r="514">
          <cell r="A514" t="str">
            <v>Colombia</v>
          </cell>
          <cell r="B514" t="str">
            <v>United States</v>
          </cell>
          <cell r="C514">
            <v>2123232</v>
          </cell>
          <cell r="D514">
            <v>270823</v>
          </cell>
          <cell r="E514">
            <v>2267792</v>
          </cell>
          <cell r="F514">
            <v>270823</v>
          </cell>
        </row>
        <row r="515">
          <cell r="A515" t="str">
            <v>Costa Rica</v>
          </cell>
          <cell r="B515" t="str">
            <v>Australia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</row>
        <row r="516">
          <cell r="A516" t="str">
            <v>Costa Rica</v>
          </cell>
          <cell r="B516" t="str">
            <v>Canada</v>
          </cell>
          <cell r="C516">
            <v>232986</v>
          </cell>
          <cell r="D516">
            <v>96000</v>
          </cell>
          <cell r="E516">
            <v>299469</v>
          </cell>
          <cell r="F516">
            <v>96000</v>
          </cell>
        </row>
        <row r="517">
          <cell r="A517" t="str">
            <v>Costa Rica</v>
          </cell>
          <cell r="B517" t="str">
            <v>Costa Rica</v>
          </cell>
          <cell r="C517">
            <v>359476</v>
          </cell>
          <cell r="D517">
            <v>27436</v>
          </cell>
          <cell r="E517">
            <v>359476</v>
          </cell>
          <cell r="F517">
            <v>27436</v>
          </cell>
        </row>
        <row r="518">
          <cell r="A518" t="str">
            <v>Costa Rica</v>
          </cell>
          <cell r="B518" t="str">
            <v>International Office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</row>
        <row r="519">
          <cell r="A519" t="str">
            <v>Costa Rica</v>
          </cell>
          <cell r="B519" t="str">
            <v>United States</v>
          </cell>
          <cell r="C519">
            <v>431459</v>
          </cell>
          <cell r="D519">
            <v>89119</v>
          </cell>
          <cell r="E519">
            <v>479209</v>
          </cell>
          <cell r="F519">
            <v>89119</v>
          </cell>
        </row>
        <row r="520">
          <cell r="A520" t="str">
            <v>Dominican Republic</v>
          </cell>
          <cell r="B520" t="str">
            <v>Australia</v>
          </cell>
          <cell r="C520">
            <v>160167</v>
          </cell>
          <cell r="D520">
            <v>25955</v>
          </cell>
          <cell r="E520">
            <v>160167</v>
          </cell>
          <cell r="F520">
            <v>25955</v>
          </cell>
        </row>
        <row r="521">
          <cell r="A521" t="str">
            <v>Dominican Republic</v>
          </cell>
          <cell r="B521" t="str">
            <v>Canada</v>
          </cell>
          <cell r="C521">
            <v>563593</v>
          </cell>
          <cell r="D521">
            <v>59846</v>
          </cell>
          <cell r="E521">
            <v>563593</v>
          </cell>
          <cell r="F521">
            <v>59846</v>
          </cell>
        </row>
        <row r="522">
          <cell r="A522" t="str">
            <v>Dominican Republic</v>
          </cell>
          <cell r="B522" t="str">
            <v>Dominican Republic</v>
          </cell>
          <cell r="C522">
            <v>309899</v>
          </cell>
          <cell r="D522">
            <v>0</v>
          </cell>
          <cell r="E522">
            <v>95838</v>
          </cell>
          <cell r="F522">
            <v>0</v>
          </cell>
        </row>
        <row r="523">
          <cell r="A523" t="str">
            <v>Dominican Republic</v>
          </cell>
          <cell r="B523" t="str">
            <v>Germany</v>
          </cell>
          <cell r="C523">
            <v>588994</v>
          </cell>
          <cell r="D523">
            <v>34000</v>
          </cell>
          <cell r="E523">
            <v>588994</v>
          </cell>
          <cell r="F523">
            <v>34000</v>
          </cell>
        </row>
        <row r="524">
          <cell r="A524" t="str">
            <v>Dominican Republic</v>
          </cell>
          <cell r="B524" t="str">
            <v>Ireland</v>
          </cell>
          <cell r="C524">
            <v>123290</v>
          </cell>
          <cell r="D524">
            <v>0</v>
          </cell>
          <cell r="E524">
            <v>123290</v>
          </cell>
          <cell r="F524">
            <v>0</v>
          </cell>
        </row>
        <row r="525">
          <cell r="A525" t="str">
            <v>Dominican Republic</v>
          </cell>
          <cell r="B525" t="str">
            <v>Mixed Funding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</row>
        <row r="526">
          <cell r="A526" t="str">
            <v>Dominican Republic</v>
          </cell>
          <cell r="B526" t="str">
            <v>Switzerland</v>
          </cell>
          <cell r="C526">
            <v>189677</v>
          </cell>
          <cell r="D526">
            <v>31542</v>
          </cell>
          <cell r="E526">
            <v>189677</v>
          </cell>
          <cell r="F526">
            <v>31542</v>
          </cell>
        </row>
        <row r="527">
          <cell r="A527" t="str">
            <v>Dominican Republic</v>
          </cell>
          <cell r="B527" t="str">
            <v>Taiwan</v>
          </cell>
          <cell r="C527">
            <v>304076</v>
          </cell>
          <cell r="D527">
            <v>52200</v>
          </cell>
          <cell r="E527">
            <v>304076</v>
          </cell>
          <cell r="F527">
            <v>52200</v>
          </cell>
        </row>
        <row r="528">
          <cell r="A528" t="str">
            <v>Dominican Republic</v>
          </cell>
          <cell r="B528" t="str">
            <v>United States</v>
          </cell>
          <cell r="C528">
            <v>2850769</v>
          </cell>
          <cell r="D528">
            <v>355344</v>
          </cell>
          <cell r="E528">
            <v>2574822</v>
          </cell>
          <cell r="F528">
            <v>355344</v>
          </cell>
        </row>
        <row r="529">
          <cell r="A529" t="str">
            <v>Ecuador</v>
          </cell>
          <cell r="B529" t="str">
            <v>Australia</v>
          </cell>
          <cell r="C529">
            <v>1170772</v>
          </cell>
          <cell r="D529">
            <v>173107</v>
          </cell>
          <cell r="E529">
            <v>1170772</v>
          </cell>
          <cell r="F529">
            <v>173107</v>
          </cell>
        </row>
        <row r="530">
          <cell r="A530" t="str">
            <v>Ecuador</v>
          </cell>
          <cell r="B530" t="str">
            <v>Canada</v>
          </cell>
          <cell r="C530">
            <v>500766</v>
          </cell>
          <cell r="D530">
            <v>88778</v>
          </cell>
          <cell r="E530">
            <v>500766</v>
          </cell>
          <cell r="F530">
            <v>88778</v>
          </cell>
        </row>
        <row r="531">
          <cell r="A531" t="str">
            <v>Ecuador</v>
          </cell>
          <cell r="B531" t="str">
            <v>Ecuador</v>
          </cell>
          <cell r="C531">
            <v>-124227</v>
          </cell>
          <cell r="D531">
            <v>0</v>
          </cell>
          <cell r="E531">
            <v>-124227</v>
          </cell>
          <cell r="F531">
            <v>0</v>
          </cell>
        </row>
        <row r="532">
          <cell r="A532" t="str">
            <v>Ecuador</v>
          </cell>
          <cell r="B532" t="str">
            <v>Germany</v>
          </cell>
          <cell r="C532">
            <v>236389</v>
          </cell>
          <cell r="D532">
            <v>18360</v>
          </cell>
          <cell r="E532">
            <v>235555</v>
          </cell>
          <cell r="F532">
            <v>18360</v>
          </cell>
        </row>
        <row r="533">
          <cell r="A533" t="str">
            <v>Ecuador</v>
          </cell>
          <cell r="B533" t="str">
            <v>Hong Kong</v>
          </cell>
          <cell r="C533">
            <v>147834</v>
          </cell>
          <cell r="D533">
            <v>25974</v>
          </cell>
          <cell r="E533">
            <v>173808</v>
          </cell>
          <cell r="F533">
            <v>0</v>
          </cell>
        </row>
        <row r="534">
          <cell r="A534" t="str">
            <v>Ecuador</v>
          </cell>
          <cell r="B534" t="str">
            <v>Japan</v>
          </cell>
          <cell r="C534">
            <v>211351</v>
          </cell>
          <cell r="D534">
            <v>28800</v>
          </cell>
          <cell r="E534">
            <v>211325</v>
          </cell>
          <cell r="F534">
            <v>28800</v>
          </cell>
        </row>
        <row r="535">
          <cell r="A535" t="str">
            <v>Ecuador</v>
          </cell>
          <cell r="B535" t="str">
            <v>Taiwan</v>
          </cell>
          <cell r="C535">
            <v>146295</v>
          </cell>
          <cell r="D535">
            <v>31320</v>
          </cell>
          <cell r="E535">
            <v>146295</v>
          </cell>
          <cell r="F535">
            <v>31320</v>
          </cell>
        </row>
        <row r="536">
          <cell r="A536" t="str">
            <v>Ecuador</v>
          </cell>
          <cell r="B536" t="str">
            <v>United States</v>
          </cell>
          <cell r="C536">
            <v>1838317</v>
          </cell>
          <cell r="D536">
            <v>324645</v>
          </cell>
          <cell r="E536">
            <v>1873455</v>
          </cell>
          <cell r="F536">
            <v>324645</v>
          </cell>
        </row>
        <row r="537">
          <cell r="A537" t="str">
            <v>El Salvador</v>
          </cell>
          <cell r="B537" t="str">
            <v>Australia</v>
          </cell>
          <cell r="C537">
            <v>0</v>
          </cell>
          <cell r="D537">
            <v>0</v>
          </cell>
          <cell r="E537">
            <v>873</v>
          </cell>
          <cell r="F537">
            <v>0</v>
          </cell>
        </row>
        <row r="538">
          <cell r="A538" t="str">
            <v>El Salvador</v>
          </cell>
          <cell r="B538" t="str">
            <v>Canada</v>
          </cell>
          <cell r="C538">
            <v>755976</v>
          </cell>
          <cell r="D538">
            <v>127878</v>
          </cell>
          <cell r="E538">
            <v>795417</v>
          </cell>
          <cell r="F538">
            <v>123960</v>
          </cell>
        </row>
        <row r="539">
          <cell r="A539" t="str">
            <v>El Salvador</v>
          </cell>
          <cell r="B539" t="str">
            <v>El Salvador</v>
          </cell>
          <cell r="C539">
            <v>184722</v>
          </cell>
          <cell r="D539">
            <v>0</v>
          </cell>
          <cell r="E539">
            <v>184722</v>
          </cell>
          <cell r="F539">
            <v>0</v>
          </cell>
        </row>
        <row r="540">
          <cell r="A540" t="str">
            <v>El Salvador</v>
          </cell>
          <cell r="B540" t="str">
            <v>Japan</v>
          </cell>
          <cell r="C540">
            <v>117902</v>
          </cell>
          <cell r="D540">
            <v>24898</v>
          </cell>
          <cell r="E540">
            <v>117902</v>
          </cell>
          <cell r="F540">
            <v>24898</v>
          </cell>
        </row>
        <row r="541">
          <cell r="A541" t="str">
            <v>El Salvador</v>
          </cell>
          <cell r="B541" t="str">
            <v>Malaysia</v>
          </cell>
          <cell r="C541">
            <v>19250</v>
          </cell>
          <cell r="D541">
            <v>4125</v>
          </cell>
          <cell r="E541">
            <v>19250</v>
          </cell>
          <cell r="F541">
            <v>4125</v>
          </cell>
        </row>
        <row r="542">
          <cell r="A542" t="str">
            <v>El Salvador</v>
          </cell>
          <cell r="B542" t="str">
            <v>New Zealand</v>
          </cell>
          <cell r="C542">
            <v>0</v>
          </cell>
          <cell r="D542">
            <v>0</v>
          </cell>
          <cell r="E542">
            <v>735</v>
          </cell>
          <cell r="F542">
            <v>0</v>
          </cell>
        </row>
        <row r="543">
          <cell r="A543" t="str">
            <v>El Salvador</v>
          </cell>
          <cell r="B543" t="str">
            <v>Taiwan</v>
          </cell>
          <cell r="C543">
            <v>165611</v>
          </cell>
          <cell r="D543">
            <v>19989</v>
          </cell>
          <cell r="E543">
            <v>261161</v>
          </cell>
          <cell r="F543">
            <v>19989</v>
          </cell>
        </row>
        <row r="544">
          <cell r="A544" t="str">
            <v>El Salvador</v>
          </cell>
          <cell r="B544" t="str">
            <v>United Kingdom</v>
          </cell>
          <cell r="C544">
            <v>73043</v>
          </cell>
          <cell r="D544">
            <v>9768</v>
          </cell>
          <cell r="E544">
            <v>65344</v>
          </cell>
          <cell r="F544">
            <v>9768</v>
          </cell>
        </row>
        <row r="545">
          <cell r="A545" t="str">
            <v>El Salvador</v>
          </cell>
          <cell r="B545" t="str">
            <v>United States</v>
          </cell>
          <cell r="C545">
            <v>2519692</v>
          </cell>
          <cell r="D545">
            <v>509830</v>
          </cell>
          <cell r="E545">
            <v>3652104</v>
          </cell>
          <cell r="F545">
            <v>511130</v>
          </cell>
        </row>
        <row r="546">
          <cell r="A546" t="str">
            <v>Guatemala</v>
          </cell>
          <cell r="B546" t="str">
            <v>Australia</v>
          </cell>
          <cell r="C546">
            <v>546229</v>
          </cell>
          <cell r="D546">
            <v>95223</v>
          </cell>
          <cell r="E546">
            <v>873082</v>
          </cell>
          <cell r="F546">
            <v>133998</v>
          </cell>
        </row>
        <row r="547">
          <cell r="A547" t="str">
            <v>Guatemala</v>
          </cell>
          <cell r="B547" t="str">
            <v>Canada</v>
          </cell>
          <cell r="C547">
            <v>1147671</v>
          </cell>
          <cell r="D547">
            <v>233513</v>
          </cell>
          <cell r="E547">
            <v>1220624</v>
          </cell>
          <cell r="F547">
            <v>237971</v>
          </cell>
        </row>
        <row r="548">
          <cell r="A548" t="str">
            <v>Guatemala</v>
          </cell>
          <cell r="B548" t="str">
            <v>Finland</v>
          </cell>
          <cell r="C548">
            <v>39000</v>
          </cell>
          <cell r="D548">
            <v>9750</v>
          </cell>
          <cell r="E548">
            <v>98694</v>
          </cell>
          <cell r="F548">
            <v>0</v>
          </cell>
        </row>
        <row r="549">
          <cell r="A549" t="str">
            <v>Guatemala</v>
          </cell>
          <cell r="B549" t="str">
            <v>Germany</v>
          </cell>
          <cell r="C549">
            <v>1120538</v>
          </cell>
          <cell r="D549">
            <v>110920</v>
          </cell>
          <cell r="E549">
            <v>1147109</v>
          </cell>
          <cell r="F549">
            <v>110920</v>
          </cell>
        </row>
        <row r="550">
          <cell r="A550" t="str">
            <v>Guatemala</v>
          </cell>
          <cell r="B550" t="str">
            <v>Guatemala</v>
          </cell>
          <cell r="C550">
            <v>99561</v>
          </cell>
          <cell r="D550">
            <v>0</v>
          </cell>
          <cell r="E550">
            <v>99561</v>
          </cell>
          <cell r="F550">
            <v>0</v>
          </cell>
        </row>
        <row r="551">
          <cell r="A551" t="str">
            <v>Guatemala</v>
          </cell>
          <cell r="B551" t="str">
            <v>Hong Kong</v>
          </cell>
          <cell r="C551">
            <v>0</v>
          </cell>
          <cell r="D551">
            <v>0</v>
          </cell>
          <cell r="E551">
            <v>-594</v>
          </cell>
          <cell r="F551">
            <v>0</v>
          </cell>
        </row>
        <row r="552">
          <cell r="A552" t="str">
            <v>Guatemala</v>
          </cell>
          <cell r="B552" t="str">
            <v>Netherlands</v>
          </cell>
          <cell r="C552">
            <v>53571</v>
          </cell>
          <cell r="D552">
            <v>10045</v>
          </cell>
          <cell r="E552">
            <v>63616</v>
          </cell>
          <cell r="F552">
            <v>0</v>
          </cell>
        </row>
        <row r="553">
          <cell r="A553" t="str">
            <v>Guatemala</v>
          </cell>
          <cell r="B553" t="str">
            <v>New Zealand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</row>
        <row r="554">
          <cell r="A554" t="str">
            <v>Guatemala</v>
          </cell>
          <cell r="B554" t="str">
            <v>Switzerland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</row>
        <row r="555">
          <cell r="A555" t="str">
            <v>Guatemala</v>
          </cell>
          <cell r="B555" t="str">
            <v>Taiwan</v>
          </cell>
          <cell r="C555">
            <v>144000</v>
          </cell>
          <cell r="D555">
            <v>30000</v>
          </cell>
          <cell r="E555">
            <v>197659</v>
          </cell>
          <cell r="F555">
            <v>30000</v>
          </cell>
        </row>
        <row r="556">
          <cell r="A556" t="str">
            <v>Guatemala</v>
          </cell>
          <cell r="B556" t="str">
            <v>United Kingdom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</row>
        <row r="557">
          <cell r="A557" t="str">
            <v>Guatemala</v>
          </cell>
          <cell r="B557" t="str">
            <v>United States</v>
          </cell>
          <cell r="C557">
            <v>2507068</v>
          </cell>
          <cell r="D557">
            <v>375973</v>
          </cell>
          <cell r="E557">
            <v>2726687</v>
          </cell>
          <cell r="F557">
            <v>375973</v>
          </cell>
        </row>
        <row r="558">
          <cell r="A558" t="str">
            <v>Haiti</v>
          </cell>
          <cell r="B558" t="str">
            <v>Australia</v>
          </cell>
          <cell r="C558">
            <v>887039</v>
          </cell>
          <cell r="D558">
            <v>160170</v>
          </cell>
          <cell r="E558">
            <v>1138185</v>
          </cell>
          <cell r="F558">
            <v>181219</v>
          </cell>
        </row>
        <row r="559">
          <cell r="A559" t="str">
            <v>Haiti</v>
          </cell>
          <cell r="B559" t="str">
            <v>Canada</v>
          </cell>
          <cell r="C559">
            <v>924494</v>
          </cell>
          <cell r="D559">
            <v>83126</v>
          </cell>
          <cell r="E559">
            <v>899945</v>
          </cell>
          <cell r="F559">
            <v>80927</v>
          </cell>
        </row>
        <row r="560">
          <cell r="A560" t="str">
            <v>Haiti</v>
          </cell>
          <cell r="B560" t="str">
            <v>Haiti</v>
          </cell>
          <cell r="C560">
            <v>278184</v>
          </cell>
          <cell r="D560">
            <v>0</v>
          </cell>
          <cell r="E560">
            <v>277250</v>
          </cell>
          <cell r="F560">
            <v>0</v>
          </cell>
        </row>
        <row r="561">
          <cell r="A561" t="str">
            <v>Haiti</v>
          </cell>
          <cell r="B561" t="str">
            <v>Hong Kong</v>
          </cell>
          <cell r="C561">
            <v>0</v>
          </cell>
          <cell r="D561">
            <v>0</v>
          </cell>
          <cell r="E561">
            <v>15000</v>
          </cell>
          <cell r="F561">
            <v>0</v>
          </cell>
        </row>
        <row r="562">
          <cell r="A562" t="str">
            <v>Haiti</v>
          </cell>
          <cell r="B562" t="str">
            <v>International Office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</row>
        <row r="563">
          <cell r="A563" t="str">
            <v>Haiti</v>
          </cell>
          <cell r="B563" t="str">
            <v>Japan</v>
          </cell>
          <cell r="C563">
            <v>0</v>
          </cell>
          <cell r="D563">
            <v>0</v>
          </cell>
          <cell r="E563">
            <v>5000</v>
          </cell>
          <cell r="F563">
            <v>0</v>
          </cell>
        </row>
        <row r="564">
          <cell r="A564" t="str">
            <v>Haiti</v>
          </cell>
          <cell r="B564" t="str">
            <v>Latin America/Caribbean Regional Office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</row>
        <row r="565">
          <cell r="A565" t="str">
            <v>Haiti</v>
          </cell>
          <cell r="B565" t="str">
            <v>Mixed Funding</v>
          </cell>
          <cell r="C565">
            <v>40000</v>
          </cell>
          <cell r="D565">
            <v>0</v>
          </cell>
          <cell r="E565">
            <v>100000</v>
          </cell>
          <cell r="F565">
            <v>0</v>
          </cell>
        </row>
        <row r="566">
          <cell r="A566" t="str">
            <v>Haiti</v>
          </cell>
          <cell r="B566" t="str">
            <v>New Zealand</v>
          </cell>
          <cell r="C566">
            <v>25000</v>
          </cell>
          <cell r="D566">
            <v>0</v>
          </cell>
          <cell r="E566">
            <v>55000</v>
          </cell>
          <cell r="F566">
            <v>0</v>
          </cell>
        </row>
        <row r="567">
          <cell r="A567" t="str">
            <v>Haiti</v>
          </cell>
          <cell r="B567" t="str">
            <v>Taiwan</v>
          </cell>
          <cell r="C567">
            <v>355280</v>
          </cell>
          <cell r="D567">
            <v>42720</v>
          </cell>
          <cell r="E567">
            <v>509773</v>
          </cell>
          <cell r="F567">
            <v>42720</v>
          </cell>
        </row>
        <row r="568">
          <cell r="A568" t="str">
            <v>Haiti</v>
          </cell>
          <cell r="B568" t="str">
            <v>United States</v>
          </cell>
          <cell r="C568">
            <v>2573721</v>
          </cell>
          <cell r="D568">
            <v>322458</v>
          </cell>
          <cell r="E568">
            <v>7381310</v>
          </cell>
          <cell r="F568">
            <v>322458</v>
          </cell>
        </row>
        <row r="569">
          <cell r="A569" t="str">
            <v>Honduras</v>
          </cell>
          <cell r="B569" t="str">
            <v>Australia</v>
          </cell>
          <cell r="C569">
            <v>1209903</v>
          </cell>
          <cell r="D569">
            <v>147258</v>
          </cell>
          <cell r="E569">
            <v>1209903</v>
          </cell>
          <cell r="F569">
            <v>147258</v>
          </cell>
        </row>
        <row r="570">
          <cell r="A570" t="str">
            <v>Honduras</v>
          </cell>
          <cell r="B570" t="str">
            <v>Canada</v>
          </cell>
          <cell r="C570">
            <v>1172549</v>
          </cell>
          <cell r="D570">
            <v>124495</v>
          </cell>
          <cell r="E570">
            <v>1167769</v>
          </cell>
          <cell r="F570">
            <v>124488</v>
          </cell>
        </row>
        <row r="571">
          <cell r="A571" t="str">
            <v>Honduras</v>
          </cell>
          <cell r="B571" t="str">
            <v>Germany</v>
          </cell>
          <cell r="C571">
            <v>133522</v>
          </cell>
          <cell r="D571">
            <v>0</v>
          </cell>
          <cell r="E571">
            <v>133522</v>
          </cell>
          <cell r="F571">
            <v>0</v>
          </cell>
        </row>
        <row r="572">
          <cell r="A572" t="str">
            <v>Honduras</v>
          </cell>
          <cell r="B572" t="str">
            <v>Honduras</v>
          </cell>
          <cell r="C572">
            <v>243565</v>
          </cell>
          <cell r="D572">
            <v>31113</v>
          </cell>
          <cell r="E572">
            <v>243565</v>
          </cell>
          <cell r="F572">
            <v>31113</v>
          </cell>
        </row>
        <row r="573">
          <cell r="A573" t="str">
            <v>Honduras</v>
          </cell>
          <cell r="B573" t="str">
            <v>Japan</v>
          </cell>
          <cell r="C573">
            <v>146475</v>
          </cell>
          <cell r="D573">
            <v>23436</v>
          </cell>
          <cell r="E573">
            <v>146475</v>
          </cell>
          <cell r="F573">
            <v>23436</v>
          </cell>
        </row>
        <row r="574">
          <cell r="A574" t="str">
            <v>Honduras</v>
          </cell>
          <cell r="B574" t="str">
            <v>Mixed Funding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</row>
        <row r="575">
          <cell r="A575" t="str">
            <v>Honduras</v>
          </cell>
          <cell r="B575" t="str">
            <v>New Zealand</v>
          </cell>
          <cell r="C575">
            <v>475341</v>
          </cell>
          <cell r="D575">
            <v>41517</v>
          </cell>
          <cell r="E575">
            <v>475096</v>
          </cell>
          <cell r="F575">
            <v>41517</v>
          </cell>
        </row>
        <row r="576">
          <cell r="A576" t="str">
            <v>Honduras</v>
          </cell>
          <cell r="B576" t="str">
            <v>Taiwan</v>
          </cell>
          <cell r="C576">
            <v>320949</v>
          </cell>
          <cell r="D576">
            <v>23396</v>
          </cell>
          <cell r="E576">
            <v>320949</v>
          </cell>
          <cell r="F576">
            <v>23396</v>
          </cell>
        </row>
        <row r="577">
          <cell r="A577" t="str">
            <v>Honduras</v>
          </cell>
          <cell r="B577" t="str">
            <v>United Kingdom</v>
          </cell>
          <cell r="C577">
            <v>243349</v>
          </cell>
          <cell r="D577">
            <v>34605</v>
          </cell>
          <cell r="E577">
            <v>245619</v>
          </cell>
          <cell r="F577">
            <v>32238</v>
          </cell>
        </row>
        <row r="578">
          <cell r="A578" t="str">
            <v>Honduras</v>
          </cell>
          <cell r="B578" t="str">
            <v>United States</v>
          </cell>
          <cell r="C578">
            <v>3161483</v>
          </cell>
          <cell r="D578">
            <v>425137</v>
          </cell>
          <cell r="E578">
            <v>3180119</v>
          </cell>
          <cell r="F578">
            <v>425137</v>
          </cell>
        </row>
        <row r="579">
          <cell r="A579" t="str">
            <v>Latin America/Caribbean Regional Office</v>
          </cell>
          <cell r="B579" t="str">
            <v>Australia</v>
          </cell>
          <cell r="C579">
            <v>201441</v>
          </cell>
          <cell r="D579">
            <v>0</v>
          </cell>
          <cell r="E579">
            <v>183478</v>
          </cell>
          <cell r="F579">
            <v>0</v>
          </cell>
        </row>
        <row r="580">
          <cell r="A580" t="str">
            <v>Latin America/Caribbean Regional Office</v>
          </cell>
          <cell r="B580" t="str">
            <v>Canada</v>
          </cell>
          <cell r="C580">
            <v>95060</v>
          </cell>
          <cell r="D580">
            <v>0</v>
          </cell>
          <cell r="E580">
            <v>95060</v>
          </cell>
          <cell r="F580">
            <v>0</v>
          </cell>
        </row>
        <row r="581">
          <cell r="A581" t="str">
            <v>Latin America/Caribbean Regional Office</v>
          </cell>
          <cell r="B581" t="str">
            <v>Germany</v>
          </cell>
          <cell r="C581">
            <v>82720</v>
          </cell>
          <cell r="D581">
            <v>0</v>
          </cell>
          <cell r="E581">
            <v>82720</v>
          </cell>
          <cell r="F581">
            <v>0</v>
          </cell>
        </row>
        <row r="582">
          <cell r="A582" t="str">
            <v>Latin America/Caribbean Regional Office</v>
          </cell>
          <cell r="B582" t="str">
            <v>Hong Kong</v>
          </cell>
          <cell r="C582">
            <v>30000</v>
          </cell>
          <cell r="D582">
            <v>0</v>
          </cell>
          <cell r="E582">
            <v>0</v>
          </cell>
          <cell r="F582">
            <v>0</v>
          </cell>
        </row>
        <row r="583">
          <cell r="A583" t="str">
            <v>Latin America/Caribbean Regional Office</v>
          </cell>
          <cell r="B583" t="str">
            <v>Latin America/Caribbean Regional Office</v>
          </cell>
          <cell r="C583">
            <v>2294</v>
          </cell>
          <cell r="D583">
            <v>0</v>
          </cell>
          <cell r="E583">
            <v>2294</v>
          </cell>
          <cell r="F583">
            <v>0</v>
          </cell>
        </row>
        <row r="584">
          <cell r="A584" t="str">
            <v>Latin America/Caribbean Regional Office</v>
          </cell>
          <cell r="B584" t="str">
            <v>Mixed Funding</v>
          </cell>
          <cell r="C584">
            <v>950000</v>
          </cell>
          <cell r="D584">
            <v>0</v>
          </cell>
          <cell r="E584">
            <v>850000</v>
          </cell>
          <cell r="F584">
            <v>0</v>
          </cell>
        </row>
        <row r="585">
          <cell r="A585" t="str">
            <v>Latin America/Caribbean Regional Office</v>
          </cell>
          <cell r="B585" t="str">
            <v>United Kingdom</v>
          </cell>
          <cell r="C585">
            <v>70735</v>
          </cell>
          <cell r="D585">
            <v>0</v>
          </cell>
          <cell r="E585">
            <v>70735</v>
          </cell>
          <cell r="F585">
            <v>0</v>
          </cell>
        </row>
        <row r="586">
          <cell r="A586" t="str">
            <v>Latin America/Caribbean Regional Office</v>
          </cell>
          <cell r="B586" t="str">
            <v>United States</v>
          </cell>
          <cell r="C586">
            <v>425000</v>
          </cell>
          <cell r="D586">
            <v>0</v>
          </cell>
          <cell r="E586">
            <v>225000</v>
          </cell>
          <cell r="F586">
            <v>0</v>
          </cell>
        </row>
        <row r="587">
          <cell r="A587" t="str">
            <v>Mexico</v>
          </cell>
          <cell r="B587" t="str">
            <v>Canada</v>
          </cell>
          <cell r="C587">
            <v>378294</v>
          </cell>
          <cell r="D587">
            <v>81138</v>
          </cell>
          <cell r="E587">
            <v>415733</v>
          </cell>
          <cell r="F587">
            <v>81138</v>
          </cell>
        </row>
        <row r="588">
          <cell r="A588" t="str">
            <v>Mexico</v>
          </cell>
          <cell r="B588" t="str">
            <v>Mexico</v>
          </cell>
          <cell r="C588">
            <v>979311</v>
          </cell>
          <cell r="D588">
            <v>180339</v>
          </cell>
          <cell r="E588">
            <v>979311</v>
          </cell>
          <cell r="F588">
            <v>180339</v>
          </cell>
        </row>
        <row r="589">
          <cell r="A589" t="str">
            <v>Mexico</v>
          </cell>
          <cell r="B589" t="str">
            <v>United States</v>
          </cell>
          <cell r="C589">
            <v>3357668</v>
          </cell>
          <cell r="D589">
            <v>525104</v>
          </cell>
          <cell r="E589">
            <v>3992377</v>
          </cell>
          <cell r="F589">
            <v>525104</v>
          </cell>
        </row>
        <row r="590">
          <cell r="A590" t="str">
            <v>Nicaragua</v>
          </cell>
          <cell r="B590" t="str">
            <v>Australia</v>
          </cell>
          <cell r="C590">
            <v>889563</v>
          </cell>
          <cell r="D590">
            <v>113341</v>
          </cell>
          <cell r="E590">
            <v>1049556</v>
          </cell>
          <cell r="F590">
            <v>124374</v>
          </cell>
        </row>
        <row r="591">
          <cell r="A591" t="str">
            <v>Nicaragua</v>
          </cell>
          <cell r="B591" t="str">
            <v>Austria</v>
          </cell>
          <cell r="C591">
            <v>20000</v>
          </cell>
          <cell r="D591">
            <v>0</v>
          </cell>
          <cell r="E591">
            <v>20000</v>
          </cell>
          <cell r="F591">
            <v>0</v>
          </cell>
        </row>
        <row r="592">
          <cell r="A592" t="str">
            <v>Nicaragua</v>
          </cell>
          <cell r="B592" t="str">
            <v>Canada</v>
          </cell>
          <cell r="C592">
            <v>349036</v>
          </cell>
          <cell r="D592">
            <v>34364</v>
          </cell>
          <cell r="E592">
            <v>392436</v>
          </cell>
          <cell r="F592">
            <v>36695</v>
          </cell>
        </row>
        <row r="593">
          <cell r="A593" t="str">
            <v>Nicaragua</v>
          </cell>
          <cell r="B593" t="str">
            <v>Finland</v>
          </cell>
          <cell r="C593">
            <v>12000</v>
          </cell>
          <cell r="D593">
            <v>0</v>
          </cell>
          <cell r="E593">
            <v>12534</v>
          </cell>
          <cell r="F593">
            <v>0</v>
          </cell>
        </row>
        <row r="594">
          <cell r="A594" t="str">
            <v>Nicaragua</v>
          </cell>
          <cell r="B594" t="str">
            <v>Germany</v>
          </cell>
          <cell r="C594">
            <v>838663</v>
          </cell>
          <cell r="D594">
            <v>66900</v>
          </cell>
          <cell r="E594">
            <v>835069</v>
          </cell>
          <cell r="F594">
            <v>66900</v>
          </cell>
        </row>
        <row r="595">
          <cell r="A595" t="str">
            <v>Nicaragua</v>
          </cell>
          <cell r="B595" t="str">
            <v>New Zealand</v>
          </cell>
          <cell r="C595">
            <v>369357</v>
          </cell>
          <cell r="D595">
            <v>39043</v>
          </cell>
          <cell r="E595">
            <v>370389</v>
          </cell>
          <cell r="F595">
            <v>39043</v>
          </cell>
        </row>
        <row r="596">
          <cell r="A596" t="str">
            <v>Nicaragua</v>
          </cell>
          <cell r="B596" t="str">
            <v>Nicaragua</v>
          </cell>
          <cell r="C596">
            <v>72607</v>
          </cell>
          <cell r="D596">
            <v>0</v>
          </cell>
          <cell r="E596">
            <v>72607</v>
          </cell>
          <cell r="F596">
            <v>0</v>
          </cell>
        </row>
        <row r="597">
          <cell r="A597" t="str">
            <v>Nicaragua</v>
          </cell>
          <cell r="B597" t="str">
            <v>Switzerland</v>
          </cell>
          <cell r="C597">
            <v>696570</v>
          </cell>
          <cell r="D597">
            <v>52431</v>
          </cell>
          <cell r="E597">
            <v>709965</v>
          </cell>
          <cell r="F597">
            <v>52431</v>
          </cell>
        </row>
        <row r="598">
          <cell r="A598" t="str">
            <v>Nicaragua</v>
          </cell>
          <cell r="B598" t="str">
            <v>Taiwan</v>
          </cell>
          <cell r="C598">
            <v>0</v>
          </cell>
          <cell r="D598">
            <v>0</v>
          </cell>
          <cell r="E598">
            <v>203</v>
          </cell>
          <cell r="F598">
            <v>0</v>
          </cell>
        </row>
        <row r="599">
          <cell r="A599" t="str">
            <v>Nicaragua</v>
          </cell>
          <cell r="B599" t="str">
            <v>United States</v>
          </cell>
          <cell r="C599">
            <v>1921523</v>
          </cell>
          <cell r="D599">
            <v>148897</v>
          </cell>
          <cell r="E599">
            <v>2013879</v>
          </cell>
          <cell r="F599">
            <v>148897</v>
          </cell>
        </row>
        <row r="600">
          <cell r="A600" t="str">
            <v>Peru</v>
          </cell>
          <cell r="B600" t="str">
            <v>Australia</v>
          </cell>
          <cell r="C600">
            <v>1049751</v>
          </cell>
          <cell r="D600">
            <v>148264</v>
          </cell>
          <cell r="E600">
            <v>1048574</v>
          </cell>
          <cell r="F600">
            <v>148264</v>
          </cell>
        </row>
        <row r="601">
          <cell r="A601" t="str">
            <v>Peru</v>
          </cell>
          <cell r="B601" t="str">
            <v>Canada</v>
          </cell>
          <cell r="C601">
            <v>709623</v>
          </cell>
          <cell r="D601">
            <v>89409</v>
          </cell>
          <cell r="E601">
            <v>703613</v>
          </cell>
          <cell r="F601">
            <v>95420</v>
          </cell>
        </row>
        <row r="602">
          <cell r="A602" t="str">
            <v>Peru</v>
          </cell>
          <cell r="B602" t="str">
            <v>Finland</v>
          </cell>
          <cell r="C602">
            <v>166627</v>
          </cell>
          <cell r="D602">
            <v>0</v>
          </cell>
          <cell r="E602">
            <v>166627</v>
          </cell>
          <cell r="F602">
            <v>0</v>
          </cell>
        </row>
        <row r="603">
          <cell r="A603" t="str">
            <v>Peru</v>
          </cell>
          <cell r="B603" t="str">
            <v>Hong Kong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</row>
        <row r="604">
          <cell r="A604" t="str">
            <v>Peru</v>
          </cell>
          <cell r="B604" t="str">
            <v>Peru</v>
          </cell>
          <cell r="C604">
            <v>285222</v>
          </cell>
          <cell r="D604">
            <v>0</v>
          </cell>
          <cell r="E604">
            <v>285222</v>
          </cell>
          <cell r="F604">
            <v>0</v>
          </cell>
        </row>
        <row r="605">
          <cell r="A605" t="str">
            <v>Peru</v>
          </cell>
          <cell r="B605" t="str">
            <v>Switzerland</v>
          </cell>
          <cell r="C605">
            <v>20000</v>
          </cell>
          <cell r="D605">
            <v>0</v>
          </cell>
          <cell r="E605">
            <v>20000</v>
          </cell>
          <cell r="F605">
            <v>0</v>
          </cell>
        </row>
        <row r="606">
          <cell r="A606" t="str">
            <v>Peru</v>
          </cell>
          <cell r="B606" t="str">
            <v>United Kingdom</v>
          </cell>
          <cell r="C606">
            <v>129176</v>
          </cell>
          <cell r="D606">
            <v>0</v>
          </cell>
          <cell r="E606">
            <v>129176</v>
          </cell>
          <cell r="F606">
            <v>0</v>
          </cell>
        </row>
        <row r="607">
          <cell r="A607" t="str">
            <v>Peru</v>
          </cell>
          <cell r="B607" t="str">
            <v>United States</v>
          </cell>
          <cell r="C607">
            <v>2489257</v>
          </cell>
          <cell r="D607">
            <v>330021</v>
          </cell>
          <cell r="E607">
            <v>2483298</v>
          </cell>
          <cell r="F607">
            <v>330021</v>
          </cell>
        </row>
        <row r="608">
          <cell r="A608" t="str">
            <v>Albania</v>
          </cell>
          <cell r="B608" t="str">
            <v>Albania</v>
          </cell>
          <cell r="C608">
            <v>2676</v>
          </cell>
          <cell r="D608">
            <v>0</v>
          </cell>
          <cell r="E608">
            <v>2676</v>
          </cell>
          <cell r="F608">
            <v>0</v>
          </cell>
        </row>
        <row r="609">
          <cell r="A609" t="str">
            <v>Albania</v>
          </cell>
          <cell r="B609" t="str">
            <v>Austria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</row>
        <row r="610">
          <cell r="A610" t="str">
            <v>Albania</v>
          </cell>
          <cell r="B610" t="str">
            <v>Canada</v>
          </cell>
          <cell r="C610">
            <v>150959</v>
          </cell>
          <cell r="D610">
            <v>0</v>
          </cell>
          <cell r="E610">
            <v>151858</v>
          </cell>
          <cell r="F610">
            <v>0</v>
          </cell>
        </row>
        <row r="611">
          <cell r="A611" t="str">
            <v>Albania</v>
          </cell>
          <cell r="B611" t="str">
            <v>Finland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</row>
        <row r="612">
          <cell r="A612" t="str">
            <v>Albania</v>
          </cell>
          <cell r="B612" t="str">
            <v>International Office</v>
          </cell>
          <cell r="C612">
            <v>15747</v>
          </cell>
          <cell r="D612">
            <v>0</v>
          </cell>
          <cell r="E612">
            <v>15747</v>
          </cell>
          <cell r="F612">
            <v>0</v>
          </cell>
        </row>
        <row r="613">
          <cell r="A613" t="str">
            <v>Albania</v>
          </cell>
          <cell r="B613" t="str">
            <v>Ireland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</row>
        <row r="614">
          <cell r="A614" t="str">
            <v>Albania</v>
          </cell>
          <cell r="B614" t="str">
            <v>Mixed Funding</v>
          </cell>
          <cell r="C614">
            <v>0</v>
          </cell>
          <cell r="D614">
            <v>0</v>
          </cell>
          <cell r="E614">
            <v>19646</v>
          </cell>
          <cell r="F614">
            <v>0</v>
          </cell>
        </row>
        <row r="615">
          <cell r="A615" t="str">
            <v>Albania</v>
          </cell>
          <cell r="B615" t="str">
            <v>New Zealand</v>
          </cell>
          <cell r="C615">
            <v>27000</v>
          </cell>
          <cell r="D615">
            <v>0</v>
          </cell>
          <cell r="E615">
            <v>27000</v>
          </cell>
          <cell r="F615">
            <v>0</v>
          </cell>
        </row>
        <row r="616">
          <cell r="A616" t="str">
            <v>Albania</v>
          </cell>
          <cell r="B616" t="str">
            <v>Switzerland</v>
          </cell>
          <cell r="C616">
            <v>753062</v>
          </cell>
          <cell r="D616">
            <v>9515</v>
          </cell>
          <cell r="E616">
            <v>753062</v>
          </cell>
          <cell r="F616">
            <v>9515</v>
          </cell>
        </row>
        <row r="617">
          <cell r="A617" t="str">
            <v>Albania</v>
          </cell>
          <cell r="B617" t="str">
            <v>Taiwan</v>
          </cell>
          <cell r="C617">
            <v>30000</v>
          </cell>
          <cell r="D617">
            <v>0</v>
          </cell>
          <cell r="E617">
            <v>30000</v>
          </cell>
          <cell r="F617">
            <v>0</v>
          </cell>
        </row>
        <row r="618">
          <cell r="A618" t="str">
            <v>Albania</v>
          </cell>
          <cell r="B618" t="str">
            <v>United Kingdom</v>
          </cell>
          <cell r="C618">
            <v>207932</v>
          </cell>
          <cell r="D618">
            <v>2350</v>
          </cell>
          <cell r="E618">
            <v>174214</v>
          </cell>
          <cell r="F618">
            <v>36068</v>
          </cell>
        </row>
        <row r="619">
          <cell r="A619" t="str">
            <v>Albania</v>
          </cell>
          <cell r="B619" t="str">
            <v>United States</v>
          </cell>
          <cell r="C619">
            <v>1492773</v>
          </cell>
          <cell r="D619">
            <v>-282012</v>
          </cell>
          <cell r="E619">
            <v>1237590</v>
          </cell>
          <cell r="F619">
            <v>0</v>
          </cell>
        </row>
        <row r="620">
          <cell r="A620" t="str">
            <v>Armenia</v>
          </cell>
          <cell r="B620" t="str">
            <v>Armenia</v>
          </cell>
          <cell r="C620">
            <v>1379660</v>
          </cell>
          <cell r="D620">
            <v>6000</v>
          </cell>
          <cell r="E620">
            <v>1379660</v>
          </cell>
          <cell r="F620">
            <v>6000</v>
          </cell>
        </row>
        <row r="621">
          <cell r="A621" t="str">
            <v>Armenia</v>
          </cell>
          <cell r="B621" t="str">
            <v>Australia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</row>
        <row r="622">
          <cell r="A622" t="str">
            <v>Armenia</v>
          </cell>
          <cell r="B622" t="str">
            <v>Canada</v>
          </cell>
          <cell r="C622">
            <v>59743</v>
          </cell>
          <cell r="D622">
            <v>810</v>
          </cell>
          <cell r="E622">
            <v>61714</v>
          </cell>
          <cell r="F622">
            <v>810</v>
          </cell>
        </row>
        <row r="623">
          <cell r="A623" t="str">
            <v>Armenia</v>
          </cell>
          <cell r="B623" t="str">
            <v>Germany</v>
          </cell>
          <cell r="C623">
            <v>3150</v>
          </cell>
          <cell r="D623">
            <v>0</v>
          </cell>
          <cell r="E623">
            <v>95572</v>
          </cell>
          <cell r="F623">
            <v>0</v>
          </cell>
        </row>
        <row r="624">
          <cell r="A624" t="str">
            <v>Armenia</v>
          </cell>
          <cell r="B624" t="str">
            <v>Hong Kong</v>
          </cell>
          <cell r="C624">
            <v>40000</v>
          </cell>
          <cell r="D624">
            <v>0</v>
          </cell>
          <cell r="E624">
            <v>40000</v>
          </cell>
          <cell r="F624">
            <v>0</v>
          </cell>
        </row>
        <row r="625">
          <cell r="A625" t="str">
            <v>Armenia</v>
          </cell>
          <cell r="B625" t="str">
            <v>Ireland</v>
          </cell>
          <cell r="C625">
            <v>60800</v>
          </cell>
          <cell r="D625">
            <v>0</v>
          </cell>
          <cell r="E625">
            <v>60800</v>
          </cell>
          <cell r="F625">
            <v>0</v>
          </cell>
        </row>
        <row r="626">
          <cell r="A626" t="str">
            <v>Armenia</v>
          </cell>
          <cell r="B626" t="str">
            <v>Middle East/Eastern Europe Regional Office</v>
          </cell>
          <cell r="C626">
            <v>956</v>
          </cell>
          <cell r="D626">
            <v>0</v>
          </cell>
          <cell r="E626">
            <v>956</v>
          </cell>
          <cell r="F626">
            <v>0</v>
          </cell>
        </row>
        <row r="627">
          <cell r="A627" t="str">
            <v>Armenia</v>
          </cell>
          <cell r="B627" t="str">
            <v>Mixed Funding</v>
          </cell>
          <cell r="C627">
            <v>0</v>
          </cell>
          <cell r="D627">
            <v>0</v>
          </cell>
          <cell r="E627">
            <v>9515</v>
          </cell>
          <cell r="F627">
            <v>0</v>
          </cell>
        </row>
        <row r="628">
          <cell r="A628" t="str">
            <v>Armenia</v>
          </cell>
          <cell r="B628" t="str">
            <v>Switzerland</v>
          </cell>
          <cell r="C628">
            <v>68596</v>
          </cell>
          <cell r="D628">
            <v>6860</v>
          </cell>
          <cell r="E628">
            <v>68596</v>
          </cell>
          <cell r="F628">
            <v>6860</v>
          </cell>
        </row>
        <row r="629">
          <cell r="A629" t="str">
            <v>Armenia</v>
          </cell>
          <cell r="B629" t="str">
            <v>United Kingdom</v>
          </cell>
          <cell r="C629">
            <v>275639</v>
          </cell>
          <cell r="D629">
            <v>14051</v>
          </cell>
          <cell r="E629">
            <v>245765</v>
          </cell>
          <cell r="F629">
            <v>74513</v>
          </cell>
        </row>
        <row r="630">
          <cell r="A630" t="str">
            <v>Armenia</v>
          </cell>
          <cell r="B630" t="str">
            <v>United States</v>
          </cell>
          <cell r="C630">
            <v>1996766</v>
          </cell>
          <cell r="D630">
            <v>116324</v>
          </cell>
          <cell r="E630">
            <v>1272543</v>
          </cell>
          <cell r="F630">
            <v>93600</v>
          </cell>
        </row>
        <row r="631">
          <cell r="A631" t="str">
            <v>Azerbaijan</v>
          </cell>
          <cell r="B631" t="str">
            <v>Australia</v>
          </cell>
          <cell r="C631">
            <v>2468217</v>
          </cell>
          <cell r="D631">
            <v>165696</v>
          </cell>
          <cell r="E631">
            <v>2636368</v>
          </cell>
          <cell r="F631">
            <v>2898</v>
          </cell>
        </row>
        <row r="632">
          <cell r="A632" t="str">
            <v>Azerbaijan</v>
          </cell>
          <cell r="B632" t="str">
            <v>Azerbaijan</v>
          </cell>
          <cell r="C632">
            <v>167077</v>
          </cell>
          <cell r="D632">
            <v>20129</v>
          </cell>
          <cell r="E632">
            <v>167077</v>
          </cell>
          <cell r="F632">
            <v>20129</v>
          </cell>
        </row>
        <row r="633">
          <cell r="A633" t="str">
            <v>Azerbaijan</v>
          </cell>
          <cell r="B633" t="str">
            <v>Canada</v>
          </cell>
          <cell r="C633">
            <v>24523</v>
          </cell>
          <cell r="D633">
            <v>0</v>
          </cell>
          <cell r="E633">
            <v>25423</v>
          </cell>
          <cell r="F633">
            <v>0</v>
          </cell>
        </row>
        <row r="634">
          <cell r="A634" t="str">
            <v>Azerbaijan</v>
          </cell>
          <cell r="B634" t="str">
            <v>Japan</v>
          </cell>
          <cell r="C634">
            <v>7100</v>
          </cell>
          <cell r="D634">
            <v>0</v>
          </cell>
          <cell r="E634">
            <v>7100</v>
          </cell>
          <cell r="F634">
            <v>0</v>
          </cell>
        </row>
        <row r="635">
          <cell r="A635" t="str">
            <v>Azerbaijan</v>
          </cell>
          <cell r="B635" t="str">
            <v>Taiwan</v>
          </cell>
          <cell r="C635">
            <v>8000</v>
          </cell>
          <cell r="D635">
            <v>0</v>
          </cell>
          <cell r="E635">
            <v>8000</v>
          </cell>
          <cell r="F635">
            <v>0</v>
          </cell>
        </row>
        <row r="636">
          <cell r="A636" t="str">
            <v>Azerbaijan</v>
          </cell>
          <cell r="B636" t="str">
            <v>United Kingdom</v>
          </cell>
          <cell r="C636">
            <v>10134</v>
          </cell>
          <cell r="D636">
            <v>0</v>
          </cell>
          <cell r="E636">
            <v>10134</v>
          </cell>
          <cell r="F636">
            <v>0</v>
          </cell>
        </row>
        <row r="637">
          <cell r="A637" t="str">
            <v>Azerbaijan</v>
          </cell>
          <cell r="B637" t="str">
            <v>United States</v>
          </cell>
          <cell r="C637">
            <v>257622</v>
          </cell>
          <cell r="D637">
            <v>16702</v>
          </cell>
          <cell r="E637">
            <v>259603</v>
          </cell>
          <cell r="F637">
            <v>15917</v>
          </cell>
        </row>
        <row r="638">
          <cell r="A638" t="str">
            <v>Bosnia-Hercegovina</v>
          </cell>
          <cell r="B638" t="str">
            <v>Australia</v>
          </cell>
          <cell r="C638">
            <v>40027</v>
          </cell>
          <cell r="D638">
            <v>0</v>
          </cell>
          <cell r="E638">
            <v>38527</v>
          </cell>
          <cell r="F638">
            <v>0</v>
          </cell>
        </row>
        <row r="639">
          <cell r="A639" t="str">
            <v>Bosnia-Hercegovina</v>
          </cell>
          <cell r="B639" t="str">
            <v>Bosnia-Hercegovina</v>
          </cell>
          <cell r="C639">
            <v>627781</v>
          </cell>
          <cell r="D639">
            <v>0</v>
          </cell>
          <cell r="E639">
            <v>528163</v>
          </cell>
          <cell r="F639">
            <v>0</v>
          </cell>
        </row>
        <row r="640">
          <cell r="A640" t="str">
            <v>Bosnia-Hercegovina</v>
          </cell>
          <cell r="B640" t="str">
            <v>Canada</v>
          </cell>
          <cell r="C640">
            <v>809375</v>
          </cell>
          <cell r="D640">
            <v>0</v>
          </cell>
          <cell r="E640">
            <v>809375</v>
          </cell>
          <cell r="F640">
            <v>0</v>
          </cell>
        </row>
        <row r="641">
          <cell r="A641" t="str">
            <v>Bosnia-Hercegovina</v>
          </cell>
          <cell r="B641" t="str">
            <v>Finland</v>
          </cell>
          <cell r="C641">
            <v>203004</v>
          </cell>
          <cell r="D641">
            <v>0</v>
          </cell>
          <cell r="E641">
            <v>199484</v>
          </cell>
          <cell r="F641">
            <v>0</v>
          </cell>
        </row>
        <row r="642">
          <cell r="A642" t="str">
            <v>Bosnia-Hercegovina</v>
          </cell>
          <cell r="B642" t="str">
            <v>Germany</v>
          </cell>
          <cell r="C642">
            <v>10932</v>
          </cell>
          <cell r="D642">
            <v>0</v>
          </cell>
          <cell r="E642">
            <v>10932</v>
          </cell>
          <cell r="F642">
            <v>0</v>
          </cell>
        </row>
        <row r="643">
          <cell r="A643" t="str">
            <v>Bosnia-Hercegovina</v>
          </cell>
          <cell r="B643" t="str">
            <v>Ireland</v>
          </cell>
          <cell r="C643">
            <v>1597927</v>
          </cell>
          <cell r="D643">
            <v>0</v>
          </cell>
          <cell r="E643">
            <v>1597927</v>
          </cell>
          <cell r="F643">
            <v>0</v>
          </cell>
        </row>
        <row r="644">
          <cell r="A644" t="str">
            <v>Bosnia-Hercegovina</v>
          </cell>
          <cell r="B644" t="str">
            <v>Japan</v>
          </cell>
          <cell r="C644">
            <v>176319</v>
          </cell>
          <cell r="D644">
            <v>0</v>
          </cell>
          <cell r="E644">
            <v>176319</v>
          </cell>
          <cell r="F644">
            <v>0</v>
          </cell>
        </row>
        <row r="645">
          <cell r="A645" t="str">
            <v>Bosnia-Hercegovina</v>
          </cell>
          <cell r="B645" t="str">
            <v>Netherlands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</row>
        <row r="646">
          <cell r="A646" t="str">
            <v>Bosnia-Hercegovina</v>
          </cell>
          <cell r="B646" t="str">
            <v>New Zealand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</row>
        <row r="647">
          <cell r="A647" t="str">
            <v>Bosnia-Hercegovina</v>
          </cell>
          <cell r="B647" t="str">
            <v>Switzerland</v>
          </cell>
          <cell r="C647">
            <v>12056</v>
          </cell>
          <cell r="D647">
            <v>0</v>
          </cell>
          <cell r="E647">
            <v>12056</v>
          </cell>
          <cell r="F647">
            <v>0</v>
          </cell>
        </row>
        <row r="648">
          <cell r="A648" t="str">
            <v>Bosnia-Hercegovina</v>
          </cell>
          <cell r="B648" t="str">
            <v>Taiwan</v>
          </cell>
          <cell r="C648">
            <v>304000</v>
          </cell>
          <cell r="D648">
            <v>0</v>
          </cell>
          <cell r="E648">
            <v>304000</v>
          </cell>
          <cell r="F648">
            <v>0</v>
          </cell>
        </row>
        <row r="649">
          <cell r="A649" t="str">
            <v>Bosnia-Hercegovina</v>
          </cell>
          <cell r="B649" t="str">
            <v>United Kingdom</v>
          </cell>
          <cell r="C649">
            <v>2416903</v>
          </cell>
          <cell r="D649">
            <v>0</v>
          </cell>
          <cell r="E649">
            <v>2416903</v>
          </cell>
          <cell r="F649">
            <v>0</v>
          </cell>
        </row>
        <row r="650">
          <cell r="A650" t="str">
            <v>Bosnia-Hercegovina</v>
          </cell>
          <cell r="B650" t="str">
            <v>United States</v>
          </cell>
          <cell r="C650">
            <v>122614</v>
          </cell>
          <cell r="D650">
            <v>0</v>
          </cell>
          <cell r="E650">
            <v>120499</v>
          </cell>
          <cell r="F650">
            <v>0</v>
          </cell>
        </row>
        <row r="651">
          <cell r="A651" t="str">
            <v>Georgia</v>
          </cell>
          <cell r="B651" t="str">
            <v>Austria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</row>
        <row r="652">
          <cell r="A652" t="str">
            <v>Georgia</v>
          </cell>
          <cell r="B652" t="str">
            <v>Canada</v>
          </cell>
          <cell r="C652">
            <v>195545</v>
          </cell>
          <cell r="D652">
            <v>14473</v>
          </cell>
          <cell r="E652">
            <v>172270</v>
          </cell>
          <cell r="F652">
            <v>14173</v>
          </cell>
        </row>
        <row r="653">
          <cell r="A653" t="str">
            <v>Georgia</v>
          </cell>
          <cell r="B653" t="str">
            <v>Georgia</v>
          </cell>
          <cell r="C653">
            <v>7948</v>
          </cell>
          <cell r="D653">
            <v>500</v>
          </cell>
          <cell r="E653">
            <v>7948</v>
          </cell>
          <cell r="F653">
            <v>500</v>
          </cell>
        </row>
        <row r="654">
          <cell r="A654" t="str">
            <v>Georgia</v>
          </cell>
          <cell r="B654" t="str">
            <v>Germany</v>
          </cell>
          <cell r="C654">
            <v>337743</v>
          </cell>
          <cell r="D654">
            <v>9740</v>
          </cell>
          <cell r="E654">
            <v>347799</v>
          </cell>
          <cell r="F654">
            <v>0</v>
          </cell>
        </row>
        <row r="655">
          <cell r="A655" t="str">
            <v>Georgia</v>
          </cell>
          <cell r="B655" t="str">
            <v>Hong Kong</v>
          </cell>
          <cell r="C655">
            <v>30495</v>
          </cell>
          <cell r="D655">
            <v>500</v>
          </cell>
          <cell r="E655">
            <v>30995</v>
          </cell>
          <cell r="F655">
            <v>0</v>
          </cell>
        </row>
        <row r="656">
          <cell r="A656" t="str">
            <v>Georgia</v>
          </cell>
          <cell r="B656" t="str">
            <v>Mixed Funding</v>
          </cell>
          <cell r="C656">
            <v>30000</v>
          </cell>
          <cell r="D656">
            <v>0</v>
          </cell>
          <cell r="E656">
            <v>30000</v>
          </cell>
          <cell r="F656">
            <v>0</v>
          </cell>
        </row>
        <row r="657">
          <cell r="A657" t="str">
            <v>Georgia</v>
          </cell>
          <cell r="B657" t="str">
            <v>New Zealand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</row>
        <row r="658">
          <cell r="A658" t="str">
            <v>Georgia</v>
          </cell>
          <cell r="B658" t="str">
            <v>Switzerland</v>
          </cell>
          <cell r="C658">
            <v>165000</v>
          </cell>
          <cell r="D658">
            <v>0</v>
          </cell>
          <cell r="E658">
            <v>165000</v>
          </cell>
          <cell r="F658">
            <v>0</v>
          </cell>
        </row>
        <row r="659">
          <cell r="A659" t="str">
            <v>Georgia</v>
          </cell>
          <cell r="B659" t="str">
            <v>United States</v>
          </cell>
          <cell r="C659">
            <v>599949</v>
          </cell>
          <cell r="D659">
            <v>46654</v>
          </cell>
          <cell r="E659">
            <v>590781</v>
          </cell>
          <cell r="F659">
            <v>17300</v>
          </cell>
        </row>
        <row r="660">
          <cell r="A660" t="str">
            <v>Iraq</v>
          </cell>
          <cell r="B660" t="str">
            <v>Australia</v>
          </cell>
          <cell r="C660">
            <v>100000</v>
          </cell>
          <cell r="D660">
            <v>0</v>
          </cell>
          <cell r="E660">
            <v>403509</v>
          </cell>
          <cell r="F660">
            <v>0</v>
          </cell>
        </row>
        <row r="661">
          <cell r="A661" t="str">
            <v>Iraq</v>
          </cell>
          <cell r="B661" t="str">
            <v>Canada</v>
          </cell>
          <cell r="C661">
            <v>236272</v>
          </cell>
          <cell r="D661">
            <v>0</v>
          </cell>
          <cell r="E661">
            <v>95340</v>
          </cell>
          <cell r="F661">
            <v>140080</v>
          </cell>
        </row>
        <row r="662">
          <cell r="A662" t="str">
            <v>Iraq</v>
          </cell>
          <cell r="B662" t="str">
            <v>Finland</v>
          </cell>
          <cell r="C662">
            <v>0</v>
          </cell>
          <cell r="D662">
            <v>0</v>
          </cell>
          <cell r="E662">
            <v>23000</v>
          </cell>
          <cell r="F662">
            <v>0</v>
          </cell>
        </row>
        <row r="663">
          <cell r="A663" t="str">
            <v>Iraq</v>
          </cell>
          <cell r="B663" t="str">
            <v>Germany</v>
          </cell>
          <cell r="C663">
            <v>104800</v>
          </cell>
          <cell r="D663">
            <v>0</v>
          </cell>
          <cell r="E663">
            <v>631130</v>
          </cell>
          <cell r="F663">
            <v>0</v>
          </cell>
        </row>
        <row r="664">
          <cell r="A664" t="str">
            <v>Iraq</v>
          </cell>
          <cell r="B664" t="str">
            <v>Hong Kong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</row>
        <row r="665">
          <cell r="A665" t="str">
            <v>Iraq</v>
          </cell>
          <cell r="B665" t="str">
            <v>Iraq</v>
          </cell>
          <cell r="C665">
            <v>60800</v>
          </cell>
          <cell r="D665">
            <v>0</v>
          </cell>
          <cell r="E665">
            <v>60800</v>
          </cell>
          <cell r="F665">
            <v>0</v>
          </cell>
        </row>
        <row r="666">
          <cell r="A666" t="str">
            <v>Iraq</v>
          </cell>
          <cell r="B666" t="str">
            <v>Japan</v>
          </cell>
          <cell r="C666">
            <v>841807</v>
          </cell>
          <cell r="D666">
            <v>0</v>
          </cell>
          <cell r="E666">
            <v>1519830</v>
          </cell>
          <cell r="F666">
            <v>0</v>
          </cell>
        </row>
        <row r="667">
          <cell r="A667" t="str">
            <v>Iraq</v>
          </cell>
          <cell r="B667" t="str">
            <v>Korea</v>
          </cell>
          <cell r="C667">
            <v>654649</v>
          </cell>
          <cell r="D667">
            <v>0</v>
          </cell>
          <cell r="E667">
            <v>877742</v>
          </cell>
          <cell r="F667">
            <v>0</v>
          </cell>
        </row>
        <row r="668">
          <cell r="A668" t="str">
            <v>Iraq</v>
          </cell>
          <cell r="B668" t="str">
            <v>Middle East/Eastern Europe Regional Office</v>
          </cell>
          <cell r="C668">
            <v>13100</v>
          </cell>
          <cell r="D668">
            <v>0</v>
          </cell>
          <cell r="E668">
            <v>0</v>
          </cell>
          <cell r="F668">
            <v>0</v>
          </cell>
        </row>
        <row r="669">
          <cell r="A669" t="str">
            <v>Iraq</v>
          </cell>
          <cell r="B669" t="str">
            <v>Mixed Funding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</row>
        <row r="670">
          <cell r="A670" t="str">
            <v>Iraq</v>
          </cell>
          <cell r="B670" t="str">
            <v>New Zealand</v>
          </cell>
          <cell r="C670">
            <v>20250</v>
          </cell>
          <cell r="D670">
            <v>0</v>
          </cell>
          <cell r="E670">
            <v>20250</v>
          </cell>
          <cell r="F670">
            <v>0</v>
          </cell>
        </row>
        <row r="671">
          <cell r="A671" t="str">
            <v>Iraq</v>
          </cell>
          <cell r="B671" t="str">
            <v>Taiwan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</row>
        <row r="672">
          <cell r="A672" t="str">
            <v>Iraq</v>
          </cell>
          <cell r="B672" t="str">
            <v>United Kingdom</v>
          </cell>
          <cell r="C672">
            <v>13100</v>
          </cell>
          <cell r="D672">
            <v>0</v>
          </cell>
          <cell r="E672">
            <v>0</v>
          </cell>
          <cell r="F672">
            <v>0</v>
          </cell>
        </row>
        <row r="673">
          <cell r="A673" t="str">
            <v>Iraq</v>
          </cell>
          <cell r="B673" t="str">
            <v>United States</v>
          </cell>
          <cell r="C673">
            <v>471695</v>
          </cell>
          <cell r="D673">
            <v>0</v>
          </cell>
          <cell r="E673">
            <v>2996347</v>
          </cell>
          <cell r="F673">
            <v>0</v>
          </cell>
        </row>
        <row r="674">
          <cell r="A674" t="str">
            <v>Jerusalem West Bank Gaza</v>
          </cell>
          <cell r="B674" t="str">
            <v>Australia</v>
          </cell>
          <cell r="C674">
            <v>616178</v>
          </cell>
          <cell r="D674">
            <v>66901</v>
          </cell>
          <cell r="E674">
            <v>614766</v>
          </cell>
          <cell r="F674">
            <v>66901</v>
          </cell>
        </row>
        <row r="675">
          <cell r="A675" t="str">
            <v>Jerusalem West Bank Gaza</v>
          </cell>
          <cell r="B675" t="str">
            <v>Canada</v>
          </cell>
          <cell r="C675">
            <v>470591</v>
          </cell>
          <cell r="D675">
            <v>51659</v>
          </cell>
          <cell r="E675">
            <v>435032</v>
          </cell>
          <cell r="F675">
            <v>47083</v>
          </cell>
        </row>
        <row r="676">
          <cell r="A676" t="str">
            <v>Jerusalem West Bank Gaza</v>
          </cell>
          <cell r="B676" t="str">
            <v>Finland</v>
          </cell>
          <cell r="C676">
            <v>46274</v>
          </cell>
          <cell r="D676">
            <v>0</v>
          </cell>
          <cell r="E676">
            <v>46274</v>
          </cell>
          <cell r="F676">
            <v>0</v>
          </cell>
        </row>
        <row r="677">
          <cell r="A677" t="str">
            <v>Jerusalem West Bank Gaza</v>
          </cell>
          <cell r="B677" t="str">
            <v>Germany</v>
          </cell>
          <cell r="C677">
            <v>543959</v>
          </cell>
          <cell r="D677">
            <v>0</v>
          </cell>
          <cell r="E677">
            <v>425256</v>
          </cell>
          <cell r="F677">
            <v>0</v>
          </cell>
        </row>
        <row r="678">
          <cell r="A678" t="str">
            <v>Jerusalem West Bank Gaza</v>
          </cell>
          <cell r="B678" t="str">
            <v>Hong Kong</v>
          </cell>
          <cell r="C678">
            <v>40000</v>
          </cell>
          <cell r="D678">
            <v>0</v>
          </cell>
          <cell r="E678">
            <v>40000</v>
          </cell>
          <cell r="F678">
            <v>0</v>
          </cell>
        </row>
        <row r="679">
          <cell r="A679" t="str">
            <v>Jerusalem West Bank Gaza</v>
          </cell>
          <cell r="B679" t="str">
            <v>Jerusalem West Bank Gaza</v>
          </cell>
          <cell r="C679">
            <v>164457</v>
          </cell>
          <cell r="D679">
            <v>0</v>
          </cell>
          <cell r="E679">
            <v>164457</v>
          </cell>
          <cell r="F679">
            <v>0</v>
          </cell>
        </row>
        <row r="680">
          <cell r="A680" t="str">
            <v>Jerusalem West Bank Gaza</v>
          </cell>
          <cell r="B680" t="str">
            <v>Korea</v>
          </cell>
          <cell r="C680">
            <v>60000</v>
          </cell>
          <cell r="D680">
            <v>0</v>
          </cell>
          <cell r="E680">
            <v>0</v>
          </cell>
          <cell r="F680">
            <v>0</v>
          </cell>
        </row>
        <row r="681">
          <cell r="A681" t="str">
            <v>Jerusalem West Bank Gaza</v>
          </cell>
          <cell r="B681" t="str">
            <v>Mixed Funding</v>
          </cell>
          <cell r="C681">
            <v>20000</v>
          </cell>
          <cell r="D681">
            <v>0</v>
          </cell>
          <cell r="E681">
            <v>20000</v>
          </cell>
          <cell r="F681">
            <v>0</v>
          </cell>
        </row>
        <row r="682">
          <cell r="A682" t="str">
            <v>Jerusalem West Bank Gaza</v>
          </cell>
          <cell r="B682" t="str">
            <v>Switzerland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</row>
        <row r="683">
          <cell r="A683" t="str">
            <v>Jerusalem West Bank Gaza</v>
          </cell>
          <cell r="B683" t="str">
            <v>Taiwan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</row>
        <row r="684">
          <cell r="A684" t="str">
            <v>Jerusalem West Bank Gaza</v>
          </cell>
          <cell r="B684" t="str">
            <v>United Kingdom</v>
          </cell>
          <cell r="C684">
            <v>134675</v>
          </cell>
          <cell r="D684">
            <v>2500</v>
          </cell>
          <cell r="E684">
            <v>134675</v>
          </cell>
          <cell r="F684">
            <v>2500</v>
          </cell>
        </row>
        <row r="685">
          <cell r="A685" t="str">
            <v>Jerusalem West Bank Gaza</v>
          </cell>
          <cell r="B685" t="str">
            <v>United States</v>
          </cell>
          <cell r="C685">
            <v>3295242</v>
          </cell>
          <cell r="D685">
            <v>203030</v>
          </cell>
          <cell r="E685">
            <v>3298292</v>
          </cell>
          <cell r="F685">
            <v>199880</v>
          </cell>
        </row>
        <row r="686">
          <cell r="A686" t="str">
            <v>Kosovo</v>
          </cell>
          <cell r="B686" t="str">
            <v>Australia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</row>
        <row r="687">
          <cell r="A687" t="str">
            <v>Kosovo</v>
          </cell>
          <cell r="B687" t="str">
            <v>Austria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</row>
        <row r="688">
          <cell r="A688" t="str">
            <v>Kosovo</v>
          </cell>
          <cell r="B688" t="str">
            <v>Canada</v>
          </cell>
          <cell r="C688">
            <v>10356</v>
          </cell>
          <cell r="D688">
            <v>476</v>
          </cell>
          <cell r="E688">
            <v>12944</v>
          </cell>
          <cell r="F688">
            <v>476</v>
          </cell>
        </row>
        <row r="689">
          <cell r="A689" t="str">
            <v>Kosovo</v>
          </cell>
          <cell r="B689" t="str">
            <v>Finland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</row>
        <row r="690">
          <cell r="A690" t="str">
            <v>Kosovo</v>
          </cell>
          <cell r="B690" t="str">
            <v>Germany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</row>
        <row r="691">
          <cell r="A691" t="str">
            <v>Kosovo</v>
          </cell>
          <cell r="B691" t="str">
            <v>Ireland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</row>
        <row r="692">
          <cell r="A692" t="str">
            <v>Kosovo</v>
          </cell>
          <cell r="B692" t="str">
            <v>Japan</v>
          </cell>
          <cell r="C692">
            <v>4024</v>
          </cell>
          <cell r="D692">
            <v>0</v>
          </cell>
          <cell r="E692">
            <v>4024</v>
          </cell>
          <cell r="F692">
            <v>0</v>
          </cell>
        </row>
        <row r="693">
          <cell r="A693" t="str">
            <v>Kosovo</v>
          </cell>
          <cell r="B693" t="str">
            <v>Korea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</row>
        <row r="694">
          <cell r="A694" t="str">
            <v>Kosovo</v>
          </cell>
          <cell r="B694" t="str">
            <v>Kosovo</v>
          </cell>
          <cell r="C694">
            <v>294673</v>
          </cell>
          <cell r="D694">
            <v>4812</v>
          </cell>
          <cell r="E694">
            <v>294583</v>
          </cell>
          <cell r="F694">
            <v>4812</v>
          </cell>
        </row>
        <row r="695">
          <cell r="A695" t="str">
            <v>Kosovo</v>
          </cell>
          <cell r="B695" t="str">
            <v>Malaysia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</row>
        <row r="696">
          <cell r="A696" t="str">
            <v>Kosovo</v>
          </cell>
          <cell r="B696" t="str">
            <v>Netherlands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</row>
        <row r="697">
          <cell r="A697" t="str">
            <v>Kosovo</v>
          </cell>
          <cell r="B697" t="str">
            <v>Switzerland</v>
          </cell>
          <cell r="C697">
            <v>141099</v>
          </cell>
          <cell r="D697">
            <v>15579</v>
          </cell>
          <cell r="E697">
            <v>141099</v>
          </cell>
          <cell r="F697">
            <v>15579</v>
          </cell>
        </row>
        <row r="698">
          <cell r="A698" t="str">
            <v>Kosovo</v>
          </cell>
          <cell r="B698" t="str">
            <v>Taiwan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</row>
        <row r="699">
          <cell r="A699" t="str">
            <v>Kosovo</v>
          </cell>
          <cell r="B699" t="str">
            <v>United Kingdom</v>
          </cell>
          <cell r="C699">
            <v>250649</v>
          </cell>
          <cell r="D699">
            <v>11694</v>
          </cell>
          <cell r="E699">
            <v>206770</v>
          </cell>
          <cell r="F699">
            <v>14588</v>
          </cell>
        </row>
        <row r="700">
          <cell r="A700" t="str">
            <v>Kosovo</v>
          </cell>
          <cell r="B700" t="str">
            <v>United States</v>
          </cell>
          <cell r="C700">
            <v>184035</v>
          </cell>
          <cell r="D700">
            <v>4956</v>
          </cell>
          <cell r="E700">
            <v>188970</v>
          </cell>
          <cell r="F700">
            <v>0</v>
          </cell>
        </row>
        <row r="701">
          <cell r="A701" t="str">
            <v>Lebanon &amp; Syria</v>
          </cell>
          <cell r="B701" t="str">
            <v>Australia</v>
          </cell>
          <cell r="C701">
            <v>645206</v>
          </cell>
          <cell r="D701">
            <v>62472</v>
          </cell>
          <cell r="E701">
            <v>421422</v>
          </cell>
          <cell r="F701">
            <v>37715</v>
          </cell>
        </row>
        <row r="702">
          <cell r="A702" t="str">
            <v>Lebanon &amp; Syria</v>
          </cell>
          <cell r="B702" t="str">
            <v>Canada</v>
          </cell>
          <cell r="C702">
            <v>196252</v>
          </cell>
          <cell r="D702">
            <v>28668</v>
          </cell>
          <cell r="E702">
            <v>211223</v>
          </cell>
          <cell r="F702">
            <v>21135</v>
          </cell>
        </row>
        <row r="703">
          <cell r="A703" t="str">
            <v>Lebanon &amp; Syria</v>
          </cell>
          <cell r="B703" t="str">
            <v>Germany</v>
          </cell>
          <cell r="C703">
            <v>50000</v>
          </cell>
          <cell r="D703">
            <v>0</v>
          </cell>
          <cell r="E703">
            <v>14100</v>
          </cell>
          <cell r="F703">
            <v>0</v>
          </cell>
        </row>
        <row r="704">
          <cell r="A704" t="str">
            <v>Lebanon &amp; Syria</v>
          </cell>
          <cell r="B704" t="str">
            <v>Korea</v>
          </cell>
          <cell r="C704">
            <v>31500</v>
          </cell>
          <cell r="D704">
            <v>3500</v>
          </cell>
          <cell r="E704">
            <v>18000</v>
          </cell>
          <cell r="F704">
            <v>2000</v>
          </cell>
        </row>
        <row r="705">
          <cell r="A705" t="str">
            <v>Lebanon &amp; Syria</v>
          </cell>
          <cell r="B705" t="str">
            <v>Lebanon &amp; Syria</v>
          </cell>
          <cell r="C705">
            <v>2637</v>
          </cell>
          <cell r="D705">
            <v>0</v>
          </cell>
          <cell r="E705">
            <v>2637</v>
          </cell>
          <cell r="F705">
            <v>0</v>
          </cell>
        </row>
        <row r="706">
          <cell r="A706" t="str">
            <v>Lebanon &amp; Syria</v>
          </cell>
          <cell r="B706" t="str">
            <v>Malaysia</v>
          </cell>
          <cell r="C706">
            <v>70000</v>
          </cell>
          <cell r="D706">
            <v>13000</v>
          </cell>
          <cell r="E706">
            <v>70000</v>
          </cell>
          <cell r="F706">
            <v>13000</v>
          </cell>
        </row>
        <row r="707">
          <cell r="A707" t="str">
            <v>Lebanon &amp; Syria</v>
          </cell>
          <cell r="B707" t="str">
            <v>Mixed Funding</v>
          </cell>
          <cell r="C707">
            <v>85000</v>
          </cell>
          <cell r="D707">
            <v>15000</v>
          </cell>
          <cell r="E707">
            <v>17055</v>
          </cell>
          <cell r="F707">
            <v>0</v>
          </cell>
        </row>
        <row r="708">
          <cell r="A708" t="str">
            <v>Lebanon &amp; Syria</v>
          </cell>
          <cell r="B708" t="str">
            <v>United States</v>
          </cell>
          <cell r="C708">
            <v>2470687</v>
          </cell>
          <cell r="D708">
            <v>180921</v>
          </cell>
          <cell r="E708">
            <v>3640712</v>
          </cell>
          <cell r="F708">
            <v>173444</v>
          </cell>
        </row>
        <row r="709">
          <cell r="A709" t="str">
            <v>Middle East/Eastern Europe Regional Office</v>
          </cell>
          <cell r="B709" t="str">
            <v>Canada</v>
          </cell>
          <cell r="C709">
            <v>0</v>
          </cell>
          <cell r="D709">
            <v>0</v>
          </cell>
          <cell r="E709">
            <v>18940</v>
          </cell>
          <cell r="F709">
            <v>0</v>
          </cell>
        </row>
        <row r="710">
          <cell r="A710" t="str">
            <v>Middle East/Eastern Europe Regional Office</v>
          </cell>
          <cell r="B710" t="str">
            <v>Germany</v>
          </cell>
          <cell r="C710">
            <v>15000</v>
          </cell>
          <cell r="D710">
            <v>0</v>
          </cell>
          <cell r="E710">
            <v>0</v>
          </cell>
          <cell r="F710">
            <v>0</v>
          </cell>
        </row>
        <row r="711">
          <cell r="A711" t="str">
            <v>Middle East/Eastern Europe Regional Office</v>
          </cell>
          <cell r="B711" t="str">
            <v>Middle East/Eastern Europe Regional Office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</row>
        <row r="712">
          <cell r="A712" t="str">
            <v>Middle East/Eastern Europe Regional Office</v>
          </cell>
          <cell r="B712" t="str">
            <v>Mixed Funding</v>
          </cell>
          <cell r="C712">
            <v>149795</v>
          </cell>
          <cell r="D712">
            <v>0</v>
          </cell>
          <cell r="E712">
            <v>704414</v>
          </cell>
          <cell r="F712">
            <v>0</v>
          </cell>
        </row>
        <row r="713">
          <cell r="A713" t="str">
            <v>Middle East/Eastern Europe Regional Office</v>
          </cell>
          <cell r="B713" t="str">
            <v>Netherlands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</row>
        <row r="714">
          <cell r="A714" t="str">
            <v>Middle East/Eastern Europe Regional Office</v>
          </cell>
          <cell r="B714" t="str">
            <v>United States</v>
          </cell>
          <cell r="C714">
            <v>88750</v>
          </cell>
          <cell r="D714">
            <v>0</v>
          </cell>
          <cell r="E714">
            <v>438276</v>
          </cell>
          <cell r="F714">
            <v>0</v>
          </cell>
        </row>
        <row r="715">
          <cell r="A715" t="str">
            <v>Montenegro</v>
          </cell>
          <cell r="B715" t="str">
            <v>Canada</v>
          </cell>
          <cell r="C715">
            <v>351871</v>
          </cell>
          <cell r="D715">
            <v>0</v>
          </cell>
          <cell r="E715">
            <v>351871</v>
          </cell>
          <cell r="F715">
            <v>0</v>
          </cell>
        </row>
        <row r="716">
          <cell r="A716" t="str">
            <v>Montenegro</v>
          </cell>
          <cell r="B716" t="str">
            <v>Germany</v>
          </cell>
          <cell r="C716">
            <v>15500</v>
          </cell>
          <cell r="D716">
            <v>0</v>
          </cell>
          <cell r="E716">
            <v>15500</v>
          </cell>
          <cell r="F716">
            <v>0</v>
          </cell>
        </row>
        <row r="717">
          <cell r="A717" t="str">
            <v>Montenegro</v>
          </cell>
          <cell r="B717" t="str">
            <v>Montenegro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</row>
        <row r="718">
          <cell r="A718" t="str">
            <v>Romania</v>
          </cell>
          <cell r="B718" t="str">
            <v>Australia</v>
          </cell>
          <cell r="C718">
            <v>125971</v>
          </cell>
          <cell r="D718">
            <v>13997</v>
          </cell>
          <cell r="E718">
            <v>125971</v>
          </cell>
          <cell r="F718">
            <v>13997</v>
          </cell>
        </row>
        <row r="719">
          <cell r="A719" t="str">
            <v>Romania</v>
          </cell>
          <cell r="B719" t="str">
            <v>Austria</v>
          </cell>
          <cell r="C719">
            <v>30000</v>
          </cell>
          <cell r="D719">
            <v>0</v>
          </cell>
          <cell r="E719">
            <v>30000</v>
          </cell>
          <cell r="F719">
            <v>0</v>
          </cell>
        </row>
        <row r="720">
          <cell r="A720" t="str">
            <v>Romania</v>
          </cell>
          <cell r="B720" t="str">
            <v>Canada</v>
          </cell>
          <cell r="C720">
            <v>631035</v>
          </cell>
          <cell r="D720">
            <v>55269</v>
          </cell>
          <cell r="E720">
            <v>672198</v>
          </cell>
          <cell r="F720">
            <v>51048</v>
          </cell>
        </row>
        <row r="721">
          <cell r="A721" t="str">
            <v>Romania</v>
          </cell>
          <cell r="B721" t="str">
            <v>International Office</v>
          </cell>
          <cell r="C721">
            <v>4000</v>
          </cell>
          <cell r="D721">
            <v>0</v>
          </cell>
          <cell r="E721">
            <v>4000</v>
          </cell>
          <cell r="F721">
            <v>0</v>
          </cell>
        </row>
        <row r="722">
          <cell r="A722" t="str">
            <v>Romania</v>
          </cell>
          <cell r="B722" t="str">
            <v>Ireland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</row>
        <row r="723">
          <cell r="A723" t="str">
            <v>Romania</v>
          </cell>
          <cell r="B723" t="str">
            <v>Mixed Funding</v>
          </cell>
          <cell r="C723">
            <v>25000</v>
          </cell>
          <cell r="D723">
            <v>5205</v>
          </cell>
          <cell r="E723">
            <v>44728</v>
          </cell>
          <cell r="F723">
            <v>0</v>
          </cell>
        </row>
        <row r="724">
          <cell r="A724" t="str">
            <v>Romania</v>
          </cell>
          <cell r="B724" t="str">
            <v>New Zealand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</row>
        <row r="725">
          <cell r="A725" t="str">
            <v>Romania</v>
          </cell>
          <cell r="B725" t="str">
            <v>Romania</v>
          </cell>
          <cell r="C725">
            <v>275332</v>
          </cell>
          <cell r="D725">
            <v>0</v>
          </cell>
          <cell r="E725">
            <v>275332</v>
          </cell>
          <cell r="F725">
            <v>0</v>
          </cell>
        </row>
        <row r="726">
          <cell r="A726" t="str">
            <v>Romania</v>
          </cell>
          <cell r="B726" t="str">
            <v>Switzerland</v>
          </cell>
          <cell r="C726">
            <v>277970</v>
          </cell>
          <cell r="D726">
            <v>33500</v>
          </cell>
          <cell r="E726">
            <v>280038</v>
          </cell>
          <cell r="F726">
            <v>33500</v>
          </cell>
        </row>
        <row r="727">
          <cell r="A727" t="str">
            <v>Romania</v>
          </cell>
          <cell r="B727" t="str">
            <v>Taiwan</v>
          </cell>
          <cell r="C727">
            <v>251560</v>
          </cell>
          <cell r="D727">
            <v>29000</v>
          </cell>
          <cell r="E727">
            <v>255646</v>
          </cell>
          <cell r="F727">
            <v>29000</v>
          </cell>
        </row>
        <row r="728">
          <cell r="A728" t="str">
            <v>Romania</v>
          </cell>
          <cell r="B728" t="str">
            <v>United Kingdom</v>
          </cell>
          <cell r="C728">
            <v>4000</v>
          </cell>
          <cell r="D728">
            <v>0</v>
          </cell>
          <cell r="E728">
            <v>4000</v>
          </cell>
          <cell r="F728">
            <v>0</v>
          </cell>
        </row>
        <row r="729">
          <cell r="A729" t="str">
            <v>Romania</v>
          </cell>
          <cell r="B729" t="str">
            <v>United States</v>
          </cell>
          <cell r="C729">
            <v>2039955</v>
          </cell>
          <cell r="D729">
            <v>181156</v>
          </cell>
          <cell r="E729">
            <v>2150475</v>
          </cell>
          <cell r="F729">
            <v>144456</v>
          </cell>
        </row>
        <row r="730">
          <cell r="A730" t="str">
            <v>Russian Federation</v>
          </cell>
          <cell r="B730" t="str">
            <v>Australia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</row>
        <row r="731">
          <cell r="A731" t="str">
            <v>Russian Federation</v>
          </cell>
          <cell r="B731" t="str">
            <v>Canada</v>
          </cell>
          <cell r="C731">
            <v>10000</v>
          </cell>
          <cell r="D731">
            <v>0</v>
          </cell>
          <cell r="E731">
            <v>10000</v>
          </cell>
          <cell r="F731">
            <v>0</v>
          </cell>
        </row>
        <row r="732">
          <cell r="A732" t="str">
            <v>Russian Federation</v>
          </cell>
          <cell r="B732" t="str">
            <v>Germany</v>
          </cell>
          <cell r="C732">
            <v>806570</v>
          </cell>
          <cell r="D732">
            <v>0</v>
          </cell>
          <cell r="E732">
            <v>716139</v>
          </cell>
          <cell r="F732">
            <v>0</v>
          </cell>
        </row>
        <row r="733">
          <cell r="A733" t="str">
            <v>Russian Federation</v>
          </cell>
          <cell r="B733" t="str">
            <v>Hong Kong</v>
          </cell>
          <cell r="C733">
            <v>0</v>
          </cell>
          <cell r="D733">
            <v>0</v>
          </cell>
          <cell r="E733">
            <v>50000</v>
          </cell>
          <cell r="F733">
            <v>0</v>
          </cell>
        </row>
        <row r="734">
          <cell r="A734" t="str">
            <v>Russian Federation</v>
          </cell>
          <cell r="B734" t="str">
            <v>Ireland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</row>
        <row r="735">
          <cell r="A735" t="str">
            <v>Russian Federation</v>
          </cell>
          <cell r="B735" t="str">
            <v>Mixed Funding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</row>
        <row r="736">
          <cell r="A736" t="str">
            <v>Russian Federation</v>
          </cell>
          <cell r="B736" t="str">
            <v>Netherlands</v>
          </cell>
          <cell r="C736">
            <v>472993</v>
          </cell>
          <cell r="D736">
            <v>0</v>
          </cell>
          <cell r="E736">
            <v>473973</v>
          </cell>
          <cell r="F736">
            <v>0</v>
          </cell>
        </row>
        <row r="737">
          <cell r="A737" t="str">
            <v>Russian Federation</v>
          </cell>
          <cell r="B737" t="str">
            <v>New Zealand</v>
          </cell>
          <cell r="C737">
            <v>5000</v>
          </cell>
          <cell r="D737">
            <v>0</v>
          </cell>
          <cell r="E737">
            <v>5000</v>
          </cell>
          <cell r="F737">
            <v>0</v>
          </cell>
        </row>
        <row r="738">
          <cell r="A738" t="str">
            <v>Russian Federation</v>
          </cell>
          <cell r="B738" t="str">
            <v>Taiwan</v>
          </cell>
          <cell r="C738">
            <v>34882</v>
          </cell>
          <cell r="D738">
            <v>0</v>
          </cell>
          <cell r="E738">
            <v>34882</v>
          </cell>
          <cell r="F738">
            <v>0</v>
          </cell>
        </row>
        <row r="739">
          <cell r="A739" t="str">
            <v>Russian Federation</v>
          </cell>
          <cell r="B739" t="str">
            <v>United States</v>
          </cell>
          <cell r="C739">
            <v>1272780</v>
          </cell>
          <cell r="D739">
            <v>0</v>
          </cell>
          <cell r="E739">
            <v>1222316</v>
          </cell>
          <cell r="F739">
            <v>0</v>
          </cell>
        </row>
        <row r="740">
          <cell r="A740" t="str">
            <v>Russian Federation</v>
          </cell>
          <cell r="B740" t="str">
            <v>Russian Federation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</row>
        <row r="741">
          <cell r="A741" t="str">
            <v>Mixed Funding</v>
          </cell>
          <cell r="B741" t="str">
            <v>Austria</v>
          </cell>
          <cell r="C741">
            <v>18400</v>
          </cell>
          <cell r="D741">
            <v>0</v>
          </cell>
          <cell r="E741">
            <v>18400</v>
          </cell>
          <cell r="F741">
            <v>0</v>
          </cell>
        </row>
        <row r="742">
          <cell r="A742" t="str">
            <v>Mixed Funding</v>
          </cell>
          <cell r="B742" t="str">
            <v>Canada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</row>
        <row r="743">
          <cell r="A743" t="str">
            <v>Mixed Funding</v>
          </cell>
          <cell r="B743" t="str">
            <v>Germany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</row>
        <row r="744">
          <cell r="A744" t="str">
            <v>Office Unknown</v>
          </cell>
          <cell r="B744" t="str">
            <v>Australia</v>
          </cell>
          <cell r="C744">
            <v>256000</v>
          </cell>
          <cell r="D744">
            <v>0</v>
          </cell>
          <cell r="E744">
            <v>39629161</v>
          </cell>
          <cell r="F744">
            <v>-24206422</v>
          </cell>
        </row>
        <row r="745">
          <cell r="A745" t="str">
            <v>Office Unknown</v>
          </cell>
          <cell r="B745" t="str">
            <v>Austria</v>
          </cell>
          <cell r="C745">
            <v>1000</v>
          </cell>
          <cell r="D745">
            <v>0</v>
          </cell>
          <cell r="E745">
            <v>1000</v>
          </cell>
          <cell r="F745">
            <v>0</v>
          </cell>
        </row>
        <row r="746">
          <cell r="A746" t="str">
            <v>Office Unknown</v>
          </cell>
          <cell r="B746" t="str">
            <v>Canada</v>
          </cell>
          <cell r="C746">
            <v>364000</v>
          </cell>
          <cell r="D746">
            <v>0</v>
          </cell>
          <cell r="E746">
            <v>6697620</v>
          </cell>
          <cell r="F746">
            <v>0</v>
          </cell>
        </row>
        <row r="747">
          <cell r="A747" t="str">
            <v>Office Unknown</v>
          </cell>
          <cell r="B747" t="str">
            <v>Finland</v>
          </cell>
          <cell r="C747">
            <v>2000</v>
          </cell>
          <cell r="D747">
            <v>0</v>
          </cell>
          <cell r="E747">
            <v>2000</v>
          </cell>
          <cell r="F747">
            <v>0</v>
          </cell>
        </row>
        <row r="748">
          <cell r="A748" t="str">
            <v>Office Unknown</v>
          </cell>
          <cell r="B748" t="str">
            <v>Germany</v>
          </cell>
          <cell r="C748">
            <v>1293904</v>
          </cell>
          <cell r="D748">
            <v>0</v>
          </cell>
          <cell r="E748">
            <v>1917000</v>
          </cell>
          <cell r="F748">
            <v>0</v>
          </cell>
        </row>
        <row r="749">
          <cell r="A749" t="str">
            <v>Office Unknown</v>
          </cell>
          <cell r="B749" t="str">
            <v>Hong Kong</v>
          </cell>
          <cell r="C749">
            <v>51000</v>
          </cell>
          <cell r="D749">
            <v>0</v>
          </cell>
          <cell r="E749">
            <v>2151593</v>
          </cell>
          <cell r="F749">
            <v>0</v>
          </cell>
        </row>
        <row r="750">
          <cell r="A750" t="str">
            <v>Office Unknown</v>
          </cell>
          <cell r="B750" t="str">
            <v>Ireland</v>
          </cell>
          <cell r="C750">
            <v>4000</v>
          </cell>
          <cell r="D750">
            <v>0</v>
          </cell>
          <cell r="E750">
            <v>15767</v>
          </cell>
          <cell r="F750">
            <v>0</v>
          </cell>
        </row>
        <row r="751">
          <cell r="A751" t="str">
            <v>Office Unknown</v>
          </cell>
          <cell r="B751" t="str">
            <v>Japan</v>
          </cell>
          <cell r="C751">
            <v>24000</v>
          </cell>
          <cell r="D751">
            <v>0</v>
          </cell>
          <cell r="E751">
            <v>-1540212</v>
          </cell>
          <cell r="F751">
            <v>0</v>
          </cell>
        </row>
        <row r="752">
          <cell r="A752" t="str">
            <v>Office Unknown</v>
          </cell>
          <cell r="B752" t="str">
            <v>Korea</v>
          </cell>
          <cell r="C752">
            <v>36000</v>
          </cell>
          <cell r="D752">
            <v>0</v>
          </cell>
          <cell r="E752">
            <v>63668</v>
          </cell>
          <cell r="F752">
            <v>0</v>
          </cell>
        </row>
        <row r="753">
          <cell r="A753" t="str">
            <v>Office Unknown</v>
          </cell>
          <cell r="B753" t="str">
            <v>Malaysia</v>
          </cell>
          <cell r="C753">
            <v>128731</v>
          </cell>
          <cell r="D753">
            <v>0</v>
          </cell>
          <cell r="E753">
            <v>128731</v>
          </cell>
          <cell r="F753">
            <v>-65500</v>
          </cell>
        </row>
        <row r="754">
          <cell r="A754" t="str">
            <v>Office Unknown</v>
          </cell>
          <cell r="B754" t="str">
            <v>Mixed Funding</v>
          </cell>
          <cell r="C754">
            <v>0</v>
          </cell>
          <cell r="D754">
            <v>0</v>
          </cell>
          <cell r="E754">
            <v>-4000000</v>
          </cell>
          <cell r="F754">
            <v>0</v>
          </cell>
        </row>
        <row r="755">
          <cell r="A755" t="str">
            <v>Office Unknown</v>
          </cell>
          <cell r="B755" t="str">
            <v>Netherlands</v>
          </cell>
          <cell r="C755">
            <v>3000</v>
          </cell>
          <cell r="D755">
            <v>0</v>
          </cell>
          <cell r="E755">
            <v>20045</v>
          </cell>
          <cell r="F755">
            <v>0</v>
          </cell>
        </row>
        <row r="756">
          <cell r="A756" t="str">
            <v>Office Unknown</v>
          </cell>
          <cell r="B756" t="str">
            <v>New Zealand</v>
          </cell>
          <cell r="C756">
            <v>27000</v>
          </cell>
          <cell r="D756">
            <v>0</v>
          </cell>
          <cell r="E756">
            <v>6305722</v>
          </cell>
          <cell r="F756">
            <v>-5187041</v>
          </cell>
        </row>
        <row r="757">
          <cell r="A757" t="str">
            <v>Office Unknown</v>
          </cell>
          <cell r="B757" t="str">
            <v>Singapore</v>
          </cell>
          <cell r="C757">
            <v>2000</v>
          </cell>
          <cell r="D757">
            <v>0</v>
          </cell>
          <cell r="E757">
            <v>2000</v>
          </cell>
          <cell r="F757">
            <v>0</v>
          </cell>
        </row>
        <row r="758">
          <cell r="A758" t="str">
            <v>Office Unknown</v>
          </cell>
          <cell r="B758" t="str">
            <v>Switzerland</v>
          </cell>
          <cell r="C758">
            <v>22000</v>
          </cell>
          <cell r="D758">
            <v>0</v>
          </cell>
          <cell r="E758">
            <v>3650733</v>
          </cell>
          <cell r="F758">
            <v>-2565573</v>
          </cell>
        </row>
        <row r="759">
          <cell r="A759" t="str">
            <v>Office Unknown</v>
          </cell>
          <cell r="B759" t="str">
            <v>Taiwan</v>
          </cell>
          <cell r="C759">
            <v>66000</v>
          </cell>
          <cell r="D759">
            <v>0</v>
          </cell>
          <cell r="E759">
            <v>4768433</v>
          </cell>
          <cell r="F759">
            <v>-4510919</v>
          </cell>
        </row>
        <row r="760">
          <cell r="A760" t="str">
            <v>Office Unknown</v>
          </cell>
          <cell r="B760" t="str">
            <v>United Kingdom</v>
          </cell>
          <cell r="C760">
            <v>137000</v>
          </cell>
          <cell r="D760">
            <v>0</v>
          </cell>
          <cell r="E760">
            <v>31074</v>
          </cell>
          <cell r="F760">
            <v>0</v>
          </cell>
        </row>
        <row r="761">
          <cell r="A761" t="str">
            <v>Office Unknown</v>
          </cell>
          <cell r="B761" t="str">
            <v>United States</v>
          </cell>
          <cell r="C761">
            <v>996000</v>
          </cell>
          <cell r="D761">
            <v>0</v>
          </cell>
          <cell r="E761">
            <v>4696721</v>
          </cell>
          <cell r="F761">
            <v>0</v>
          </cell>
        </row>
        <row r="762">
          <cell r="A762" t="str">
            <v>Angola</v>
          </cell>
          <cell r="B762" t="str">
            <v>Angola</v>
          </cell>
          <cell r="C762">
            <v>25282</v>
          </cell>
          <cell r="D762">
            <v>0</v>
          </cell>
          <cell r="E762">
            <v>25282</v>
          </cell>
          <cell r="F762">
            <v>0</v>
          </cell>
        </row>
        <row r="763">
          <cell r="A763" t="str">
            <v>Angola</v>
          </cell>
          <cell r="B763" t="str">
            <v>Australia</v>
          </cell>
          <cell r="C763">
            <v>105000</v>
          </cell>
          <cell r="D763">
            <v>0</v>
          </cell>
          <cell r="E763">
            <v>170417</v>
          </cell>
          <cell r="F763">
            <v>3573</v>
          </cell>
        </row>
        <row r="764">
          <cell r="A764" t="str">
            <v>Angola</v>
          </cell>
          <cell r="B764" t="str">
            <v>Canada</v>
          </cell>
          <cell r="C764">
            <v>100000</v>
          </cell>
          <cell r="D764">
            <v>0</v>
          </cell>
          <cell r="E764">
            <v>76234</v>
          </cell>
          <cell r="F764">
            <v>9100</v>
          </cell>
        </row>
        <row r="765">
          <cell r="A765" t="str">
            <v>Angola</v>
          </cell>
          <cell r="B765" t="str">
            <v>Germany</v>
          </cell>
          <cell r="C765">
            <v>112207</v>
          </cell>
          <cell r="D765">
            <v>0</v>
          </cell>
          <cell r="E765">
            <v>84887</v>
          </cell>
          <cell r="F765">
            <v>0</v>
          </cell>
        </row>
        <row r="766">
          <cell r="A766" t="str">
            <v>Angola</v>
          </cell>
          <cell r="B766" t="str">
            <v>International Office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</row>
        <row r="767">
          <cell r="A767" t="str">
            <v>Angola</v>
          </cell>
          <cell r="B767" t="str">
            <v>Japan</v>
          </cell>
          <cell r="C767">
            <v>0</v>
          </cell>
          <cell r="D767">
            <v>0</v>
          </cell>
          <cell r="E767">
            <v>42527</v>
          </cell>
          <cell r="F767">
            <v>0</v>
          </cell>
        </row>
        <row r="768">
          <cell r="A768" t="str">
            <v>Angola</v>
          </cell>
          <cell r="B768" t="str">
            <v>Mixed Funding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</row>
        <row r="769">
          <cell r="A769" t="str">
            <v>Angola</v>
          </cell>
          <cell r="B769" t="str">
            <v>New Zealand</v>
          </cell>
          <cell r="C769">
            <v>120700</v>
          </cell>
          <cell r="D769">
            <v>0</v>
          </cell>
          <cell r="E769">
            <v>120700</v>
          </cell>
          <cell r="F769">
            <v>0</v>
          </cell>
        </row>
        <row r="770">
          <cell r="A770" t="str">
            <v>Angola</v>
          </cell>
          <cell r="B770" t="str">
            <v>Taiwan</v>
          </cell>
          <cell r="C770">
            <v>0</v>
          </cell>
          <cell r="D770">
            <v>0</v>
          </cell>
          <cell r="E770">
            <v>100000</v>
          </cell>
          <cell r="F770">
            <v>0</v>
          </cell>
        </row>
        <row r="771">
          <cell r="A771" t="str">
            <v>Angola</v>
          </cell>
          <cell r="B771" t="str">
            <v>United Kingdom</v>
          </cell>
          <cell r="C771">
            <v>288100</v>
          </cell>
          <cell r="D771">
            <v>0</v>
          </cell>
          <cell r="E771">
            <v>430733</v>
          </cell>
          <cell r="F771">
            <v>0</v>
          </cell>
        </row>
        <row r="772">
          <cell r="A772" t="str">
            <v>Angola</v>
          </cell>
          <cell r="B772" t="str">
            <v>United States</v>
          </cell>
          <cell r="C772">
            <v>8767912</v>
          </cell>
          <cell r="D772">
            <v>0</v>
          </cell>
          <cell r="E772">
            <v>7269512</v>
          </cell>
          <cell r="F772">
            <v>0</v>
          </cell>
        </row>
        <row r="773">
          <cell r="A773" t="str">
            <v>Congo - Democratic Republic of</v>
          </cell>
          <cell r="B773" t="str">
            <v>Africa Relief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</row>
        <row r="774">
          <cell r="A774" t="str">
            <v>Congo - Democratic Republic of</v>
          </cell>
          <cell r="B774" t="str">
            <v>Canada</v>
          </cell>
          <cell r="C774">
            <v>2972399</v>
          </cell>
          <cell r="D774">
            <v>284105</v>
          </cell>
          <cell r="E774">
            <v>2972754</v>
          </cell>
          <cell r="F774">
            <v>284105</v>
          </cell>
        </row>
        <row r="775">
          <cell r="A775" t="str">
            <v>Congo - Democratic Republic of</v>
          </cell>
          <cell r="B775" t="str">
            <v>Congo - Democratic Republic of</v>
          </cell>
          <cell r="C775">
            <v>234477</v>
          </cell>
          <cell r="D775">
            <v>15550</v>
          </cell>
          <cell r="E775">
            <v>166057</v>
          </cell>
          <cell r="F775">
            <v>6220</v>
          </cell>
        </row>
        <row r="776">
          <cell r="A776" t="str">
            <v>Congo - Democratic Republic of</v>
          </cell>
          <cell r="B776" t="str">
            <v>Germany</v>
          </cell>
          <cell r="C776">
            <v>1550</v>
          </cell>
          <cell r="D776">
            <v>0</v>
          </cell>
          <cell r="E776">
            <v>0</v>
          </cell>
          <cell r="F776">
            <v>0</v>
          </cell>
        </row>
        <row r="777">
          <cell r="A777" t="str">
            <v>Congo - Democratic Republic of</v>
          </cell>
          <cell r="B777" t="str">
            <v>Hong Kong</v>
          </cell>
          <cell r="C777">
            <v>516268</v>
          </cell>
          <cell r="D777">
            <v>189000</v>
          </cell>
          <cell r="E777">
            <v>705268</v>
          </cell>
          <cell r="F777">
            <v>0</v>
          </cell>
        </row>
        <row r="778">
          <cell r="A778" t="str">
            <v>Congo - Democratic Republic of</v>
          </cell>
          <cell r="B778" t="str">
            <v>Mixed Funding</v>
          </cell>
          <cell r="C778">
            <v>69369</v>
          </cell>
          <cell r="D778">
            <v>0</v>
          </cell>
          <cell r="E778">
            <v>69369</v>
          </cell>
          <cell r="F778">
            <v>0</v>
          </cell>
        </row>
        <row r="779">
          <cell r="A779" t="str">
            <v>Congo - Democratic Republic of</v>
          </cell>
          <cell r="B779" t="str">
            <v>Netherlands</v>
          </cell>
          <cell r="C779">
            <v>2050</v>
          </cell>
          <cell r="D779">
            <v>0</v>
          </cell>
          <cell r="E779">
            <v>2050</v>
          </cell>
          <cell r="F779">
            <v>0</v>
          </cell>
        </row>
        <row r="780">
          <cell r="A780" t="str">
            <v>Congo - Democratic Republic of</v>
          </cell>
          <cell r="B780" t="str">
            <v>Taiwan</v>
          </cell>
          <cell r="C780">
            <v>370018</v>
          </cell>
          <cell r="D780">
            <v>43600</v>
          </cell>
          <cell r="E780">
            <v>370018</v>
          </cell>
          <cell r="F780">
            <v>43600</v>
          </cell>
        </row>
        <row r="781">
          <cell r="A781" t="str">
            <v>Congo - Democratic Republic of</v>
          </cell>
          <cell r="B781" t="str">
            <v>United States</v>
          </cell>
          <cell r="C781">
            <v>1029003</v>
          </cell>
          <cell r="D781">
            <v>91297</v>
          </cell>
          <cell r="E781">
            <v>1010278</v>
          </cell>
          <cell r="F781">
            <v>91297</v>
          </cell>
        </row>
        <row r="782">
          <cell r="A782" t="str">
            <v>Lesotho</v>
          </cell>
          <cell r="B782" t="str">
            <v>Africa Relief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</row>
        <row r="783">
          <cell r="A783" t="str">
            <v>Lesotho</v>
          </cell>
          <cell r="B783" t="str">
            <v>Australia</v>
          </cell>
          <cell r="C783">
            <v>1256781</v>
          </cell>
          <cell r="D783">
            <v>121187</v>
          </cell>
          <cell r="E783">
            <v>1254773</v>
          </cell>
          <cell r="F783">
            <v>123195</v>
          </cell>
        </row>
        <row r="784">
          <cell r="A784" t="str">
            <v>Lesotho</v>
          </cell>
          <cell r="B784" t="str">
            <v>Austria</v>
          </cell>
          <cell r="C784">
            <v>50000</v>
          </cell>
          <cell r="D784">
            <v>0</v>
          </cell>
          <cell r="E784">
            <v>50000</v>
          </cell>
          <cell r="F784">
            <v>0</v>
          </cell>
        </row>
        <row r="785">
          <cell r="A785" t="str">
            <v>Lesotho</v>
          </cell>
          <cell r="B785" t="str">
            <v>Canada</v>
          </cell>
          <cell r="C785">
            <v>1028</v>
          </cell>
          <cell r="D785">
            <v>0</v>
          </cell>
          <cell r="E785">
            <v>1028</v>
          </cell>
          <cell r="F785">
            <v>0</v>
          </cell>
        </row>
        <row r="786">
          <cell r="A786" t="str">
            <v>Lesotho</v>
          </cell>
          <cell r="B786" t="str">
            <v>Hong Kong</v>
          </cell>
          <cell r="C786">
            <v>285742</v>
          </cell>
          <cell r="D786">
            <v>0</v>
          </cell>
          <cell r="E786">
            <v>285742</v>
          </cell>
          <cell r="F786">
            <v>0</v>
          </cell>
        </row>
        <row r="787">
          <cell r="A787" t="str">
            <v>Lesotho</v>
          </cell>
          <cell r="B787" t="str">
            <v>Lesotho</v>
          </cell>
          <cell r="C787">
            <v>1044901</v>
          </cell>
          <cell r="D787">
            <v>0</v>
          </cell>
          <cell r="E787">
            <v>1069047</v>
          </cell>
          <cell r="F787">
            <v>0</v>
          </cell>
        </row>
        <row r="788">
          <cell r="A788" t="str">
            <v>Lesotho</v>
          </cell>
          <cell r="B788" t="str">
            <v>Mixed Funding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</row>
        <row r="789">
          <cell r="A789" t="str">
            <v>Lesotho</v>
          </cell>
          <cell r="B789" t="str">
            <v>Singapore</v>
          </cell>
          <cell r="C789">
            <v>160314</v>
          </cell>
          <cell r="D789">
            <v>38782</v>
          </cell>
          <cell r="E789">
            <v>160314</v>
          </cell>
          <cell r="F789">
            <v>38782</v>
          </cell>
        </row>
        <row r="790">
          <cell r="A790" t="str">
            <v>Lesotho</v>
          </cell>
          <cell r="B790" t="str">
            <v>Southern Africa Regional Office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</row>
        <row r="791">
          <cell r="A791" t="str">
            <v>Lesotho</v>
          </cell>
          <cell r="B791" t="str">
            <v>Switzerland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</row>
        <row r="792">
          <cell r="A792" t="str">
            <v>Lesotho</v>
          </cell>
          <cell r="B792" t="str">
            <v>Taiwan</v>
          </cell>
          <cell r="C792">
            <v>393589</v>
          </cell>
          <cell r="D792">
            <v>38107</v>
          </cell>
          <cell r="E792">
            <v>393589</v>
          </cell>
          <cell r="F792">
            <v>38107</v>
          </cell>
        </row>
        <row r="793">
          <cell r="A793" t="str">
            <v>Lesotho</v>
          </cell>
          <cell r="B793" t="str">
            <v>United States</v>
          </cell>
          <cell r="C793">
            <v>2463418</v>
          </cell>
          <cell r="D793">
            <v>221298</v>
          </cell>
          <cell r="E793">
            <v>2471382</v>
          </cell>
          <cell r="F793">
            <v>213334</v>
          </cell>
        </row>
        <row r="794">
          <cell r="A794" t="str">
            <v>Malawi</v>
          </cell>
          <cell r="B794" t="str">
            <v>Australia</v>
          </cell>
          <cell r="C794">
            <v>1700043</v>
          </cell>
          <cell r="D794">
            <v>228784</v>
          </cell>
          <cell r="E794">
            <v>1671927</v>
          </cell>
          <cell r="F794">
            <v>228784</v>
          </cell>
        </row>
        <row r="795">
          <cell r="A795" t="str">
            <v>Malawi</v>
          </cell>
          <cell r="B795" t="str">
            <v>Austria</v>
          </cell>
          <cell r="C795">
            <v>399011</v>
          </cell>
          <cell r="D795">
            <v>33350</v>
          </cell>
          <cell r="E795">
            <v>388951</v>
          </cell>
          <cell r="F795">
            <v>33350</v>
          </cell>
        </row>
        <row r="796">
          <cell r="A796" t="str">
            <v>Malawi</v>
          </cell>
          <cell r="B796" t="str">
            <v>Canada</v>
          </cell>
          <cell r="C796">
            <v>3320784</v>
          </cell>
          <cell r="D796">
            <v>203025</v>
          </cell>
          <cell r="E796">
            <v>3279981</v>
          </cell>
          <cell r="F796">
            <v>226342</v>
          </cell>
        </row>
        <row r="797">
          <cell r="A797" t="str">
            <v>Malawi</v>
          </cell>
          <cell r="B797" t="str">
            <v>Germany</v>
          </cell>
          <cell r="C797">
            <v>1409929</v>
          </cell>
          <cell r="D797">
            <v>126150</v>
          </cell>
          <cell r="E797">
            <v>1400786</v>
          </cell>
          <cell r="F797">
            <v>127523</v>
          </cell>
        </row>
        <row r="798">
          <cell r="A798" t="str">
            <v>Malawi</v>
          </cell>
          <cell r="B798" t="str">
            <v>Hong Kong</v>
          </cell>
          <cell r="C798">
            <v>523000</v>
          </cell>
          <cell r="D798">
            <v>0</v>
          </cell>
          <cell r="E798">
            <v>523000</v>
          </cell>
          <cell r="F798">
            <v>0</v>
          </cell>
        </row>
        <row r="799">
          <cell r="A799" t="str">
            <v>Malawi</v>
          </cell>
          <cell r="B799" t="str">
            <v>International Office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</row>
        <row r="800">
          <cell r="A800" t="str">
            <v>Malawi</v>
          </cell>
          <cell r="B800" t="str">
            <v>Ireland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</row>
        <row r="801">
          <cell r="A801" t="str">
            <v>Malawi</v>
          </cell>
          <cell r="B801" t="str">
            <v>Korea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</row>
        <row r="802">
          <cell r="A802" t="str">
            <v>Malawi</v>
          </cell>
          <cell r="B802" t="str">
            <v>Malawi</v>
          </cell>
          <cell r="C802">
            <v>1658544</v>
          </cell>
          <cell r="D802">
            <v>0</v>
          </cell>
          <cell r="E802">
            <v>1658544</v>
          </cell>
          <cell r="F802">
            <v>0</v>
          </cell>
        </row>
        <row r="803">
          <cell r="A803" t="str">
            <v>Malawi</v>
          </cell>
          <cell r="B803" t="str">
            <v>Mixed Funding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</row>
        <row r="804">
          <cell r="A804" t="str">
            <v>Malawi</v>
          </cell>
          <cell r="B804" t="str">
            <v>New Zealand</v>
          </cell>
          <cell r="C804">
            <v>730226</v>
          </cell>
          <cell r="D804">
            <v>111999</v>
          </cell>
          <cell r="E804">
            <v>741060</v>
          </cell>
          <cell r="F804">
            <v>101165</v>
          </cell>
        </row>
        <row r="805">
          <cell r="A805" t="str">
            <v>Malawi</v>
          </cell>
          <cell r="B805" t="str">
            <v>Taiwan</v>
          </cell>
          <cell r="C805">
            <v>253064</v>
          </cell>
          <cell r="D805">
            <v>42137</v>
          </cell>
          <cell r="E805">
            <v>253064</v>
          </cell>
          <cell r="F805">
            <v>42137</v>
          </cell>
        </row>
        <row r="806">
          <cell r="A806" t="str">
            <v>Malawi</v>
          </cell>
          <cell r="B806" t="str">
            <v>Uganda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</row>
        <row r="807">
          <cell r="A807" t="str">
            <v>Malawi</v>
          </cell>
          <cell r="B807" t="str">
            <v>United Kingdom</v>
          </cell>
          <cell r="C807">
            <v>1438903</v>
          </cell>
          <cell r="D807">
            <v>105840</v>
          </cell>
          <cell r="E807">
            <v>1449038</v>
          </cell>
          <cell r="F807">
            <v>87180</v>
          </cell>
        </row>
        <row r="808">
          <cell r="A808" t="str">
            <v>Malawi</v>
          </cell>
          <cell r="B808" t="str">
            <v>United States</v>
          </cell>
          <cell r="C808">
            <v>4372646</v>
          </cell>
          <cell r="D808">
            <v>397432</v>
          </cell>
          <cell r="E808">
            <v>4187034</v>
          </cell>
          <cell r="F808">
            <v>377133</v>
          </cell>
        </row>
        <row r="809">
          <cell r="A809" t="str">
            <v>Mozambique</v>
          </cell>
          <cell r="B809" t="str">
            <v>Australia</v>
          </cell>
          <cell r="C809">
            <v>1949535</v>
          </cell>
          <cell r="D809">
            <v>207283</v>
          </cell>
          <cell r="E809">
            <v>1939029</v>
          </cell>
          <cell r="F809">
            <v>217790</v>
          </cell>
        </row>
        <row r="810">
          <cell r="A810" t="str">
            <v>Mozambique</v>
          </cell>
          <cell r="B810" t="str">
            <v>Canada</v>
          </cell>
          <cell r="C810">
            <v>799678</v>
          </cell>
          <cell r="D810">
            <v>102541</v>
          </cell>
          <cell r="E810">
            <v>798291</v>
          </cell>
          <cell r="F810">
            <v>104828</v>
          </cell>
        </row>
        <row r="811">
          <cell r="A811" t="str">
            <v>Mozambique</v>
          </cell>
          <cell r="B811" t="str">
            <v>Germany</v>
          </cell>
          <cell r="C811">
            <v>1094248</v>
          </cell>
          <cell r="D811">
            <v>71700</v>
          </cell>
          <cell r="E811">
            <v>1023786</v>
          </cell>
          <cell r="F811">
            <v>38400</v>
          </cell>
        </row>
        <row r="812">
          <cell r="A812" t="str">
            <v>Mozambique</v>
          </cell>
          <cell r="B812" t="str">
            <v>Hong Kong</v>
          </cell>
          <cell r="C812">
            <v>633456</v>
          </cell>
          <cell r="D812">
            <v>141210</v>
          </cell>
          <cell r="E812">
            <v>762416</v>
          </cell>
          <cell r="F812">
            <v>12250</v>
          </cell>
        </row>
        <row r="813">
          <cell r="A813" t="str">
            <v>Mozambique</v>
          </cell>
          <cell r="B813" t="str">
            <v>Ireland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</row>
        <row r="814">
          <cell r="A814" t="str">
            <v>Mozambique</v>
          </cell>
          <cell r="B814" t="str">
            <v>Korea</v>
          </cell>
          <cell r="C814">
            <v>50000</v>
          </cell>
          <cell r="D814">
            <v>0</v>
          </cell>
          <cell r="E814">
            <v>50000</v>
          </cell>
          <cell r="F814">
            <v>0</v>
          </cell>
        </row>
        <row r="815">
          <cell r="A815" t="str">
            <v>Mozambique</v>
          </cell>
          <cell r="B815" t="str">
            <v>Mozambique</v>
          </cell>
          <cell r="C815">
            <v>939168</v>
          </cell>
          <cell r="D815">
            <v>0</v>
          </cell>
          <cell r="E815">
            <v>939168</v>
          </cell>
          <cell r="F815">
            <v>0</v>
          </cell>
        </row>
        <row r="816">
          <cell r="A816" t="str">
            <v>Mozambique</v>
          </cell>
          <cell r="B816" t="str">
            <v>Switzerland</v>
          </cell>
          <cell r="C816">
            <v>568561</v>
          </cell>
          <cell r="D816">
            <v>116565</v>
          </cell>
          <cell r="E816">
            <v>584238</v>
          </cell>
          <cell r="F816">
            <v>116565</v>
          </cell>
        </row>
        <row r="817">
          <cell r="A817" t="str">
            <v>Mozambique</v>
          </cell>
          <cell r="B817" t="str">
            <v>Taiwan</v>
          </cell>
          <cell r="C817">
            <v>170632</v>
          </cell>
          <cell r="D817">
            <v>31440</v>
          </cell>
          <cell r="E817">
            <v>181192</v>
          </cell>
          <cell r="F817">
            <v>20880</v>
          </cell>
        </row>
        <row r="818">
          <cell r="A818" t="str">
            <v>Mozambique</v>
          </cell>
          <cell r="B818" t="str">
            <v>United Kingdom</v>
          </cell>
          <cell r="C818">
            <v>1736891</v>
          </cell>
          <cell r="D818">
            <v>84934</v>
          </cell>
          <cell r="E818">
            <v>1728375</v>
          </cell>
          <cell r="F818">
            <v>93447</v>
          </cell>
        </row>
        <row r="819">
          <cell r="A819" t="str">
            <v>Mozambique</v>
          </cell>
          <cell r="B819" t="str">
            <v>United States</v>
          </cell>
          <cell r="C819">
            <v>13163322</v>
          </cell>
          <cell r="D819">
            <v>817414</v>
          </cell>
          <cell r="E819">
            <v>12257483</v>
          </cell>
          <cell r="F819">
            <v>488265</v>
          </cell>
        </row>
        <row r="820">
          <cell r="A820" t="str">
            <v>South Africa</v>
          </cell>
          <cell r="B820" t="str">
            <v>Australia</v>
          </cell>
          <cell r="C820">
            <v>769442</v>
          </cell>
          <cell r="D820">
            <v>114208</v>
          </cell>
          <cell r="E820">
            <v>890696</v>
          </cell>
          <cell r="F820">
            <v>120736</v>
          </cell>
        </row>
        <row r="821">
          <cell r="A821" t="str">
            <v>South Africa</v>
          </cell>
          <cell r="B821" t="str">
            <v>Canada</v>
          </cell>
          <cell r="C821">
            <v>347028</v>
          </cell>
          <cell r="D821">
            <v>58514</v>
          </cell>
          <cell r="E821">
            <v>381586</v>
          </cell>
          <cell r="F821">
            <v>61597</v>
          </cell>
        </row>
        <row r="822">
          <cell r="A822" t="str">
            <v>South Africa</v>
          </cell>
          <cell r="B822" t="str">
            <v>Hong Kong</v>
          </cell>
          <cell r="C822">
            <v>0</v>
          </cell>
          <cell r="D822">
            <v>0</v>
          </cell>
          <cell r="E822">
            <v>235833</v>
          </cell>
          <cell r="F822">
            <v>10000</v>
          </cell>
        </row>
        <row r="823">
          <cell r="A823" t="str">
            <v>South Africa</v>
          </cell>
          <cell r="B823" t="str">
            <v>Malaysia</v>
          </cell>
          <cell r="C823">
            <v>46614</v>
          </cell>
          <cell r="D823">
            <v>9799</v>
          </cell>
          <cell r="E823">
            <v>46614</v>
          </cell>
          <cell r="F823">
            <v>9799</v>
          </cell>
        </row>
        <row r="824">
          <cell r="A824" t="str">
            <v>South Africa</v>
          </cell>
          <cell r="B824" t="str">
            <v>New Zealand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</row>
        <row r="825">
          <cell r="A825" t="str">
            <v>South Africa</v>
          </cell>
          <cell r="B825" t="str">
            <v>South Africa</v>
          </cell>
          <cell r="C825">
            <v>678150</v>
          </cell>
          <cell r="D825">
            <v>91381</v>
          </cell>
          <cell r="E825">
            <v>678150</v>
          </cell>
          <cell r="F825">
            <v>91381</v>
          </cell>
        </row>
        <row r="826">
          <cell r="A826" t="str">
            <v>South Africa</v>
          </cell>
          <cell r="B826" t="str">
            <v>Taiwan</v>
          </cell>
          <cell r="C826">
            <v>169420</v>
          </cell>
          <cell r="D826">
            <v>29580</v>
          </cell>
          <cell r="E826">
            <v>242281</v>
          </cell>
          <cell r="F826">
            <v>29580</v>
          </cell>
        </row>
        <row r="827">
          <cell r="A827" t="str">
            <v>South Africa</v>
          </cell>
          <cell r="B827" t="str">
            <v>United Kingdom</v>
          </cell>
          <cell r="C827">
            <v>308000</v>
          </cell>
          <cell r="D827">
            <v>52000</v>
          </cell>
          <cell r="E827">
            <v>273571</v>
          </cell>
          <cell r="F827">
            <v>45000</v>
          </cell>
        </row>
        <row r="828">
          <cell r="A828" t="str">
            <v>South Africa</v>
          </cell>
          <cell r="B828" t="str">
            <v>United States</v>
          </cell>
          <cell r="C828">
            <v>1507706</v>
          </cell>
          <cell r="D828">
            <v>182502</v>
          </cell>
          <cell r="E828">
            <v>1448387</v>
          </cell>
          <cell r="F828">
            <v>233721</v>
          </cell>
        </row>
        <row r="829">
          <cell r="A829" t="str">
            <v>South Africa</v>
          </cell>
          <cell r="B829" t="str">
            <v>Zambia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</row>
        <row r="830">
          <cell r="A830" t="str">
            <v>Southern Africa Regional Office</v>
          </cell>
          <cell r="B830" t="str">
            <v>Australia</v>
          </cell>
          <cell r="C830">
            <v>151362</v>
          </cell>
          <cell r="D830">
            <v>0</v>
          </cell>
          <cell r="E830">
            <v>14960</v>
          </cell>
          <cell r="F830">
            <v>0</v>
          </cell>
        </row>
        <row r="831">
          <cell r="A831" t="str">
            <v>Southern Africa Regional Office</v>
          </cell>
          <cell r="B831" t="str">
            <v>Canada</v>
          </cell>
          <cell r="C831">
            <v>159000</v>
          </cell>
          <cell r="D831">
            <v>0</v>
          </cell>
          <cell r="E831">
            <v>100000</v>
          </cell>
          <cell r="F831">
            <v>0</v>
          </cell>
        </row>
        <row r="832">
          <cell r="A832" t="str">
            <v>Southern Africa Regional Office</v>
          </cell>
          <cell r="B832" t="str">
            <v>Germany</v>
          </cell>
          <cell r="C832">
            <v>72326</v>
          </cell>
          <cell r="D832">
            <v>0</v>
          </cell>
          <cell r="E832">
            <v>70756</v>
          </cell>
          <cell r="F832">
            <v>0</v>
          </cell>
        </row>
        <row r="833">
          <cell r="A833" t="str">
            <v>Southern Africa Regional Office</v>
          </cell>
          <cell r="B833" t="str">
            <v>Hong Kong</v>
          </cell>
          <cell r="C833">
            <v>20000</v>
          </cell>
          <cell r="D833">
            <v>0</v>
          </cell>
          <cell r="E833">
            <v>20000</v>
          </cell>
          <cell r="F833">
            <v>0</v>
          </cell>
        </row>
        <row r="834">
          <cell r="A834" t="str">
            <v>Southern Africa Regional Office</v>
          </cell>
          <cell r="B834" t="str">
            <v>Ireland</v>
          </cell>
          <cell r="C834">
            <v>9000</v>
          </cell>
          <cell r="D834">
            <v>0</v>
          </cell>
          <cell r="E834">
            <v>0</v>
          </cell>
          <cell r="F834">
            <v>0</v>
          </cell>
        </row>
        <row r="835">
          <cell r="A835" t="str">
            <v>Southern Africa Regional Office</v>
          </cell>
          <cell r="B835" t="str">
            <v>Japan</v>
          </cell>
          <cell r="C835">
            <v>9000</v>
          </cell>
          <cell r="D835">
            <v>0</v>
          </cell>
          <cell r="E835">
            <v>5000</v>
          </cell>
          <cell r="F835">
            <v>0</v>
          </cell>
        </row>
        <row r="836">
          <cell r="A836" t="str">
            <v>Southern Africa Regional Office</v>
          </cell>
          <cell r="B836" t="str">
            <v>Mixed Funding</v>
          </cell>
          <cell r="C836">
            <v>40000</v>
          </cell>
          <cell r="D836">
            <v>0</v>
          </cell>
          <cell r="E836">
            <v>40000</v>
          </cell>
          <cell r="F836">
            <v>0</v>
          </cell>
        </row>
        <row r="837">
          <cell r="A837" t="str">
            <v>Southern Africa Regional Office</v>
          </cell>
          <cell r="B837" t="str">
            <v>Netherlands</v>
          </cell>
          <cell r="C837">
            <v>3369</v>
          </cell>
          <cell r="D837">
            <v>0</v>
          </cell>
          <cell r="E837">
            <v>3369</v>
          </cell>
          <cell r="F837">
            <v>0</v>
          </cell>
        </row>
        <row r="838">
          <cell r="A838" t="str">
            <v>Southern Africa Regional Office</v>
          </cell>
          <cell r="B838" t="str">
            <v>Singapore</v>
          </cell>
          <cell r="C838">
            <v>2000</v>
          </cell>
          <cell r="D838">
            <v>0</v>
          </cell>
          <cell r="E838">
            <v>2000</v>
          </cell>
          <cell r="F838">
            <v>0</v>
          </cell>
        </row>
        <row r="839">
          <cell r="A839" t="str">
            <v>Southern Africa Regional Office</v>
          </cell>
          <cell r="B839" t="str">
            <v>Southern Africa Regional Office</v>
          </cell>
          <cell r="C839">
            <v>255170</v>
          </cell>
          <cell r="D839">
            <v>0</v>
          </cell>
          <cell r="E839">
            <v>255170</v>
          </cell>
          <cell r="F839">
            <v>0</v>
          </cell>
        </row>
        <row r="840">
          <cell r="A840" t="str">
            <v>Southern Africa Regional Office</v>
          </cell>
          <cell r="B840" t="str">
            <v>Switzerland</v>
          </cell>
          <cell r="C840">
            <v>10000</v>
          </cell>
          <cell r="D840">
            <v>0</v>
          </cell>
          <cell r="E840">
            <v>10000</v>
          </cell>
          <cell r="F840">
            <v>0</v>
          </cell>
        </row>
        <row r="841">
          <cell r="A841" t="str">
            <v>Southern Africa Regional Office</v>
          </cell>
          <cell r="B841" t="str">
            <v>United Kingdom</v>
          </cell>
          <cell r="C841">
            <v>273304</v>
          </cell>
          <cell r="D841">
            <v>0</v>
          </cell>
          <cell r="E841">
            <v>209864</v>
          </cell>
          <cell r="F841">
            <v>0</v>
          </cell>
        </row>
        <row r="842">
          <cell r="A842" t="str">
            <v>Southern Africa Regional Office</v>
          </cell>
          <cell r="B842" t="str">
            <v>United States</v>
          </cell>
          <cell r="C842">
            <v>1747123</v>
          </cell>
          <cell r="D842">
            <v>0</v>
          </cell>
          <cell r="E842">
            <v>1229196</v>
          </cell>
          <cell r="F842">
            <v>0</v>
          </cell>
        </row>
        <row r="843">
          <cell r="A843" t="str">
            <v>Swaziland</v>
          </cell>
          <cell r="B843" t="str">
            <v>Australia</v>
          </cell>
          <cell r="C843">
            <v>1030849</v>
          </cell>
          <cell r="D843">
            <v>135276</v>
          </cell>
          <cell r="E843">
            <v>1030849</v>
          </cell>
          <cell r="F843">
            <v>135276</v>
          </cell>
        </row>
        <row r="844">
          <cell r="A844" t="str">
            <v>Swaziland</v>
          </cell>
          <cell r="B844" t="str">
            <v>Austria</v>
          </cell>
          <cell r="C844">
            <v>283645</v>
          </cell>
          <cell r="D844">
            <v>26087</v>
          </cell>
          <cell r="E844">
            <v>283645</v>
          </cell>
          <cell r="F844">
            <v>26087</v>
          </cell>
        </row>
        <row r="845">
          <cell r="A845" t="str">
            <v>Swaziland</v>
          </cell>
          <cell r="B845" t="str">
            <v>Canada</v>
          </cell>
          <cell r="C845">
            <v>1800</v>
          </cell>
          <cell r="D845">
            <v>0</v>
          </cell>
          <cell r="E845">
            <v>1800</v>
          </cell>
          <cell r="F845">
            <v>0</v>
          </cell>
        </row>
        <row r="846">
          <cell r="A846" t="str">
            <v>Swaziland</v>
          </cell>
          <cell r="B846" t="str">
            <v>Germany</v>
          </cell>
          <cell r="C846">
            <v>595760</v>
          </cell>
          <cell r="D846">
            <v>54721</v>
          </cell>
          <cell r="E846">
            <v>608090</v>
          </cell>
          <cell r="F846">
            <v>42391</v>
          </cell>
        </row>
        <row r="847">
          <cell r="A847" t="str">
            <v>Swaziland</v>
          </cell>
          <cell r="B847" t="str">
            <v>Hong Kong</v>
          </cell>
          <cell r="C847">
            <v>324879</v>
          </cell>
          <cell r="D847">
            <v>23507</v>
          </cell>
          <cell r="E847">
            <v>348386</v>
          </cell>
          <cell r="F847">
            <v>0</v>
          </cell>
        </row>
        <row r="848">
          <cell r="A848" t="str">
            <v>Swaziland</v>
          </cell>
          <cell r="B848" t="str">
            <v>Ireland</v>
          </cell>
          <cell r="C848">
            <v>215860</v>
          </cell>
          <cell r="D848">
            <v>28903</v>
          </cell>
          <cell r="E848">
            <v>244763</v>
          </cell>
          <cell r="F848">
            <v>0</v>
          </cell>
        </row>
        <row r="849">
          <cell r="A849" t="str">
            <v>Swaziland</v>
          </cell>
          <cell r="B849" t="str">
            <v>Swaziland</v>
          </cell>
          <cell r="C849">
            <v>120304</v>
          </cell>
          <cell r="D849">
            <v>2827</v>
          </cell>
          <cell r="E849">
            <v>160355</v>
          </cell>
          <cell r="F849">
            <v>2827</v>
          </cell>
        </row>
        <row r="850">
          <cell r="A850" t="str">
            <v>Swaziland</v>
          </cell>
          <cell r="B850" t="str">
            <v>Taiwan</v>
          </cell>
          <cell r="C850">
            <v>587630</v>
          </cell>
          <cell r="D850">
            <v>74660</v>
          </cell>
          <cell r="E850">
            <v>603130</v>
          </cell>
          <cell r="F850">
            <v>59160</v>
          </cell>
        </row>
        <row r="851">
          <cell r="A851" t="str">
            <v>Swaziland</v>
          </cell>
          <cell r="B851" t="str">
            <v>United States</v>
          </cell>
          <cell r="C851">
            <v>1486477</v>
          </cell>
          <cell r="D851">
            <v>166363</v>
          </cell>
          <cell r="E851">
            <v>1516764</v>
          </cell>
          <cell r="F851">
            <v>135826</v>
          </cell>
        </row>
        <row r="852">
          <cell r="A852" t="str">
            <v>Zambia</v>
          </cell>
          <cell r="B852" t="str">
            <v>Asia Relief/Rehab Office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</row>
        <row r="853">
          <cell r="A853" t="str">
            <v>Zambia</v>
          </cell>
          <cell r="B853" t="str">
            <v>Australia</v>
          </cell>
          <cell r="C853">
            <v>4157654</v>
          </cell>
          <cell r="D853">
            <v>196975</v>
          </cell>
          <cell r="E853">
            <v>4207977</v>
          </cell>
          <cell r="F853">
            <v>196975</v>
          </cell>
        </row>
        <row r="854">
          <cell r="A854" t="str">
            <v>Zambia</v>
          </cell>
          <cell r="B854" t="str">
            <v>Canada</v>
          </cell>
          <cell r="C854">
            <v>2022096</v>
          </cell>
          <cell r="D854">
            <v>182000</v>
          </cell>
          <cell r="E854">
            <v>2007194</v>
          </cell>
          <cell r="F854">
            <v>196802</v>
          </cell>
        </row>
        <row r="855">
          <cell r="A855" t="str">
            <v>Zambia</v>
          </cell>
          <cell r="B855" t="str">
            <v>Germany</v>
          </cell>
          <cell r="C855">
            <v>-126</v>
          </cell>
          <cell r="D855">
            <v>0</v>
          </cell>
          <cell r="E855">
            <v>-126</v>
          </cell>
          <cell r="F855">
            <v>0</v>
          </cell>
        </row>
        <row r="856">
          <cell r="A856" t="str">
            <v>Zambia</v>
          </cell>
          <cell r="B856" t="str">
            <v>Hong Kong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</row>
        <row r="857">
          <cell r="A857" t="str">
            <v>Zambia</v>
          </cell>
          <cell r="B857" t="str">
            <v>International Office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</row>
        <row r="858">
          <cell r="A858" t="str">
            <v>Zambia</v>
          </cell>
          <cell r="B858" t="str">
            <v>Japan</v>
          </cell>
          <cell r="C858">
            <v>245241</v>
          </cell>
          <cell r="D858">
            <v>46069</v>
          </cell>
          <cell r="E858">
            <v>245241</v>
          </cell>
          <cell r="F858">
            <v>46069</v>
          </cell>
        </row>
        <row r="859">
          <cell r="A859" t="str">
            <v>Zambia</v>
          </cell>
          <cell r="B859" t="str">
            <v>Korea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</row>
        <row r="860">
          <cell r="A860" t="str">
            <v>Zambia</v>
          </cell>
          <cell r="B860" t="str">
            <v>Mixed Funding</v>
          </cell>
          <cell r="C860">
            <v>320000</v>
          </cell>
          <cell r="D860">
            <v>0</v>
          </cell>
          <cell r="E860">
            <v>320000</v>
          </cell>
          <cell r="F860">
            <v>0</v>
          </cell>
        </row>
        <row r="861">
          <cell r="A861" t="str">
            <v>Zambia</v>
          </cell>
          <cell r="B861" t="str">
            <v>New Zealand</v>
          </cell>
          <cell r="C861">
            <v>722955</v>
          </cell>
          <cell r="D861">
            <v>79010</v>
          </cell>
          <cell r="E861">
            <v>722955</v>
          </cell>
          <cell r="F861">
            <v>79010</v>
          </cell>
        </row>
        <row r="862">
          <cell r="A862" t="str">
            <v>Zambia</v>
          </cell>
          <cell r="B862" t="str">
            <v>Southern Africa Regional Office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</row>
        <row r="863">
          <cell r="A863" t="str">
            <v>Zambia</v>
          </cell>
          <cell r="B863" t="str">
            <v>Taiwan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</row>
        <row r="864">
          <cell r="A864" t="str">
            <v>Zambia</v>
          </cell>
          <cell r="B864" t="str">
            <v>United Kingdom</v>
          </cell>
          <cell r="C864">
            <v>535903</v>
          </cell>
          <cell r="D864">
            <v>53500</v>
          </cell>
          <cell r="E864">
            <v>540139</v>
          </cell>
          <cell r="F864">
            <v>46500</v>
          </cell>
        </row>
        <row r="865">
          <cell r="A865" t="str">
            <v>Zambia</v>
          </cell>
          <cell r="B865" t="str">
            <v>United States</v>
          </cell>
          <cell r="C865">
            <v>9374757</v>
          </cell>
          <cell r="D865">
            <v>515574</v>
          </cell>
          <cell r="E865">
            <v>8292689</v>
          </cell>
          <cell r="F865">
            <v>532531</v>
          </cell>
        </row>
        <row r="866">
          <cell r="A866" t="str">
            <v>Zambia</v>
          </cell>
          <cell r="B866" t="str">
            <v>Zambia</v>
          </cell>
          <cell r="C866">
            <v>804017</v>
          </cell>
          <cell r="D866">
            <v>0</v>
          </cell>
          <cell r="E866">
            <v>804017</v>
          </cell>
          <cell r="F866">
            <v>0</v>
          </cell>
        </row>
        <row r="867">
          <cell r="A867" t="str">
            <v>Zimbabwe</v>
          </cell>
          <cell r="B867" t="str">
            <v>Australia</v>
          </cell>
          <cell r="C867">
            <v>2290610</v>
          </cell>
          <cell r="D867">
            <v>194872</v>
          </cell>
          <cell r="E867">
            <v>2290466</v>
          </cell>
          <cell r="F867">
            <v>194872</v>
          </cell>
        </row>
        <row r="868">
          <cell r="A868" t="str">
            <v>Zimbabwe</v>
          </cell>
          <cell r="B868" t="str">
            <v>Austria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</row>
        <row r="869">
          <cell r="A869" t="str">
            <v>Zimbabwe</v>
          </cell>
          <cell r="B869" t="str">
            <v>Canada</v>
          </cell>
          <cell r="C869">
            <v>1619098</v>
          </cell>
          <cell r="D869">
            <v>193840</v>
          </cell>
          <cell r="E869">
            <v>1560204</v>
          </cell>
          <cell r="F869">
            <v>193840</v>
          </cell>
        </row>
        <row r="870">
          <cell r="A870" t="str">
            <v>Zimbabwe</v>
          </cell>
          <cell r="B870" t="str">
            <v>Germany</v>
          </cell>
          <cell r="C870">
            <v>2226772</v>
          </cell>
          <cell r="D870">
            <v>51665</v>
          </cell>
          <cell r="E870">
            <v>2031270</v>
          </cell>
          <cell r="F870">
            <v>51665</v>
          </cell>
        </row>
        <row r="871">
          <cell r="A871" t="str">
            <v>Zimbabwe</v>
          </cell>
          <cell r="B871" t="str">
            <v>Hong Kong</v>
          </cell>
          <cell r="C871">
            <v>172716</v>
          </cell>
          <cell r="D871">
            <v>0</v>
          </cell>
          <cell r="E871">
            <v>172716</v>
          </cell>
          <cell r="F871">
            <v>0</v>
          </cell>
        </row>
        <row r="872">
          <cell r="A872" t="str">
            <v>Zimbabwe</v>
          </cell>
          <cell r="B872" t="str">
            <v>International Office</v>
          </cell>
          <cell r="C872">
            <v>49699</v>
          </cell>
          <cell r="D872">
            <v>0</v>
          </cell>
          <cell r="E872">
            <v>49699</v>
          </cell>
          <cell r="F872">
            <v>0</v>
          </cell>
        </row>
        <row r="873">
          <cell r="A873" t="str">
            <v>Zimbabwe</v>
          </cell>
          <cell r="B873" t="str">
            <v>Korea</v>
          </cell>
          <cell r="C873">
            <v>299350</v>
          </cell>
          <cell r="D873">
            <v>33782</v>
          </cell>
          <cell r="E873">
            <v>299350</v>
          </cell>
          <cell r="F873">
            <v>33782</v>
          </cell>
        </row>
        <row r="874">
          <cell r="A874" t="str">
            <v>Zimbabwe</v>
          </cell>
          <cell r="B874" t="str">
            <v>Netherlands</v>
          </cell>
          <cell r="C874">
            <v>948373</v>
          </cell>
          <cell r="D874">
            <v>0</v>
          </cell>
          <cell r="E874">
            <v>976235</v>
          </cell>
          <cell r="F874">
            <v>0</v>
          </cell>
        </row>
        <row r="875">
          <cell r="A875" t="str">
            <v>Zimbabwe</v>
          </cell>
          <cell r="B875" t="str">
            <v>Switzerland</v>
          </cell>
          <cell r="C875">
            <v>77897</v>
          </cell>
          <cell r="D875">
            <v>0</v>
          </cell>
          <cell r="E875">
            <v>77897</v>
          </cell>
          <cell r="F875">
            <v>0</v>
          </cell>
        </row>
        <row r="876">
          <cell r="A876" t="str">
            <v>Zimbabwe</v>
          </cell>
          <cell r="B876" t="str">
            <v>United Kingdom</v>
          </cell>
          <cell r="C876">
            <v>1968142</v>
          </cell>
          <cell r="D876">
            <v>141876</v>
          </cell>
          <cell r="E876">
            <v>1948142</v>
          </cell>
          <cell r="F876">
            <v>141876</v>
          </cell>
        </row>
        <row r="877">
          <cell r="A877" t="str">
            <v>Zimbabwe</v>
          </cell>
          <cell r="B877" t="str">
            <v>United States</v>
          </cell>
          <cell r="C877">
            <v>13473765</v>
          </cell>
          <cell r="D877">
            <v>253167</v>
          </cell>
          <cell r="E877">
            <v>9488452</v>
          </cell>
          <cell r="F877">
            <v>253167</v>
          </cell>
        </row>
        <row r="878">
          <cell r="A878" t="str">
            <v>Zimbabwe</v>
          </cell>
          <cell r="B878" t="str">
            <v>Zimbabwe</v>
          </cell>
          <cell r="C878">
            <v>197746</v>
          </cell>
          <cell r="D878">
            <v>0</v>
          </cell>
          <cell r="E878">
            <v>197746</v>
          </cell>
          <cell r="F878">
            <v>0</v>
          </cell>
        </row>
        <row r="879">
          <cell r="A879" t="str">
            <v>Chad</v>
          </cell>
          <cell r="B879" t="str">
            <v>Australia</v>
          </cell>
          <cell r="C879">
            <v>1369326</v>
          </cell>
          <cell r="D879">
            <v>151679</v>
          </cell>
          <cell r="E879">
            <v>1156455</v>
          </cell>
          <cell r="F879">
            <v>133203</v>
          </cell>
        </row>
        <row r="880">
          <cell r="A880" t="str">
            <v>Chad</v>
          </cell>
          <cell r="B880" t="str">
            <v>Austria</v>
          </cell>
          <cell r="C880">
            <v>52693</v>
          </cell>
          <cell r="D880">
            <v>0</v>
          </cell>
          <cell r="E880">
            <v>52693</v>
          </cell>
          <cell r="F880">
            <v>0</v>
          </cell>
        </row>
        <row r="881">
          <cell r="A881" t="str">
            <v>Chad</v>
          </cell>
          <cell r="B881" t="str">
            <v>Canada</v>
          </cell>
          <cell r="C881">
            <v>1510259</v>
          </cell>
          <cell r="D881">
            <v>238480</v>
          </cell>
          <cell r="E881">
            <v>1463789</v>
          </cell>
          <cell r="F881">
            <v>240061</v>
          </cell>
        </row>
        <row r="882">
          <cell r="A882" t="str">
            <v>Chad</v>
          </cell>
          <cell r="B882" t="str">
            <v>Chad</v>
          </cell>
          <cell r="C882">
            <v>91370</v>
          </cell>
          <cell r="D882">
            <v>0</v>
          </cell>
          <cell r="E882">
            <v>63393</v>
          </cell>
          <cell r="F882">
            <v>0</v>
          </cell>
        </row>
        <row r="883">
          <cell r="A883" t="str">
            <v>Chad</v>
          </cell>
          <cell r="B883" t="str">
            <v>Germany</v>
          </cell>
          <cell r="C883">
            <v>854000</v>
          </cell>
          <cell r="D883">
            <v>118100</v>
          </cell>
          <cell r="E883">
            <v>875136</v>
          </cell>
          <cell r="F883">
            <v>108100</v>
          </cell>
        </row>
        <row r="884">
          <cell r="A884" t="str">
            <v>Chad</v>
          </cell>
          <cell r="B884" t="str">
            <v>Hong Kong</v>
          </cell>
          <cell r="C884">
            <v>388900</v>
          </cell>
          <cell r="D884">
            <v>0</v>
          </cell>
          <cell r="E884">
            <v>193900</v>
          </cell>
          <cell r="F884">
            <v>0</v>
          </cell>
        </row>
        <row r="885">
          <cell r="A885" t="str">
            <v>Chad</v>
          </cell>
          <cell r="B885" t="str">
            <v>International Office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</row>
        <row r="886">
          <cell r="A886" t="str">
            <v>Chad</v>
          </cell>
          <cell r="B886" t="str">
            <v>Ireland</v>
          </cell>
          <cell r="C886">
            <v>89052</v>
          </cell>
          <cell r="D886">
            <v>0</v>
          </cell>
          <cell r="E886">
            <v>89052</v>
          </cell>
          <cell r="F886">
            <v>0</v>
          </cell>
        </row>
        <row r="887">
          <cell r="A887" t="str">
            <v>Chad</v>
          </cell>
          <cell r="B887" t="str">
            <v>Mixed Funding</v>
          </cell>
          <cell r="C887">
            <v>383202</v>
          </cell>
          <cell r="D887">
            <v>0</v>
          </cell>
          <cell r="E887">
            <v>383202</v>
          </cell>
          <cell r="F887">
            <v>0</v>
          </cell>
        </row>
        <row r="888">
          <cell r="A888" t="str">
            <v>Chad</v>
          </cell>
          <cell r="B888" t="str">
            <v>Netherlands</v>
          </cell>
          <cell r="C888">
            <v>25000</v>
          </cell>
          <cell r="D888">
            <v>0</v>
          </cell>
          <cell r="E888">
            <v>329863</v>
          </cell>
          <cell r="F888">
            <v>0</v>
          </cell>
        </row>
        <row r="889">
          <cell r="A889" t="str">
            <v>Chad</v>
          </cell>
          <cell r="B889" t="str">
            <v>New Zealand</v>
          </cell>
          <cell r="C889">
            <v>55000</v>
          </cell>
          <cell r="D889">
            <v>0</v>
          </cell>
          <cell r="E889">
            <v>55000</v>
          </cell>
          <cell r="F889">
            <v>0</v>
          </cell>
        </row>
        <row r="890">
          <cell r="A890" t="str">
            <v>Chad</v>
          </cell>
          <cell r="B890" t="str">
            <v>Switzerland</v>
          </cell>
          <cell r="C890">
            <v>237949</v>
          </cell>
          <cell r="D890">
            <v>38461</v>
          </cell>
          <cell r="E890">
            <v>239367</v>
          </cell>
          <cell r="F890">
            <v>38461</v>
          </cell>
        </row>
        <row r="891">
          <cell r="A891" t="str">
            <v>Chad</v>
          </cell>
          <cell r="B891" t="str">
            <v>United Kingdom</v>
          </cell>
          <cell r="C891">
            <v>20000</v>
          </cell>
          <cell r="D891">
            <v>0</v>
          </cell>
          <cell r="E891">
            <v>402864</v>
          </cell>
          <cell r="F891">
            <v>0</v>
          </cell>
        </row>
        <row r="892">
          <cell r="A892" t="str">
            <v>Chad</v>
          </cell>
          <cell r="B892" t="str">
            <v>United States</v>
          </cell>
          <cell r="C892">
            <v>1106762</v>
          </cell>
          <cell r="D892">
            <v>52590</v>
          </cell>
          <cell r="E892">
            <v>954932</v>
          </cell>
          <cell r="F892">
            <v>40590</v>
          </cell>
        </row>
        <row r="893">
          <cell r="A893" t="str">
            <v>Ghana</v>
          </cell>
          <cell r="B893" t="str">
            <v>Australia</v>
          </cell>
          <cell r="C893">
            <v>802941</v>
          </cell>
          <cell r="D893">
            <v>63043</v>
          </cell>
          <cell r="E893">
            <v>803041</v>
          </cell>
          <cell r="F893">
            <v>63043</v>
          </cell>
        </row>
        <row r="894">
          <cell r="A894" t="str">
            <v>Ghana</v>
          </cell>
          <cell r="B894" t="str">
            <v>Austria</v>
          </cell>
          <cell r="C894">
            <v>247849</v>
          </cell>
          <cell r="D894">
            <v>28000</v>
          </cell>
          <cell r="E894">
            <v>247971</v>
          </cell>
          <cell r="F894">
            <v>28000</v>
          </cell>
        </row>
        <row r="895">
          <cell r="A895" t="str">
            <v>Ghana</v>
          </cell>
          <cell r="B895" t="str">
            <v>Canada</v>
          </cell>
          <cell r="C895">
            <v>846273</v>
          </cell>
          <cell r="D895">
            <v>59205</v>
          </cell>
          <cell r="E895">
            <v>853473</v>
          </cell>
          <cell r="F895">
            <v>59205</v>
          </cell>
        </row>
        <row r="896">
          <cell r="A896" t="str">
            <v>Ghana</v>
          </cell>
          <cell r="B896" t="str">
            <v>Germany</v>
          </cell>
          <cell r="C896">
            <v>764850</v>
          </cell>
          <cell r="D896">
            <v>67000</v>
          </cell>
          <cell r="E896">
            <v>764850</v>
          </cell>
          <cell r="F896">
            <v>67000</v>
          </cell>
        </row>
        <row r="897">
          <cell r="A897" t="str">
            <v>Ghana</v>
          </cell>
          <cell r="B897" t="str">
            <v>Ghana</v>
          </cell>
          <cell r="C897">
            <v>35000</v>
          </cell>
          <cell r="D897">
            <v>0</v>
          </cell>
          <cell r="E897">
            <v>12617</v>
          </cell>
          <cell r="F897">
            <v>0</v>
          </cell>
        </row>
        <row r="898">
          <cell r="A898" t="str">
            <v>Ghana</v>
          </cell>
          <cell r="B898" t="str">
            <v>Ireland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</row>
        <row r="899">
          <cell r="A899" t="str">
            <v>Ghana</v>
          </cell>
          <cell r="B899" t="str">
            <v>Netherlands</v>
          </cell>
          <cell r="C899">
            <v>-1104</v>
          </cell>
          <cell r="D899">
            <v>0</v>
          </cell>
          <cell r="E899">
            <v>-1104</v>
          </cell>
          <cell r="F899">
            <v>0</v>
          </cell>
        </row>
        <row r="900">
          <cell r="A900" t="str">
            <v>Ghana</v>
          </cell>
          <cell r="B900" t="str">
            <v>New Zealand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</row>
        <row r="901">
          <cell r="A901" t="str">
            <v>Ghana</v>
          </cell>
          <cell r="B901" t="str">
            <v>Switzerland</v>
          </cell>
          <cell r="C901">
            <v>300822</v>
          </cell>
          <cell r="D901">
            <v>33000</v>
          </cell>
          <cell r="E901">
            <v>301946</v>
          </cell>
          <cell r="F901">
            <v>33000</v>
          </cell>
        </row>
        <row r="902">
          <cell r="A902" t="str">
            <v>Ghana</v>
          </cell>
          <cell r="B902" t="str">
            <v>Taiwan</v>
          </cell>
          <cell r="C902">
            <v>132842</v>
          </cell>
          <cell r="D902">
            <v>14500</v>
          </cell>
          <cell r="E902">
            <v>132842</v>
          </cell>
          <cell r="F902">
            <v>14500</v>
          </cell>
        </row>
        <row r="903">
          <cell r="A903" t="str">
            <v>Ghana</v>
          </cell>
          <cell r="B903" t="str">
            <v>United Kingdom</v>
          </cell>
          <cell r="C903">
            <v>323581</v>
          </cell>
          <cell r="D903">
            <v>35000</v>
          </cell>
          <cell r="E903">
            <v>323581</v>
          </cell>
          <cell r="F903">
            <v>35000</v>
          </cell>
        </row>
        <row r="904">
          <cell r="A904" t="str">
            <v>Ghana</v>
          </cell>
          <cell r="B904" t="str">
            <v>United States</v>
          </cell>
          <cell r="C904">
            <v>7259882</v>
          </cell>
          <cell r="D904">
            <v>418200</v>
          </cell>
          <cell r="E904">
            <v>7289650</v>
          </cell>
          <cell r="F904">
            <v>418200</v>
          </cell>
        </row>
        <row r="905">
          <cell r="A905" t="str">
            <v>Liberia</v>
          </cell>
          <cell r="B905" t="str">
            <v>Australia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</row>
        <row r="906">
          <cell r="A906" t="str">
            <v>Liberia</v>
          </cell>
          <cell r="B906" t="str">
            <v>Canada</v>
          </cell>
          <cell r="C906">
            <v>111289</v>
          </cell>
          <cell r="D906">
            <v>0</v>
          </cell>
          <cell r="E906">
            <v>111289</v>
          </cell>
          <cell r="F906">
            <v>0</v>
          </cell>
        </row>
        <row r="907">
          <cell r="A907" t="str">
            <v>Liberia</v>
          </cell>
          <cell r="B907" t="str">
            <v>Germany</v>
          </cell>
          <cell r="C907">
            <v>762416</v>
          </cell>
          <cell r="D907">
            <v>0</v>
          </cell>
          <cell r="E907">
            <v>564394</v>
          </cell>
          <cell r="F907">
            <v>0</v>
          </cell>
        </row>
        <row r="908">
          <cell r="A908" t="str">
            <v>Liberia</v>
          </cell>
          <cell r="B908" t="str">
            <v>Hong Kong</v>
          </cell>
          <cell r="C908">
            <v>590117</v>
          </cell>
          <cell r="D908">
            <v>0</v>
          </cell>
          <cell r="E908">
            <v>558937</v>
          </cell>
          <cell r="F908">
            <v>0</v>
          </cell>
        </row>
        <row r="909">
          <cell r="A909" t="str">
            <v>Liberia</v>
          </cell>
          <cell r="B909" t="str">
            <v>Ireland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</row>
        <row r="910">
          <cell r="A910" t="str">
            <v>Liberia</v>
          </cell>
          <cell r="B910" t="str">
            <v>Japan</v>
          </cell>
          <cell r="C910">
            <v>960852</v>
          </cell>
          <cell r="D910">
            <v>0</v>
          </cell>
          <cell r="E910">
            <v>960852</v>
          </cell>
          <cell r="F910">
            <v>0</v>
          </cell>
        </row>
        <row r="911">
          <cell r="A911" t="str">
            <v>Liberia</v>
          </cell>
          <cell r="B911" t="str">
            <v>Liberia</v>
          </cell>
          <cell r="C911">
            <v>886074</v>
          </cell>
          <cell r="D911">
            <v>0</v>
          </cell>
          <cell r="E911">
            <v>925108</v>
          </cell>
          <cell r="F911">
            <v>0</v>
          </cell>
        </row>
        <row r="912">
          <cell r="A912" t="str">
            <v>Liberia</v>
          </cell>
          <cell r="B912" t="str">
            <v>Malaysia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</row>
        <row r="913">
          <cell r="A913" t="str">
            <v>Liberia</v>
          </cell>
          <cell r="B913" t="str">
            <v>Mixed Funding</v>
          </cell>
          <cell r="C913">
            <v>360035</v>
          </cell>
          <cell r="D913">
            <v>0</v>
          </cell>
          <cell r="E913">
            <v>360035</v>
          </cell>
          <cell r="F913">
            <v>0</v>
          </cell>
        </row>
        <row r="914">
          <cell r="A914" t="str">
            <v>Liberia</v>
          </cell>
          <cell r="B914" t="str">
            <v>Netherlands</v>
          </cell>
          <cell r="C914">
            <v>314637</v>
          </cell>
          <cell r="D914">
            <v>0</v>
          </cell>
          <cell r="E914">
            <v>314636</v>
          </cell>
          <cell r="F914">
            <v>0</v>
          </cell>
        </row>
        <row r="915">
          <cell r="A915" t="str">
            <v>Liberia</v>
          </cell>
          <cell r="B915" t="str">
            <v>New Zealand</v>
          </cell>
          <cell r="C915">
            <v>92062</v>
          </cell>
          <cell r="D915">
            <v>0</v>
          </cell>
          <cell r="E915">
            <v>92062</v>
          </cell>
          <cell r="F915">
            <v>0</v>
          </cell>
        </row>
        <row r="916">
          <cell r="A916" t="str">
            <v>Liberia</v>
          </cell>
          <cell r="B916" t="str">
            <v>Switzerland</v>
          </cell>
          <cell r="C916">
            <v>349594</v>
          </cell>
          <cell r="D916">
            <v>0</v>
          </cell>
          <cell r="E916">
            <v>272028</v>
          </cell>
          <cell r="F916">
            <v>0</v>
          </cell>
        </row>
        <row r="917">
          <cell r="A917" t="str">
            <v>Liberia</v>
          </cell>
          <cell r="B917" t="str">
            <v>Taiwan</v>
          </cell>
          <cell r="C917">
            <v>35000</v>
          </cell>
          <cell r="D917">
            <v>0</v>
          </cell>
          <cell r="E917">
            <v>35000</v>
          </cell>
          <cell r="F917">
            <v>0</v>
          </cell>
        </row>
        <row r="918">
          <cell r="A918" t="str">
            <v>Liberia</v>
          </cell>
          <cell r="B918" t="str">
            <v>United Kingdom</v>
          </cell>
          <cell r="C918">
            <v>192502</v>
          </cell>
          <cell r="D918">
            <v>0</v>
          </cell>
          <cell r="E918">
            <v>192502</v>
          </cell>
          <cell r="F918">
            <v>0</v>
          </cell>
        </row>
        <row r="919">
          <cell r="A919" t="str">
            <v>Liberia</v>
          </cell>
          <cell r="B919" t="str">
            <v>United States</v>
          </cell>
          <cell r="C919">
            <v>827167</v>
          </cell>
          <cell r="D919">
            <v>0</v>
          </cell>
          <cell r="E919">
            <v>402679</v>
          </cell>
          <cell r="F919">
            <v>0</v>
          </cell>
        </row>
        <row r="920">
          <cell r="A920" t="str">
            <v>Mali</v>
          </cell>
          <cell r="B920" t="str">
            <v>Canada</v>
          </cell>
          <cell r="C920">
            <v>1586448</v>
          </cell>
          <cell r="D920">
            <v>166979</v>
          </cell>
          <cell r="E920">
            <v>1636246</v>
          </cell>
          <cell r="F920">
            <v>117181</v>
          </cell>
        </row>
        <row r="921">
          <cell r="A921" t="str">
            <v>Mali</v>
          </cell>
          <cell r="B921" t="str">
            <v>Germany</v>
          </cell>
          <cell r="C921">
            <v>998529</v>
          </cell>
          <cell r="D921">
            <v>76500</v>
          </cell>
          <cell r="E921">
            <v>1014129</v>
          </cell>
          <cell r="F921">
            <v>60900</v>
          </cell>
        </row>
        <row r="922">
          <cell r="A922" t="str">
            <v>Mali</v>
          </cell>
          <cell r="B922" t="str">
            <v>International Office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</row>
        <row r="923">
          <cell r="A923" t="str">
            <v>Mali</v>
          </cell>
          <cell r="B923" t="str">
            <v>Ireland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</row>
        <row r="924">
          <cell r="A924" t="str">
            <v>Mali</v>
          </cell>
          <cell r="B924" t="str">
            <v>New Zealand</v>
          </cell>
          <cell r="C924">
            <v>504881</v>
          </cell>
          <cell r="D924">
            <v>50000</v>
          </cell>
          <cell r="E924">
            <v>519699</v>
          </cell>
          <cell r="F924">
            <v>35182</v>
          </cell>
        </row>
        <row r="925">
          <cell r="A925" t="str">
            <v>Mali</v>
          </cell>
          <cell r="B925" t="str">
            <v>Switzerland</v>
          </cell>
          <cell r="C925">
            <v>726075</v>
          </cell>
          <cell r="D925">
            <v>73000</v>
          </cell>
          <cell r="E925">
            <v>728266</v>
          </cell>
          <cell r="F925">
            <v>73000</v>
          </cell>
        </row>
        <row r="926">
          <cell r="A926" t="str">
            <v>Mali</v>
          </cell>
          <cell r="B926" t="str">
            <v>United States</v>
          </cell>
          <cell r="C926">
            <v>1406446</v>
          </cell>
          <cell r="D926">
            <v>116376</v>
          </cell>
          <cell r="E926">
            <v>1669834</v>
          </cell>
          <cell r="F926">
            <v>84450</v>
          </cell>
        </row>
        <row r="927">
          <cell r="A927" t="str">
            <v>Mauritania</v>
          </cell>
          <cell r="B927" t="str">
            <v>Australia</v>
          </cell>
          <cell r="C927">
            <v>-1407</v>
          </cell>
          <cell r="D927">
            <v>0</v>
          </cell>
          <cell r="E927">
            <v>-1407</v>
          </cell>
          <cell r="F927">
            <v>0</v>
          </cell>
        </row>
        <row r="928">
          <cell r="A928" t="str">
            <v>Mauritania</v>
          </cell>
          <cell r="B928" t="str">
            <v>Canada</v>
          </cell>
          <cell r="C928">
            <v>956828</v>
          </cell>
          <cell r="D928">
            <v>39448</v>
          </cell>
          <cell r="E928">
            <v>846393</v>
          </cell>
          <cell r="F928">
            <v>39805</v>
          </cell>
        </row>
        <row r="929">
          <cell r="A929" t="str">
            <v>Mauritania</v>
          </cell>
          <cell r="B929" t="str">
            <v>Germany</v>
          </cell>
          <cell r="C929">
            <v>1272779</v>
          </cell>
          <cell r="D929">
            <v>102000</v>
          </cell>
          <cell r="E929">
            <v>1259068</v>
          </cell>
          <cell r="F929">
            <v>102000</v>
          </cell>
        </row>
        <row r="930">
          <cell r="A930" t="str">
            <v>Mauritania</v>
          </cell>
          <cell r="B930" t="str">
            <v>Ireland</v>
          </cell>
          <cell r="C930">
            <v>355536</v>
          </cell>
          <cell r="D930">
            <v>12823</v>
          </cell>
          <cell r="E930">
            <v>368359</v>
          </cell>
          <cell r="F930">
            <v>0</v>
          </cell>
        </row>
        <row r="931">
          <cell r="A931" t="str">
            <v>Mauritania</v>
          </cell>
          <cell r="B931" t="str">
            <v>Mauritania</v>
          </cell>
          <cell r="C931">
            <v>16765</v>
          </cell>
          <cell r="D931">
            <v>0</v>
          </cell>
          <cell r="E931">
            <v>19895</v>
          </cell>
          <cell r="F931">
            <v>0</v>
          </cell>
        </row>
        <row r="932">
          <cell r="A932" t="str">
            <v>Mauritania</v>
          </cell>
          <cell r="B932" t="str">
            <v>Mixed Funding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</row>
        <row r="933">
          <cell r="A933" t="str">
            <v>Mauritania</v>
          </cell>
          <cell r="B933" t="str">
            <v>Switzerland</v>
          </cell>
          <cell r="C933">
            <v>670615</v>
          </cell>
          <cell r="D933">
            <v>65640</v>
          </cell>
          <cell r="E933">
            <v>667432</v>
          </cell>
          <cell r="F933">
            <v>65640</v>
          </cell>
        </row>
        <row r="934">
          <cell r="A934" t="str">
            <v>Mauritania</v>
          </cell>
          <cell r="B934" t="str">
            <v>United Kingdom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</row>
        <row r="935">
          <cell r="A935" t="str">
            <v>Mauritania</v>
          </cell>
          <cell r="B935" t="str">
            <v>United States</v>
          </cell>
          <cell r="C935">
            <v>1625854</v>
          </cell>
          <cell r="D935">
            <v>37088</v>
          </cell>
          <cell r="E935">
            <v>3075345</v>
          </cell>
          <cell r="F935">
            <v>37088</v>
          </cell>
        </row>
        <row r="936">
          <cell r="A936" t="str">
            <v>Niger</v>
          </cell>
          <cell r="B936" t="str">
            <v>Canada</v>
          </cell>
          <cell r="C936">
            <v>492723</v>
          </cell>
          <cell r="D936">
            <v>54000</v>
          </cell>
          <cell r="E936">
            <v>492723</v>
          </cell>
          <cell r="F936">
            <v>54000</v>
          </cell>
        </row>
        <row r="937">
          <cell r="A937" t="str">
            <v>Niger</v>
          </cell>
          <cell r="B937" t="str">
            <v>Germany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</row>
        <row r="938">
          <cell r="A938" t="str">
            <v>Niger</v>
          </cell>
          <cell r="B938" t="str">
            <v>New Zealand</v>
          </cell>
          <cell r="C938">
            <v>239193</v>
          </cell>
          <cell r="D938">
            <v>26500</v>
          </cell>
          <cell r="E938">
            <v>215693</v>
          </cell>
          <cell r="F938">
            <v>50000</v>
          </cell>
        </row>
        <row r="939">
          <cell r="A939" t="str">
            <v>Niger</v>
          </cell>
          <cell r="B939" t="str">
            <v>Niger</v>
          </cell>
          <cell r="C939">
            <v>125139</v>
          </cell>
          <cell r="D939">
            <v>0</v>
          </cell>
          <cell r="E939">
            <v>125139</v>
          </cell>
          <cell r="F939">
            <v>0</v>
          </cell>
        </row>
        <row r="940">
          <cell r="A940" t="str">
            <v>Niger</v>
          </cell>
          <cell r="B940" t="str">
            <v>Switzerland</v>
          </cell>
          <cell r="C940">
            <v>459941</v>
          </cell>
          <cell r="D940">
            <v>40000</v>
          </cell>
          <cell r="E940">
            <v>461941</v>
          </cell>
          <cell r="F940">
            <v>40000</v>
          </cell>
        </row>
        <row r="941">
          <cell r="A941" t="str">
            <v>Niger</v>
          </cell>
          <cell r="B941" t="str">
            <v>United Kingdom</v>
          </cell>
          <cell r="C941">
            <v>623508</v>
          </cell>
          <cell r="D941">
            <v>36100</v>
          </cell>
          <cell r="E941">
            <v>623508</v>
          </cell>
          <cell r="F941">
            <v>36100</v>
          </cell>
        </row>
        <row r="942">
          <cell r="A942" t="str">
            <v>Niger</v>
          </cell>
          <cell r="B942" t="str">
            <v>United States</v>
          </cell>
          <cell r="C942">
            <v>1665559</v>
          </cell>
          <cell r="D942">
            <v>66520</v>
          </cell>
          <cell r="E942">
            <v>2275559</v>
          </cell>
          <cell r="F942">
            <v>66520</v>
          </cell>
        </row>
        <row r="943">
          <cell r="A943" t="str">
            <v>Senegal</v>
          </cell>
          <cell r="B943" t="str">
            <v>Australia</v>
          </cell>
          <cell r="C943">
            <v>1156563</v>
          </cell>
          <cell r="D943">
            <v>103826</v>
          </cell>
          <cell r="E943">
            <v>1148085</v>
          </cell>
          <cell r="F943">
            <v>111916</v>
          </cell>
        </row>
        <row r="944">
          <cell r="A944" t="str">
            <v>Senegal</v>
          </cell>
          <cell r="B944" t="str">
            <v>Canada</v>
          </cell>
          <cell r="C944">
            <v>1437735</v>
          </cell>
          <cell r="D944">
            <v>74889</v>
          </cell>
          <cell r="E944">
            <v>1420800</v>
          </cell>
          <cell r="F944">
            <v>90770</v>
          </cell>
        </row>
        <row r="945">
          <cell r="A945" t="str">
            <v>Senegal</v>
          </cell>
          <cell r="B945" t="str">
            <v>France</v>
          </cell>
          <cell r="C945">
            <v>21563</v>
          </cell>
          <cell r="D945">
            <v>0</v>
          </cell>
          <cell r="E945">
            <v>21563</v>
          </cell>
          <cell r="F945">
            <v>0</v>
          </cell>
        </row>
        <row r="946">
          <cell r="A946" t="str">
            <v>Senegal</v>
          </cell>
          <cell r="B946" t="str">
            <v>Germany</v>
          </cell>
          <cell r="C946">
            <v>527192</v>
          </cell>
          <cell r="D946">
            <v>46373</v>
          </cell>
          <cell r="E946">
            <v>527192</v>
          </cell>
          <cell r="F946">
            <v>46373</v>
          </cell>
        </row>
        <row r="947">
          <cell r="A947" t="str">
            <v>Senegal</v>
          </cell>
          <cell r="B947" t="str">
            <v>Ireland</v>
          </cell>
          <cell r="C947">
            <v>122428</v>
          </cell>
          <cell r="D947">
            <v>0</v>
          </cell>
          <cell r="E947">
            <v>122428</v>
          </cell>
          <cell r="F947">
            <v>0</v>
          </cell>
        </row>
        <row r="948">
          <cell r="A948" t="str">
            <v>Senegal</v>
          </cell>
          <cell r="B948" t="str">
            <v>Senegal</v>
          </cell>
          <cell r="C948">
            <v>110310</v>
          </cell>
          <cell r="D948">
            <v>0</v>
          </cell>
          <cell r="E948">
            <v>110310</v>
          </cell>
          <cell r="F948">
            <v>0</v>
          </cell>
        </row>
        <row r="949">
          <cell r="A949" t="str">
            <v>Senegal</v>
          </cell>
          <cell r="B949" t="str">
            <v>Switzerland</v>
          </cell>
          <cell r="C949">
            <v>308058</v>
          </cell>
          <cell r="D949">
            <v>22439</v>
          </cell>
          <cell r="E949">
            <v>309445</v>
          </cell>
          <cell r="F949">
            <v>22439</v>
          </cell>
        </row>
        <row r="950">
          <cell r="A950" t="str">
            <v>Senegal</v>
          </cell>
          <cell r="B950" t="str">
            <v>United Kingdom</v>
          </cell>
          <cell r="C950">
            <v>467811</v>
          </cell>
          <cell r="D950">
            <v>24994</v>
          </cell>
          <cell r="E950">
            <v>472797</v>
          </cell>
          <cell r="F950">
            <v>20008</v>
          </cell>
        </row>
        <row r="951">
          <cell r="A951" t="str">
            <v>Senegal</v>
          </cell>
          <cell r="B951" t="str">
            <v>United States</v>
          </cell>
          <cell r="C951">
            <v>1123110</v>
          </cell>
          <cell r="D951">
            <v>109235</v>
          </cell>
          <cell r="E951">
            <v>1131035</v>
          </cell>
          <cell r="F951">
            <v>108210</v>
          </cell>
        </row>
        <row r="952">
          <cell r="A952" t="str">
            <v>Sierra Leone</v>
          </cell>
          <cell r="B952" t="str">
            <v>Canada</v>
          </cell>
          <cell r="C952">
            <v>64025</v>
          </cell>
          <cell r="D952">
            <v>0</v>
          </cell>
          <cell r="E952">
            <v>20414</v>
          </cell>
          <cell r="F952">
            <v>2460</v>
          </cell>
        </row>
        <row r="953">
          <cell r="A953" t="str">
            <v>Sierra Leone</v>
          </cell>
          <cell r="B953" t="str">
            <v>Hong Kong</v>
          </cell>
          <cell r="C953">
            <v>1325224</v>
          </cell>
          <cell r="D953">
            <v>0</v>
          </cell>
          <cell r="E953">
            <v>1325223</v>
          </cell>
          <cell r="F953">
            <v>0</v>
          </cell>
        </row>
        <row r="954">
          <cell r="A954" t="str">
            <v>Sierra Leone</v>
          </cell>
          <cell r="B954" t="str">
            <v>International Office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</row>
        <row r="955">
          <cell r="A955" t="str">
            <v>Sierra Leone</v>
          </cell>
          <cell r="B955" t="str">
            <v>Ireland</v>
          </cell>
          <cell r="C955">
            <v>312800</v>
          </cell>
          <cell r="D955">
            <v>0</v>
          </cell>
          <cell r="E955">
            <v>312800</v>
          </cell>
          <cell r="F955">
            <v>0</v>
          </cell>
        </row>
        <row r="956">
          <cell r="A956" t="str">
            <v>Sierra Leone</v>
          </cell>
          <cell r="B956" t="str">
            <v>Korea</v>
          </cell>
          <cell r="C956">
            <v>73129</v>
          </cell>
          <cell r="D956">
            <v>0</v>
          </cell>
          <cell r="E956">
            <v>73129</v>
          </cell>
          <cell r="F956">
            <v>0</v>
          </cell>
        </row>
        <row r="957">
          <cell r="A957" t="str">
            <v>Sierra Leone</v>
          </cell>
          <cell r="B957" t="str">
            <v>New Zealand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</row>
        <row r="958">
          <cell r="A958" t="str">
            <v>Sierra Leone</v>
          </cell>
          <cell r="B958" t="str">
            <v>Sierra Leone</v>
          </cell>
          <cell r="C958">
            <v>201271</v>
          </cell>
          <cell r="D958">
            <v>0</v>
          </cell>
          <cell r="E958">
            <v>201181</v>
          </cell>
          <cell r="F958">
            <v>0</v>
          </cell>
        </row>
        <row r="959">
          <cell r="A959" t="str">
            <v>Sierra Leone</v>
          </cell>
          <cell r="B959" t="str">
            <v>Singapore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</row>
        <row r="960">
          <cell r="A960" t="str">
            <v>Sierra Leone</v>
          </cell>
          <cell r="B960" t="str">
            <v>United Kingdom</v>
          </cell>
          <cell r="C960">
            <v>201155</v>
          </cell>
          <cell r="D960">
            <v>0</v>
          </cell>
          <cell r="E960">
            <v>201155</v>
          </cell>
          <cell r="F960">
            <v>0</v>
          </cell>
        </row>
        <row r="961">
          <cell r="A961" t="str">
            <v>Sierra Leone</v>
          </cell>
          <cell r="B961" t="str">
            <v>United States</v>
          </cell>
          <cell r="C961">
            <v>2798877</v>
          </cell>
          <cell r="D961">
            <v>0</v>
          </cell>
          <cell r="E961">
            <v>2819038</v>
          </cell>
          <cell r="F961">
            <v>0</v>
          </cell>
        </row>
        <row r="962">
          <cell r="A962" t="str">
            <v>West Africa Regional Office</v>
          </cell>
          <cell r="B962" t="str">
            <v>Canada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</row>
        <row r="963">
          <cell r="A963" t="str">
            <v>West Africa Regional Office</v>
          </cell>
          <cell r="B963" t="str">
            <v>Germany</v>
          </cell>
          <cell r="C963">
            <v>33300</v>
          </cell>
          <cell r="D963">
            <v>0</v>
          </cell>
          <cell r="E963">
            <v>33300</v>
          </cell>
          <cell r="F963">
            <v>0</v>
          </cell>
        </row>
        <row r="964">
          <cell r="A964" t="str">
            <v>West Africa Regional Office</v>
          </cell>
          <cell r="B964" t="str">
            <v>Mixed Funding</v>
          </cell>
          <cell r="C964">
            <v>60759</v>
          </cell>
          <cell r="D964">
            <v>0</v>
          </cell>
          <cell r="E964">
            <v>40000</v>
          </cell>
          <cell r="F964">
            <v>0</v>
          </cell>
        </row>
        <row r="965">
          <cell r="A965" t="str">
            <v>West Africa Regional Office</v>
          </cell>
          <cell r="B965" t="str">
            <v>Switzerland</v>
          </cell>
          <cell r="C965">
            <v>10400</v>
          </cell>
          <cell r="D965">
            <v>0</v>
          </cell>
          <cell r="E965">
            <v>10400</v>
          </cell>
          <cell r="F965">
            <v>0</v>
          </cell>
        </row>
        <row r="966">
          <cell r="A966" t="str">
            <v>West Africa Regional Office</v>
          </cell>
          <cell r="B966" t="str">
            <v>United States</v>
          </cell>
          <cell r="C966">
            <v>227120</v>
          </cell>
          <cell r="D966">
            <v>0</v>
          </cell>
          <cell r="E966">
            <v>253000</v>
          </cell>
          <cell r="F966">
            <v>0</v>
          </cell>
        </row>
        <row r="967">
          <cell r="A967" t="str">
            <v>West Africa Regional Office</v>
          </cell>
          <cell r="B967" t="str">
            <v>West Africa Regional Office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</row>
        <row r="968">
          <cell r="A968" t="str">
            <v>Germany</v>
          </cell>
          <cell r="B968" t="str">
            <v>United States</v>
          </cell>
          <cell r="C968">
            <v>2650000</v>
          </cell>
          <cell r="D968">
            <v>0</v>
          </cell>
          <cell r="E968">
            <v>2650000</v>
          </cell>
          <cell r="F968">
            <v>0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nel CO PlanBenefit Salary"/>
      <sheetName val="Budget Template"/>
      <sheetName val="Budget Template CAD"/>
      <sheetName val="US salary calculations"/>
      <sheetName val="TZ salary calculations"/>
      <sheetName val="activitie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Sheet"/>
      <sheetName val="Certifiate Budget"/>
      <sheetName val="Workshop Budget"/>
      <sheetName val="Evaluation of Process"/>
      <sheetName val="Early Child - Literacy"/>
      <sheetName val="XXXCase Studies"/>
      <sheetName val="XXX ARS"/>
      <sheetName val="Assumptions"/>
      <sheetName val="Unit costs"/>
      <sheetName val="Proposal Bd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ed"/>
      <sheetName val="Sal. Calcs"/>
      <sheetName val="Activities (Part. Costs)"/>
      <sheetName val="vd"/>
      <sheetName val="Sal__Calcs"/>
      <sheetName val="Activities_(Part__Costs)"/>
    </sheetNames>
    <sheetDataSet>
      <sheetData sheetId="0"/>
      <sheetData sheetId="1">
        <row r="692">
          <cell r="E692">
            <v>6</v>
          </cell>
        </row>
        <row r="693">
          <cell r="E693">
            <v>6</v>
          </cell>
        </row>
        <row r="694">
          <cell r="E694">
            <v>25</v>
          </cell>
        </row>
        <row r="695">
          <cell r="E695">
            <v>30</v>
          </cell>
        </row>
        <row r="696">
          <cell r="E696">
            <v>15</v>
          </cell>
        </row>
        <row r="697">
          <cell r="E697">
            <v>6</v>
          </cell>
        </row>
        <row r="698">
          <cell r="E698">
            <v>30</v>
          </cell>
        </row>
      </sheetData>
      <sheetData sheetId="2"/>
      <sheetData sheetId="3"/>
      <sheetData sheetId="4" refreshError="1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General assumptions"/>
      <sheetName val="Line Item Summary"/>
      <sheetName val="Detailed Summary"/>
      <sheetName val="LOE Table"/>
      <sheetName val="Detailed Budget"/>
      <sheetName val="Activities (Part. Costs)"/>
      <sheetName val="SF424"/>
      <sheetName val="SF424a"/>
      <sheetName val="assumptions"/>
      <sheetName val="ML"/>
      <sheetName val="Resumen PPTO"/>
      <sheetName val="PPTO "/>
      <sheetName val="Cashflow"/>
      <sheetName val="Plantilla de sueldos"/>
      <sheetName val="Cronograma"/>
      <sheetName val="Metas"/>
      <sheetName val="General_assumptions"/>
      <sheetName val="Line_Item_Summary"/>
      <sheetName val="Detailed_Summary"/>
      <sheetName val="LOE_Table"/>
      <sheetName val="Detailed_Budget"/>
      <sheetName val="Activities_(Part__Costs)"/>
    </sheetNames>
    <sheetDataSet>
      <sheetData sheetId="0" refreshError="1"/>
      <sheetData sheetId="1" refreshError="1">
        <row r="91">
          <cell r="D91">
            <v>0</v>
          </cell>
        </row>
        <row r="92">
          <cell r="D92">
            <v>0</v>
          </cell>
        </row>
        <row r="93">
          <cell r="D93">
            <v>0</v>
          </cell>
        </row>
        <row r="94">
          <cell r="D94">
            <v>0</v>
          </cell>
        </row>
        <row r="95">
          <cell r="D95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91">
          <cell r="D91">
            <v>0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facteurs"/>
      <sheetName val="ressources"/>
      <sheetName val="simul"/>
      <sheetName val="triangle"/>
      <sheetName val="Algérie"/>
      <sheetName val="Algeria-en"/>
      <sheetName val="rapportminmax"/>
      <sheetName val="min_max"/>
      <sheetName val="datanew"/>
      <sheetName val="base-en"/>
      <sheetName val="base"/>
      <sheetName val="profils"/>
      <sheetName val="Certifiate Budget"/>
    </sheetNames>
    <sheetDataSet>
      <sheetData sheetId="0" refreshError="1">
        <row r="42">
          <cell r="L42">
            <v>39</v>
          </cell>
          <cell r="M42">
            <v>35</v>
          </cell>
          <cell r="N42">
            <v>29</v>
          </cell>
          <cell r="O42">
            <v>33</v>
          </cell>
          <cell r="P42">
            <v>0</v>
          </cell>
          <cell r="Q42">
            <v>50</v>
          </cell>
          <cell r="R42">
            <v>0</v>
          </cell>
        </row>
        <row r="43">
          <cell r="L43">
            <v>80</v>
          </cell>
          <cell r="M43">
            <v>144</v>
          </cell>
          <cell r="N43">
            <v>100</v>
          </cell>
          <cell r="O43">
            <v>139</v>
          </cell>
          <cell r="P43">
            <v>100</v>
          </cell>
          <cell r="Q43">
            <v>100</v>
          </cell>
          <cell r="R43">
            <v>100</v>
          </cell>
        </row>
        <row r="44">
          <cell r="L44">
            <v>55</v>
          </cell>
          <cell r="M44">
            <v>88</v>
          </cell>
          <cell r="N44">
            <v>63</v>
          </cell>
          <cell r="O44">
            <v>89</v>
          </cell>
          <cell r="P44">
            <v>60</v>
          </cell>
          <cell r="Q44">
            <v>86</v>
          </cell>
          <cell r="R44">
            <v>57</v>
          </cell>
        </row>
        <row r="45">
          <cell r="L45" t="str">
            <v>NA</v>
          </cell>
          <cell r="M45">
            <v>114</v>
          </cell>
          <cell r="N45">
            <v>86</v>
          </cell>
          <cell r="O45">
            <v>103</v>
          </cell>
          <cell r="P45">
            <v>67</v>
          </cell>
          <cell r="Q45">
            <v>92</v>
          </cell>
          <cell r="R45">
            <v>91</v>
          </cell>
        </row>
        <row r="46">
          <cell r="L46">
            <v>51.392758647258049</v>
          </cell>
          <cell r="M46">
            <v>51.392758647258049</v>
          </cell>
          <cell r="O46">
            <v>66.187787400330649</v>
          </cell>
          <cell r="P46">
            <v>20.379294887221295</v>
          </cell>
          <cell r="Q46">
            <v>2.0669225735553631</v>
          </cell>
          <cell r="R46">
            <v>63.331731414578307</v>
          </cell>
        </row>
        <row r="47">
          <cell r="L47">
            <v>89.227808464134895</v>
          </cell>
          <cell r="M47">
            <v>89.227808464134895</v>
          </cell>
          <cell r="O47">
            <v>9.0996940340560162</v>
          </cell>
          <cell r="P47">
            <v>11.464002341312906</v>
          </cell>
          <cell r="Q47">
            <v>13.694158568612291</v>
          </cell>
        </row>
      </sheetData>
      <sheetData sheetId="1" refreshError="1">
        <row r="4">
          <cell r="M4">
            <v>0</v>
          </cell>
          <cell r="N4">
            <v>21</v>
          </cell>
          <cell r="O4">
            <v>0</v>
          </cell>
          <cell r="P4">
            <v>4</v>
          </cell>
          <cell r="Q4">
            <v>1.5</v>
          </cell>
          <cell r="R4">
            <v>7</v>
          </cell>
          <cell r="S4">
            <v>15</v>
          </cell>
        </row>
        <row r="5">
          <cell r="M5">
            <v>37</v>
          </cell>
          <cell r="N5">
            <v>100</v>
          </cell>
          <cell r="O5">
            <v>34</v>
          </cell>
          <cell r="P5">
            <v>42</v>
          </cell>
          <cell r="Q5">
            <v>9.6</v>
          </cell>
          <cell r="R5">
            <v>36</v>
          </cell>
          <cell r="S5">
            <v>79</v>
          </cell>
        </row>
        <row r="6">
          <cell r="M6">
            <v>9</v>
          </cell>
          <cell r="N6">
            <v>69</v>
          </cell>
          <cell r="O6">
            <v>16</v>
          </cell>
          <cell r="P6">
            <v>24</v>
          </cell>
          <cell r="Q6">
            <v>4.5999999999999996</v>
          </cell>
          <cell r="R6">
            <v>13</v>
          </cell>
          <cell r="S6">
            <v>43</v>
          </cell>
        </row>
        <row r="7">
          <cell r="M7">
            <v>0</v>
          </cell>
          <cell r="N7">
            <v>80</v>
          </cell>
          <cell r="O7">
            <v>12</v>
          </cell>
          <cell r="P7" t="str">
            <v>NA</v>
          </cell>
          <cell r="Q7" t="str">
            <v>NA</v>
          </cell>
          <cell r="R7" t="str">
            <v>NA</v>
          </cell>
          <cell r="S7">
            <v>28</v>
          </cell>
        </row>
        <row r="8">
          <cell r="M8">
            <v>51.392758647258049</v>
          </cell>
          <cell r="N8">
            <v>51.392758647258049</v>
          </cell>
          <cell r="O8">
            <v>66.187787400330649</v>
          </cell>
          <cell r="R8">
            <v>20.379294887221295</v>
          </cell>
          <cell r="S8">
            <v>2.0669225735553631</v>
          </cell>
        </row>
        <row r="9">
          <cell r="M9">
            <v>89.227808464134895</v>
          </cell>
          <cell r="N9">
            <v>89.227808464134895</v>
          </cell>
          <cell r="O9">
            <v>9.0996940340560162</v>
          </cell>
          <cell r="R9">
            <v>11.464002341312906</v>
          </cell>
          <cell r="S9">
            <v>13.694158568612291</v>
          </cell>
        </row>
      </sheetData>
      <sheetData sheetId="2" refreshError="1">
        <row r="4">
          <cell r="L4">
            <v>35</v>
          </cell>
          <cell r="M4">
            <v>8</v>
          </cell>
          <cell r="N4">
            <v>8</v>
          </cell>
        </row>
        <row r="5">
          <cell r="L5">
            <v>66</v>
          </cell>
          <cell r="M5">
            <v>33</v>
          </cell>
          <cell r="N5">
            <v>56</v>
          </cell>
        </row>
        <row r="6">
          <cell r="L6">
            <v>49</v>
          </cell>
          <cell r="M6">
            <v>19</v>
          </cell>
          <cell r="N6">
            <v>19</v>
          </cell>
        </row>
        <row r="7">
          <cell r="L7" t="str">
            <v>NA</v>
          </cell>
          <cell r="M7" t="str">
            <v>NA</v>
          </cell>
          <cell r="N7" t="str">
            <v>NA</v>
          </cell>
        </row>
        <row r="8">
          <cell r="L8">
            <v>51.392758647258049</v>
          </cell>
          <cell r="M8">
            <v>51.392758647258049</v>
          </cell>
          <cell r="N8">
            <v>66.187787400330649</v>
          </cell>
        </row>
        <row r="9">
          <cell r="L9">
            <v>89.227808464134895</v>
          </cell>
          <cell r="M9">
            <v>89.227808464134895</v>
          </cell>
          <cell r="N9">
            <v>9.0996940340560162</v>
          </cell>
        </row>
      </sheetData>
      <sheetData sheetId="3" refreshError="1">
        <row r="17">
          <cell r="D17">
            <v>3481288</v>
          </cell>
          <cell r="E17">
            <v>4778870</v>
          </cell>
          <cell r="F17">
            <v>4514939</v>
          </cell>
        </row>
        <row r="18">
          <cell r="D18">
            <v>125034</v>
          </cell>
          <cell r="E18">
            <v>169519</v>
          </cell>
          <cell r="F18">
            <v>129863</v>
          </cell>
        </row>
      </sheetData>
      <sheetData sheetId="4" refreshError="1">
        <row r="4">
          <cell r="E4">
            <v>0.91</v>
          </cell>
          <cell r="F4">
            <v>0.92</v>
          </cell>
          <cell r="G4">
            <v>0.67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4">
          <cell r="E4">
            <v>0.91</v>
          </cell>
        </row>
      </sheetData>
      <sheetData sheetId="10" refreshError="1"/>
      <sheetData sheetId="11" refreshError="1"/>
      <sheetData sheetId="12">
        <row r="17">
          <cell r="D17">
            <v>3481288</v>
          </cell>
        </row>
      </sheetData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efCode"/>
      <sheetName val="Parameters"/>
      <sheetName val="Status"/>
      <sheetName val="0. Summary Rates"/>
      <sheetName val="1. CAM - Summary by SO"/>
      <sheetName val="2. Allocation to Projects"/>
      <sheetName val="3. Support Costs - Summary"/>
      <sheetName val="4. Support Costs - Details"/>
      <sheetName val="Staff Summary"/>
      <sheetName val="NRD Fundraising"/>
      <sheetName val="Head Office"/>
      <sheetName val="Upper Nile"/>
      <sheetName val="WEQ"/>
      <sheetName val="Warrap"/>
      <sheetName val="CNO "/>
      <sheetName val="General assumptions"/>
      <sheetName val="0__Summary_Rates"/>
      <sheetName val="1__CAM_-_Summary_by_SO"/>
      <sheetName val="2__Allocation_to_Projects"/>
      <sheetName val="3__Support_Costs_-_Summary"/>
      <sheetName val="4__Support_Costs_-_Details"/>
      <sheetName val="Staff_Summary"/>
      <sheetName val="NRD_Fundraising"/>
      <sheetName val="Head_Office"/>
      <sheetName val="Upper_Nile"/>
      <sheetName val="BUDGET TEMPLATE-Region FY12_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0">
          <cell r="J50">
            <v>3071614.9599992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>
        <row r="50">
          <cell r="J50">
            <v>3071614.9599992</v>
          </cell>
        </row>
      </sheetData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arameters"/>
      <sheetName val="Status"/>
      <sheetName val="0. Summary Rates"/>
      <sheetName val="1. CAM - Summary by SO"/>
      <sheetName val="2. Allocation to Projects"/>
      <sheetName val="3. Support Costs - Summary"/>
      <sheetName val="4. Support Costs - Details"/>
      <sheetName val="Staff Summary"/>
    </sheetNames>
    <sheetDataSet>
      <sheetData sheetId="0" refreshError="1"/>
      <sheetData sheetId="1">
        <row r="5">
          <cell r="C5" t="str">
            <v>ANGOLA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PNS"/>
      <sheetName val="GM"/>
      <sheetName val="RefCode"/>
      <sheetName val="SO Instructions"/>
      <sheetName val="SO Worksheet "/>
      <sheetName val="NO Instructions"/>
      <sheetName val="NO Worksheet"/>
      <sheetName val="Parameters"/>
      <sheetName val="SO_Instructions"/>
      <sheetName val="SO_Worksheet_"/>
      <sheetName val="NO_Instructions"/>
      <sheetName val="NO_Worksheet"/>
    </sheetNames>
    <sheetDataSet>
      <sheetData sheetId="0">
        <row r="10">
          <cell r="D10" t="str">
            <v>FY2012</v>
          </cell>
          <cell r="F10" t="str">
            <v>FY2013</v>
          </cell>
          <cell r="H10" t="str">
            <v>FY2014</v>
          </cell>
        </row>
      </sheetData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98F40-DA27-407B-B8BB-3FED7A0F43E8}">
  <sheetPr>
    <tabColor rgb="FF002060"/>
  </sheetPr>
  <dimension ref="A2:F47"/>
  <sheetViews>
    <sheetView showGridLines="0" tabSelected="1" topLeftCell="A3" zoomScale="70" zoomScaleNormal="70" workbookViewId="0">
      <selection activeCell="H12" sqref="H12"/>
    </sheetView>
  </sheetViews>
  <sheetFormatPr defaultColWidth="11.453125" defaultRowHeight="15.5"/>
  <cols>
    <col min="1" max="1" width="11.453125" style="105"/>
    <col min="2" max="2" width="51.90625" style="105" customWidth="1"/>
    <col min="3" max="3" width="24.1796875" style="105" customWidth="1"/>
    <col min="4" max="5" width="15.26953125" style="105" customWidth="1"/>
    <col min="6" max="6" width="57.54296875" style="105" customWidth="1"/>
    <col min="7" max="16384" width="11.453125" style="105"/>
  </cols>
  <sheetData>
    <row r="2" spans="1:6" ht="21">
      <c r="B2" s="157"/>
      <c r="C2" s="107"/>
      <c r="D2" s="107"/>
      <c r="E2" s="107"/>
    </row>
    <row r="3" spans="1:6" ht="19" thickBot="1">
      <c r="B3" s="157" t="s">
        <v>76</v>
      </c>
    </row>
    <row r="4" spans="1:6" ht="16" hidden="1" thickBot="1">
      <c r="B4" s="261"/>
      <c r="C4" s="261"/>
      <c r="D4" s="261"/>
      <c r="E4" s="261"/>
    </row>
    <row r="5" spans="1:6" ht="31">
      <c r="A5" s="261"/>
      <c r="B5" s="161" t="s">
        <v>33</v>
      </c>
      <c r="C5" s="162" t="s">
        <v>77</v>
      </c>
      <c r="D5" s="162" t="s">
        <v>94</v>
      </c>
      <c r="E5" s="162" t="s">
        <v>63</v>
      </c>
      <c r="F5" s="340" t="s">
        <v>83</v>
      </c>
    </row>
    <row r="6" spans="1:6">
      <c r="A6" s="261"/>
      <c r="B6" s="163"/>
      <c r="C6" s="341"/>
      <c r="D6" s="341"/>
      <c r="E6" s="341"/>
      <c r="F6" s="342"/>
    </row>
    <row r="7" spans="1:6" s="338" customFormat="1" ht="46.5">
      <c r="A7" s="334"/>
      <c r="B7" s="335" t="s">
        <v>34</v>
      </c>
      <c r="C7" s="336">
        <f>'1 Remuneration'!J58</f>
        <v>0</v>
      </c>
      <c r="D7" s="337">
        <f>IFERROR(C7/$C$18,0)</f>
        <v>0</v>
      </c>
      <c r="E7" s="337">
        <v>0.18</v>
      </c>
      <c r="F7" s="342" t="s">
        <v>86</v>
      </c>
    </row>
    <row r="8" spans="1:6" s="338" customFormat="1" ht="46.5">
      <c r="A8" s="334"/>
      <c r="B8" s="335" t="s">
        <v>85</v>
      </c>
      <c r="C8" s="336">
        <f>'2. Subcontractor'!I37</f>
        <v>0</v>
      </c>
      <c r="D8" s="337">
        <f t="shared" ref="D8:D14" si="0">IFERROR(C8/$C$18,0)</f>
        <v>0</v>
      </c>
      <c r="E8" s="337">
        <v>0.2</v>
      </c>
      <c r="F8" s="342" t="s">
        <v>87</v>
      </c>
    </row>
    <row r="9" spans="1:6" s="338" customFormat="1" ht="31">
      <c r="A9" s="334"/>
      <c r="B9" s="339" t="s">
        <v>35</v>
      </c>
      <c r="C9" s="336">
        <f>'3.Travel'!H61</f>
        <v>0</v>
      </c>
      <c r="D9" s="337">
        <f t="shared" si="0"/>
        <v>0</v>
      </c>
      <c r="E9" s="337">
        <v>0.05</v>
      </c>
      <c r="F9" s="342" t="s">
        <v>89</v>
      </c>
    </row>
    <row r="10" spans="1:6" s="338" customFormat="1" ht="46.5">
      <c r="A10" s="334"/>
      <c r="B10" s="339" t="s">
        <v>0</v>
      </c>
      <c r="C10" s="336">
        <f>'4. Other Training Costs'!I30</f>
        <v>0</v>
      </c>
      <c r="D10" s="337">
        <f t="shared" si="0"/>
        <v>0</v>
      </c>
      <c r="E10" s="337">
        <v>0.47</v>
      </c>
      <c r="F10" s="342" t="s">
        <v>88</v>
      </c>
    </row>
    <row r="11" spans="1:6" s="338" customFormat="1">
      <c r="A11" s="334"/>
      <c r="B11" s="339" t="s">
        <v>36</v>
      </c>
      <c r="C11" s="336">
        <f>'5 Goods, Assets'!J8</f>
        <v>0</v>
      </c>
      <c r="D11" s="337">
        <f t="shared" si="0"/>
        <v>0</v>
      </c>
      <c r="E11" s="337">
        <v>0.03</v>
      </c>
      <c r="F11" s="342" t="s">
        <v>90</v>
      </c>
    </row>
    <row r="12" spans="1:6" s="338" customFormat="1" ht="31">
      <c r="A12" s="334"/>
      <c r="B12" s="339" t="s">
        <v>37</v>
      </c>
      <c r="C12" s="336">
        <f>'6 Admin'!G17</f>
        <v>0</v>
      </c>
      <c r="D12" s="337">
        <f t="shared" si="0"/>
        <v>0</v>
      </c>
      <c r="E12" s="337">
        <v>0.03</v>
      </c>
      <c r="F12" s="342" t="s">
        <v>92</v>
      </c>
    </row>
    <row r="13" spans="1:6" s="338" customFormat="1" ht="59" customHeight="1">
      <c r="A13" s="334"/>
      <c r="B13" s="339" t="s">
        <v>38</v>
      </c>
      <c r="C13" s="336">
        <f>'7  Construction'!F9</f>
        <v>0</v>
      </c>
      <c r="D13" s="337">
        <f t="shared" si="0"/>
        <v>0</v>
      </c>
      <c r="E13" s="337">
        <v>0.03</v>
      </c>
      <c r="F13" s="342" t="s">
        <v>91</v>
      </c>
    </row>
    <row r="14" spans="1:6" s="338" customFormat="1" ht="35.5" customHeight="1">
      <c r="A14" s="334"/>
      <c r="B14" s="339" t="s">
        <v>84</v>
      </c>
      <c r="C14" s="336">
        <f>'8. Other Direct Costs'!F6</f>
        <v>0</v>
      </c>
      <c r="D14" s="337">
        <f t="shared" si="0"/>
        <v>0</v>
      </c>
      <c r="E14" s="337">
        <v>0.01</v>
      </c>
      <c r="F14" s="342" t="s">
        <v>93</v>
      </c>
    </row>
    <row r="15" spans="1:6">
      <c r="A15" s="261"/>
      <c r="B15" s="164" t="s">
        <v>39</v>
      </c>
      <c r="C15" s="209">
        <f>SUM(C7:C14)</f>
        <v>0</v>
      </c>
      <c r="D15" s="209"/>
      <c r="E15" s="209"/>
      <c r="F15" s="351"/>
    </row>
    <row r="16" spans="1:6">
      <c r="A16" s="261"/>
      <c r="B16" s="155"/>
      <c r="C16" s="262"/>
      <c r="D16" s="262"/>
      <c r="E16" s="262"/>
      <c r="F16" s="342"/>
    </row>
    <row r="17" spans="1:6">
      <c r="A17" s="261"/>
      <c r="B17" s="156"/>
      <c r="C17" s="208"/>
      <c r="D17" s="208"/>
      <c r="E17" s="208"/>
      <c r="F17" s="342"/>
    </row>
    <row r="18" spans="1:6" ht="16" thickBot="1">
      <c r="A18" s="261"/>
      <c r="B18" s="158" t="s">
        <v>7</v>
      </c>
      <c r="C18" s="159">
        <f>C15</f>
        <v>0</v>
      </c>
      <c r="D18" s="159"/>
      <c r="E18" s="333">
        <f>SUM(E7:E17)</f>
        <v>1</v>
      </c>
      <c r="F18" s="160"/>
    </row>
    <row r="19" spans="1:6" ht="15" customHeight="1">
      <c r="C19" s="116"/>
      <c r="D19" s="116"/>
      <c r="E19" s="116"/>
    </row>
    <row r="20" spans="1:6" ht="15" hidden="1" customHeight="1">
      <c r="C20" s="182" t="s">
        <v>65</v>
      </c>
      <c r="D20" s="116"/>
      <c r="E20" s="116"/>
    </row>
    <row r="21" spans="1:6" ht="15" hidden="1" customHeight="1">
      <c r="C21" s="116"/>
      <c r="D21" s="116"/>
      <c r="E21" s="116"/>
    </row>
    <row r="22" spans="1:6" ht="15" hidden="1" customHeight="1">
      <c r="C22" s="116" t="s">
        <v>64</v>
      </c>
      <c r="D22" s="116"/>
      <c r="E22" s="116"/>
    </row>
    <row r="23" spans="1:6" ht="15" hidden="1" customHeight="1">
      <c r="C23" s="116"/>
      <c r="D23" s="116"/>
      <c r="E23" s="116"/>
    </row>
    <row r="24" spans="1:6" hidden="1">
      <c r="C24" s="105" t="s">
        <v>66</v>
      </c>
    </row>
    <row r="25" spans="1:6" hidden="1"/>
    <row r="26" spans="1:6">
      <c r="C26" s="114"/>
    </row>
    <row r="27" spans="1:6">
      <c r="B27" s="106"/>
      <c r="C27" s="114"/>
    </row>
    <row r="28" spans="1:6" hidden="1">
      <c r="C28" s="114"/>
    </row>
    <row r="29" spans="1:6" hidden="1">
      <c r="C29" s="114"/>
    </row>
    <row r="30" spans="1:6" hidden="1">
      <c r="B30" s="166"/>
      <c r="C30" s="114"/>
    </row>
    <row r="31" spans="1:6" hidden="1">
      <c r="B31" s="167"/>
      <c r="C31" s="114"/>
    </row>
    <row r="32" spans="1:6" hidden="1">
      <c r="B32" s="167"/>
      <c r="C32" s="114"/>
    </row>
    <row r="33" spans="2:5" hidden="1">
      <c r="B33" s="167"/>
      <c r="C33" s="114"/>
    </row>
    <row r="34" spans="2:5" hidden="1">
      <c r="B34" s="167"/>
      <c r="C34" s="114"/>
    </row>
    <row r="35" spans="2:5" hidden="1">
      <c r="B35" s="167"/>
      <c r="C35" s="114"/>
    </row>
    <row r="36" spans="2:5" hidden="1">
      <c r="B36" s="167"/>
      <c r="C36" s="114"/>
    </row>
    <row r="37" spans="2:5" hidden="1">
      <c r="B37" s="167"/>
      <c r="C37" s="114"/>
    </row>
    <row r="38" spans="2:5" hidden="1">
      <c r="B38" s="167"/>
      <c r="C38" s="114"/>
    </row>
    <row r="39" spans="2:5" hidden="1">
      <c r="B39" s="167"/>
      <c r="C39" s="114"/>
    </row>
    <row r="40" spans="2:5" hidden="1">
      <c r="B40" s="167"/>
      <c r="C40" s="114"/>
    </row>
    <row r="41" spans="2:5" hidden="1">
      <c r="C41" s="114"/>
    </row>
    <row r="42" spans="2:5" hidden="1">
      <c r="C42" s="114"/>
    </row>
    <row r="43" spans="2:5" hidden="1">
      <c r="C43" s="114"/>
    </row>
    <row r="44" spans="2:5" hidden="1">
      <c r="C44" s="114"/>
    </row>
    <row r="45" spans="2:5" hidden="1">
      <c r="C45" s="114"/>
    </row>
    <row r="46" spans="2:5">
      <c r="B46" s="106"/>
      <c r="C46" s="114"/>
    </row>
    <row r="47" spans="2:5">
      <c r="B47" s="106"/>
      <c r="C47" s="197"/>
      <c r="D47" s="197"/>
      <c r="E47" s="19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V76"/>
  <sheetViews>
    <sheetView topLeftCell="A30" zoomScale="50" zoomScaleNormal="50" workbookViewId="0">
      <selection activeCell="A49" sqref="A49"/>
    </sheetView>
  </sheetViews>
  <sheetFormatPr defaultColWidth="11.453125" defaultRowHeight="14.5"/>
  <cols>
    <col min="1" max="1" width="44.7265625" style="49" customWidth="1"/>
    <col min="2" max="2" width="16.453125" style="70" hidden="1" customWidth="1"/>
    <col min="3" max="4" width="13.1796875" style="70" hidden="1" customWidth="1"/>
    <col min="5" max="5" width="11.08984375" style="49" customWidth="1"/>
    <col min="6" max="6" width="12.81640625" style="47" customWidth="1"/>
    <col min="7" max="7" width="10.81640625" style="48" customWidth="1"/>
    <col min="8" max="8" width="13.453125" style="47" customWidth="1"/>
    <col min="9" max="9" width="12.26953125" style="175" customWidth="1"/>
    <col min="10" max="10" width="21.08984375" style="49" customWidth="1"/>
    <col min="11" max="13" width="13" style="49" customWidth="1"/>
    <col min="14" max="14" width="12.7265625" style="49" bestFit="1" customWidth="1"/>
    <col min="15" max="18" width="11.453125" style="49"/>
    <col min="19" max="21" width="11.453125" style="326"/>
    <col min="22" max="16384" width="11.453125" style="49"/>
  </cols>
  <sheetData>
    <row r="1" spans="1:21" s="3" customFormat="1" ht="15.5" hidden="1">
      <c r="A1" s="4" t="s">
        <v>1</v>
      </c>
      <c r="B1" s="5"/>
      <c r="C1" s="5"/>
      <c r="D1" s="5"/>
      <c r="E1" s="6"/>
      <c r="F1" s="7"/>
      <c r="G1" s="8"/>
      <c r="H1" s="7"/>
      <c r="I1" s="169"/>
      <c r="J1" s="9" t="s">
        <v>2</v>
      </c>
      <c r="K1" s="10"/>
      <c r="L1" s="10"/>
      <c r="M1" s="10"/>
      <c r="S1" s="323"/>
      <c r="T1" s="323"/>
      <c r="U1" s="323"/>
    </row>
    <row r="2" spans="1:21" s="3" customFormat="1" ht="15.5" hidden="1">
      <c r="A2" s="12"/>
      <c r="B2" s="13"/>
      <c r="C2" s="13"/>
      <c r="D2" s="13"/>
      <c r="E2" s="13"/>
      <c r="F2" s="14"/>
      <c r="G2" s="14"/>
      <c r="H2" s="14"/>
      <c r="I2" s="170"/>
      <c r="J2" s="15"/>
      <c r="K2" s="12"/>
      <c r="L2" s="12"/>
      <c r="M2" s="12"/>
      <c r="S2" s="323"/>
      <c r="T2" s="323"/>
      <c r="U2" s="323"/>
    </row>
    <row r="3" spans="1:21" s="16" customFormat="1" ht="58" hidden="1">
      <c r="A3" s="17" t="s">
        <v>3</v>
      </c>
      <c r="B3" s="17"/>
      <c r="C3" s="17"/>
      <c r="D3" s="17"/>
      <c r="E3" s="18" t="s">
        <v>4</v>
      </c>
      <c r="F3" s="19" t="s">
        <v>5</v>
      </c>
      <c r="G3" s="19" t="s">
        <v>5</v>
      </c>
      <c r="H3" s="19" t="s">
        <v>5</v>
      </c>
      <c r="I3" s="171" t="s">
        <v>6</v>
      </c>
      <c r="J3" s="20" t="s">
        <v>7</v>
      </c>
      <c r="K3" s="22"/>
      <c r="L3" s="22"/>
      <c r="M3" s="22"/>
      <c r="S3" s="325"/>
      <c r="T3" s="325"/>
      <c r="U3" s="325"/>
    </row>
    <row r="4" spans="1:21" s="16" customFormat="1" hidden="1">
      <c r="A4" s="17"/>
      <c r="B4" s="17"/>
      <c r="C4" s="17"/>
      <c r="D4" s="17"/>
      <c r="E4" s="18"/>
      <c r="F4" s="19"/>
      <c r="G4" s="19"/>
      <c r="H4" s="19"/>
      <c r="I4" s="171"/>
      <c r="J4" s="20"/>
      <c r="K4" s="21"/>
      <c r="L4" s="21"/>
      <c r="M4" s="21"/>
      <c r="S4" s="325"/>
      <c r="T4" s="325"/>
      <c r="U4" s="325"/>
    </row>
    <row r="5" spans="1:21" s="3" customFormat="1" ht="15.5" hidden="1">
      <c r="A5" s="24" t="s">
        <v>8</v>
      </c>
      <c r="B5" s="25"/>
      <c r="C5" s="25"/>
      <c r="D5" s="25"/>
      <c r="E5" s="26"/>
      <c r="F5" s="27"/>
      <c r="G5" s="28"/>
      <c r="H5" s="27"/>
      <c r="I5" s="172"/>
      <c r="J5" s="26"/>
      <c r="K5" s="29"/>
      <c r="L5" s="29"/>
      <c r="M5" s="29"/>
      <c r="S5" s="323"/>
      <c r="T5" s="323"/>
      <c r="U5" s="323"/>
    </row>
    <row r="6" spans="1:21" s="3" customFormat="1" ht="15.5" hidden="1">
      <c r="A6" s="30"/>
      <c r="B6" s="31"/>
      <c r="C6" s="31"/>
      <c r="D6" s="31"/>
      <c r="E6" s="26"/>
      <c r="F6" s="32"/>
      <c r="G6" s="33"/>
      <c r="H6" s="32"/>
      <c r="I6" s="172"/>
      <c r="J6" s="26">
        <f t="shared" ref="J6:J12" si="0">(E6*H6)</f>
        <v>0</v>
      </c>
      <c r="K6" s="29"/>
      <c r="L6" s="29"/>
      <c r="M6" s="29"/>
      <c r="S6" s="323"/>
      <c r="T6" s="323"/>
      <c r="U6" s="323"/>
    </row>
    <row r="7" spans="1:21" s="3" customFormat="1" ht="15.5" hidden="1">
      <c r="A7" s="30"/>
      <c r="B7" s="31"/>
      <c r="C7" s="31"/>
      <c r="D7" s="31"/>
      <c r="E7" s="26"/>
      <c r="F7" s="32"/>
      <c r="G7" s="33"/>
      <c r="H7" s="32"/>
      <c r="I7" s="172"/>
      <c r="J7" s="26">
        <f t="shared" si="0"/>
        <v>0</v>
      </c>
      <c r="K7" s="29"/>
      <c r="L7" s="29"/>
      <c r="M7" s="29"/>
      <c r="S7" s="323"/>
      <c r="T7" s="323"/>
      <c r="U7" s="323"/>
    </row>
    <row r="8" spans="1:21" s="3" customFormat="1" ht="15.5" hidden="1">
      <c r="A8" s="30"/>
      <c r="B8" s="31"/>
      <c r="C8" s="31"/>
      <c r="D8" s="31"/>
      <c r="E8" s="26"/>
      <c r="F8" s="32"/>
      <c r="G8" s="33"/>
      <c r="H8" s="32"/>
      <c r="I8" s="172"/>
      <c r="J8" s="26">
        <f t="shared" si="0"/>
        <v>0</v>
      </c>
      <c r="K8" s="29"/>
      <c r="L8" s="29"/>
      <c r="M8" s="29"/>
      <c r="S8" s="323"/>
      <c r="T8" s="323"/>
      <c r="U8" s="323"/>
    </row>
    <row r="9" spans="1:21" s="3" customFormat="1" ht="15.5" hidden="1">
      <c r="A9" s="30"/>
      <c r="B9" s="31"/>
      <c r="C9" s="31"/>
      <c r="D9" s="31"/>
      <c r="E9" s="26"/>
      <c r="F9" s="32"/>
      <c r="G9" s="33"/>
      <c r="H9" s="32"/>
      <c r="I9" s="172"/>
      <c r="J9" s="26">
        <f t="shared" si="0"/>
        <v>0</v>
      </c>
      <c r="K9" s="29"/>
      <c r="L9" s="29"/>
      <c r="M9" s="29"/>
      <c r="S9" s="323"/>
      <c r="T9" s="323"/>
      <c r="U9" s="323"/>
    </row>
    <row r="10" spans="1:21" s="3" customFormat="1" ht="15.5" hidden="1">
      <c r="A10" s="30"/>
      <c r="B10" s="31"/>
      <c r="C10" s="31"/>
      <c r="D10" s="31"/>
      <c r="E10" s="26"/>
      <c r="F10" s="32"/>
      <c r="G10" s="33"/>
      <c r="H10" s="32"/>
      <c r="I10" s="172"/>
      <c r="J10" s="26">
        <f t="shared" si="0"/>
        <v>0</v>
      </c>
      <c r="K10" s="29"/>
      <c r="L10" s="29"/>
      <c r="M10" s="29"/>
      <c r="S10" s="323"/>
      <c r="T10" s="323"/>
      <c r="U10" s="323"/>
    </row>
    <row r="11" spans="1:21" s="3" customFormat="1" ht="15.5" hidden="1">
      <c r="A11" s="30"/>
      <c r="B11" s="31"/>
      <c r="C11" s="31"/>
      <c r="D11" s="31"/>
      <c r="E11" s="26"/>
      <c r="F11" s="32"/>
      <c r="G11" s="33"/>
      <c r="H11" s="32"/>
      <c r="I11" s="172"/>
      <c r="J11" s="26">
        <f t="shared" si="0"/>
        <v>0</v>
      </c>
      <c r="K11" s="29"/>
      <c r="L11" s="29"/>
      <c r="M11" s="29"/>
      <c r="S11" s="323"/>
      <c r="T11" s="323"/>
      <c r="U11" s="323"/>
    </row>
    <row r="12" spans="1:21" s="3" customFormat="1" ht="15.5" hidden="1">
      <c r="A12" s="30"/>
      <c r="B12" s="31"/>
      <c r="C12" s="31"/>
      <c r="D12" s="31"/>
      <c r="E12" s="26"/>
      <c r="F12" s="32"/>
      <c r="G12" s="33"/>
      <c r="H12" s="32"/>
      <c r="I12" s="172"/>
      <c r="J12" s="26">
        <f t="shared" si="0"/>
        <v>0</v>
      </c>
      <c r="K12" s="29"/>
      <c r="L12" s="29"/>
      <c r="M12" s="29"/>
      <c r="S12" s="323"/>
      <c r="T12" s="323"/>
      <c r="U12" s="323"/>
    </row>
    <row r="13" spans="1:21" s="3" customFormat="1" ht="15.5" hidden="1">
      <c r="A13" s="24" t="s">
        <v>9</v>
      </c>
      <c r="B13" s="25"/>
      <c r="C13" s="25"/>
      <c r="D13" s="25"/>
      <c r="E13" s="26"/>
      <c r="F13" s="32"/>
      <c r="G13" s="33"/>
      <c r="H13" s="32"/>
      <c r="I13" s="172"/>
      <c r="J13" s="26"/>
      <c r="K13" s="29"/>
      <c r="L13" s="29"/>
      <c r="M13" s="29"/>
      <c r="S13" s="323"/>
      <c r="T13" s="323"/>
      <c r="U13" s="323"/>
    </row>
    <row r="14" spans="1:21" s="3" customFormat="1" ht="15.5" hidden="1">
      <c r="A14" s="34"/>
      <c r="B14" s="35"/>
      <c r="C14" s="35"/>
      <c r="D14" s="35"/>
      <c r="E14" s="26"/>
      <c r="F14" s="32"/>
      <c r="G14" s="33"/>
      <c r="H14" s="32"/>
      <c r="I14" s="172"/>
      <c r="J14" s="26">
        <f t="shared" ref="J14:J26" si="1">(E14*H14)</f>
        <v>0</v>
      </c>
      <c r="K14" s="29"/>
      <c r="L14" s="29"/>
      <c r="M14" s="29"/>
      <c r="S14" s="323"/>
      <c r="T14" s="323"/>
      <c r="U14" s="323"/>
    </row>
    <row r="15" spans="1:21" s="3" customFormat="1" ht="15.5" hidden="1">
      <c r="A15" s="30"/>
      <c r="B15" s="31"/>
      <c r="C15" s="31"/>
      <c r="D15" s="31"/>
      <c r="E15" s="26"/>
      <c r="F15" s="32"/>
      <c r="G15" s="33"/>
      <c r="H15" s="32"/>
      <c r="I15" s="172"/>
      <c r="J15" s="26">
        <f t="shared" si="1"/>
        <v>0</v>
      </c>
      <c r="K15" s="29"/>
      <c r="L15" s="29"/>
      <c r="M15" s="29"/>
      <c r="S15" s="323"/>
      <c r="T15" s="323"/>
      <c r="U15" s="323"/>
    </row>
    <row r="16" spans="1:21" s="3" customFormat="1" ht="15.5" hidden="1">
      <c r="A16" s="30"/>
      <c r="B16" s="31"/>
      <c r="C16" s="31"/>
      <c r="D16" s="31"/>
      <c r="E16" s="26"/>
      <c r="F16" s="32"/>
      <c r="G16" s="33"/>
      <c r="H16" s="32"/>
      <c r="I16" s="172"/>
      <c r="J16" s="26">
        <f t="shared" si="1"/>
        <v>0</v>
      </c>
      <c r="K16" s="29"/>
      <c r="L16" s="29"/>
      <c r="M16" s="29"/>
      <c r="S16" s="323"/>
      <c r="T16" s="323"/>
      <c r="U16" s="323"/>
    </row>
    <row r="17" spans="1:21" s="3" customFormat="1" ht="15.5" hidden="1">
      <c r="A17" s="36"/>
      <c r="B17" s="31"/>
      <c r="C17" s="31"/>
      <c r="D17" s="31"/>
      <c r="E17" s="26"/>
      <c r="F17" s="32"/>
      <c r="G17" s="33"/>
      <c r="H17" s="32"/>
      <c r="I17" s="172"/>
      <c r="J17" s="26">
        <f t="shared" si="1"/>
        <v>0</v>
      </c>
      <c r="K17" s="29"/>
      <c r="L17" s="29"/>
      <c r="M17" s="29"/>
      <c r="S17" s="323"/>
      <c r="T17" s="323"/>
      <c r="U17" s="323"/>
    </row>
    <row r="18" spans="1:21" s="3" customFormat="1" ht="15.5" hidden="1">
      <c r="A18" s="34"/>
      <c r="B18" s="35"/>
      <c r="C18" s="35"/>
      <c r="D18" s="35"/>
      <c r="E18" s="26"/>
      <c r="F18" s="32"/>
      <c r="G18" s="33"/>
      <c r="H18" s="32"/>
      <c r="I18" s="172"/>
      <c r="J18" s="26">
        <f t="shared" si="1"/>
        <v>0</v>
      </c>
      <c r="K18" s="29"/>
      <c r="L18" s="29"/>
      <c r="M18" s="29"/>
      <c r="S18" s="323"/>
      <c r="T18" s="323"/>
      <c r="U18" s="323"/>
    </row>
    <row r="19" spans="1:21" s="3" customFormat="1" ht="15.5" hidden="1">
      <c r="A19" s="30"/>
      <c r="B19" s="31"/>
      <c r="C19" s="31"/>
      <c r="D19" s="31"/>
      <c r="E19" s="26"/>
      <c r="F19" s="32"/>
      <c r="G19" s="33"/>
      <c r="H19" s="32"/>
      <c r="I19" s="172"/>
      <c r="J19" s="26">
        <f t="shared" si="1"/>
        <v>0</v>
      </c>
      <c r="K19" s="29"/>
      <c r="L19" s="29"/>
      <c r="M19" s="29"/>
      <c r="S19" s="323"/>
      <c r="T19" s="323"/>
      <c r="U19" s="323"/>
    </row>
    <row r="20" spans="1:21" s="3" customFormat="1" ht="15.5" hidden="1">
      <c r="A20" s="30"/>
      <c r="B20" s="31"/>
      <c r="C20" s="31"/>
      <c r="D20" s="31"/>
      <c r="E20" s="26"/>
      <c r="F20" s="32"/>
      <c r="G20" s="33"/>
      <c r="H20" s="32"/>
      <c r="I20" s="172"/>
      <c r="J20" s="26">
        <f t="shared" si="1"/>
        <v>0</v>
      </c>
      <c r="K20" s="29"/>
      <c r="L20" s="29"/>
      <c r="M20" s="29"/>
      <c r="S20" s="323"/>
      <c r="T20" s="323"/>
      <c r="U20" s="323"/>
    </row>
    <row r="21" spans="1:21" s="3" customFormat="1" ht="15.5" hidden="1">
      <c r="A21" s="30"/>
      <c r="B21" s="31"/>
      <c r="C21" s="31"/>
      <c r="D21" s="31"/>
      <c r="E21" s="26"/>
      <c r="F21" s="32"/>
      <c r="G21" s="33"/>
      <c r="H21" s="32"/>
      <c r="I21" s="172"/>
      <c r="J21" s="26">
        <f t="shared" si="1"/>
        <v>0</v>
      </c>
      <c r="K21" s="29"/>
      <c r="L21" s="29"/>
      <c r="M21" s="29"/>
      <c r="S21" s="323"/>
      <c r="T21" s="323"/>
      <c r="U21" s="323"/>
    </row>
    <row r="22" spans="1:21" s="3" customFormat="1" ht="15.5" hidden="1">
      <c r="A22" s="30"/>
      <c r="B22" s="31"/>
      <c r="C22" s="31"/>
      <c r="D22" s="31"/>
      <c r="E22" s="26"/>
      <c r="F22" s="32"/>
      <c r="G22" s="33"/>
      <c r="H22" s="32"/>
      <c r="I22" s="172"/>
      <c r="J22" s="26">
        <f t="shared" si="1"/>
        <v>0</v>
      </c>
      <c r="K22" s="29"/>
      <c r="L22" s="29"/>
      <c r="M22" s="29"/>
      <c r="S22" s="323"/>
      <c r="T22" s="323"/>
      <c r="U22" s="323"/>
    </row>
    <row r="23" spans="1:21" s="3" customFormat="1" ht="15.5" hidden="1">
      <c r="A23" s="30"/>
      <c r="B23" s="31"/>
      <c r="C23" s="31"/>
      <c r="D23" s="31"/>
      <c r="E23" s="26"/>
      <c r="F23" s="32"/>
      <c r="G23" s="33"/>
      <c r="H23" s="32"/>
      <c r="I23" s="172"/>
      <c r="J23" s="26">
        <f t="shared" si="1"/>
        <v>0</v>
      </c>
      <c r="K23" s="29"/>
      <c r="L23" s="29"/>
      <c r="M23" s="29"/>
      <c r="S23" s="323"/>
      <c r="T23" s="323"/>
      <c r="U23" s="323"/>
    </row>
    <row r="24" spans="1:21" s="3" customFormat="1" ht="15.5" hidden="1">
      <c r="A24" s="37"/>
      <c r="B24" s="38"/>
      <c r="C24" s="38"/>
      <c r="D24" s="38"/>
      <c r="E24" s="26"/>
      <c r="F24" s="32"/>
      <c r="G24" s="33"/>
      <c r="H24" s="32"/>
      <c r="I24" s="172"/>
      <c r="J24" s="26">
        <f t="shared" si="1"/>
        <v>0</v>
      </c>
      <c r="K24" s="29"/>
      <c r="L24" s="29"/>
      <c r="M24" s="29"/>
      <c r="S24" s="323"/>
      <c r="T24" s="323"/>
      <c r="U24" s="323"/>
    </row>
    <row r="25" spans="1:21" s="3" customFormat="1" ht="15.5" hidden="1">
      <c r="A25" s="30"/>
      <c r="B25" s="31"/>
      <c r="C25" s="31"/>
      <c r="D25" s="31"/>
      <c r="E25" s="26"/>
      <c r="F25" s="32"/>
      <c r="G25" s="33"/>
      <c r="H25" s="32"/>
      <c r="I25" s="172"/>
      <c r="J25" s="26">
        <f t="shared" si="1"/>
        <v>0</v>
      </c>
      <c r="K25" s="29"/>
      <c r="L25" s="29"/>
      <c r="M25" s="29"/>
      <c r="S25" s="323"/>
      <c r="T25" s="323"/>
      <c r="U25" s="323"/>
    </row>
    <row r="26" spans="1:21" s="3" customFormat="1" ht="15.5" hidden="1">
      <c r="A26" s="36"/>
      <c r="B26" s="31"/>
      <c r="C26" s="31"/>
      <c r="D26" s="31"/>
      <c r="E26" s="26"/>
      <c r="F26" s="27"/>
      <c r="G26" s="28"/>
      <c r="H26" s="27"/>
      <c r="I26" s="172"/>
      <c r="J26" s="26">
        <f t="shared" si="1"/>
        <v>0</v>
      </c>
      <c r="K26" s="29"/>
      <c r="L26" s="29"/>
      <c r="M26" s="29"/>
      <c r="S26" s="323"/>
      <c r="T26" s="323"/>
      <c r="U26" s="323"/>
    </row>
    <row r="27" spans="1:21" s="3" customFormat="1" ht="15.5" hidden="1">
      <c r="A27" s="39" t="s">
        <v>10</v>
      </c>
      <c r="B27" s="40"/>
      <c r="C27" s="40"/>
      <c r="D27" s="40"/>
      <c r="E27" s="41"/>
      <c r="F27" s="42"/>
      <c r="G27" s="43"/>
      <c r="H27" s="42"/>
      <c r="I27" s="173"/>
      <c r="J27" s="44">
        <f>SUM(J5:J26)</f>
        <v>0</v>
      </c>
      <c r="K27" s="45"/>
      <c r="L27" s="45"/>
      <c r="M27" s="45"/>
      <c r="S27" s="323"/>
      <c r="T27" s="323"/>
      <c r="U27" s="323"/>
    </row>
    <row r="28" spans="1:21" s="3" customFormat="1" hidden="1">
      <c r="B28" s="46"/>
      <c r="C28" s="46"/>
      <c r="D28" s="46"/>
      <c r="F28" s="1"/>
      <c r="G28" s="14"/>
      <c r="H28" s="1"/>
      <c r="I28" s="174"/>
      <c r="S28" s="323"/>
      <c r="T28" s="323"/>
      <c r="U28" s="323"/>
    </row>
    <row r="29" spans="1:21" s="3" customFormat="1" hidden="1">
      <c r="B29" s="46"/>
      <c r="C29" s="46"/>
      <c r="D29" s="46"/>
      <c r="F29" s="47"/>
      <c r="G29" s="48"/>
      <c r="H29" s="47"/>
      <c r="I29" s="175"/>
      <c r="J29" s="50"/>
      <c r="K29" s="51"/>
      <c r="L29" s="51"/>
      <c r="M29" s="51"/>
      <c r="S29" s="323"/>
      <c r="T29" s="323"/>
      <c r="U29" s="323"/>
    </row>
    <row r="30" spans="1:21" s="3" customFormat="1" ht="15.5">
      <c r="A30" s="4" t="s">
        <v>11</v>
      </c>
      <c r="B30" s="46"/>
      <c r="C30" s="46"/>
      <c r="D30" s="46"/>
      <c r="E30" s="46"/>
      <c r="F30" s="46"/>
      <c r="G30" s="46"/>
      <c r="H30" s="46"/>
      <c r="I30" s="176"/>
      <c r="J30" s="46"/>
      <c r="K30" s="12"/>
      <c r="L30" s="12"/>
      <c r="M30" s="12"/>
      <c r="S30" s="323"/>
      <c r="T30" s="323"/>
      <c r="U30" s="323"/>
    </row>
    <row r="31" spans="1:21" s="3" customFormat="1" ht="16" thickBot="1">
      <c r="A31" s="12"/>
      <c r="B31" s="13"/>
      <c r="C31" s="13"/>
      <c r="D31" s="324"/>
      <c r="E31" s="52"/>
      <c r="F31" s="52"/>
      <c r="G31" s="14"/>
      <c r="H31" s="14"/>
      <c r="I31" s="170"/>
      <c r="J31" s="53"/>
      <c r="K31" s="12"/>
      <c r="L31" s="12"/>
      <c r="M31" s="12"/>
      <c r="S31" s="323"/>
      <c r="T31" s="323"/>
      <c r="U31" s="323"/>
    </row>
    <row r="32" spans="1:21" s="16" customFormat="1" ht="41.5" customHeight="1">
      <c r="A32" s="120" t="s">
        <v>3</v>
      </c>
      <c r="B32" s="18" t="s">
        <v>12</v>
      </c>
      <c r="C32" s="18" t="s">
        <v>13</v>
      </c>
      <c r="D32" s="199"/>
      <c r="E32" s="198" t="s">
        <v>14</v>
      </c>
      <c r="F32" s="120" t="s">
        <v>15</v>
      </c>
      <c r="G32" s="120" t="s">
        <v>16</v>
      </c>
      <c r="H32" s="120" t="s">
        <v>5</v>
      </c>
      <c r="I32" s="177" t="s">
        <v>6</v>
      </c>
      <c r="J32" s="120" t="s">
        <v>79</v>
      </c>
      <c r="K32" s="120" t="s">
        <v>47</v>
      </c>
      <c r="L32" s="120" t="s">
        <v>48</v>
      </c>
      <c r="M32" s="120" t="s">
        <v>49</v>
      </c>
      <c r="N32" s="120" t="s">
        <v>7</v>
      </c>
      <c r="S32" s="325"/>
      <c r="T32" s="325"/>
      <c r="U32" s="325"/>
    </row>
    <row r="33" spans="1:22" s="3" customFormat="1" ht="15.5">
      <c r="A33" s="126"/>
      <c r="B33" s="62"/>
      <c r="C33" s="55"/>
      <c r="D33" s="55"/>
      <c r="E33" s="56"/>
      <c r="F33" s="57"/>
      <c r="G33" s="63"/>
      <c r="H33" s="58"/>
      <c r="I33" s="178"/>
      <c r="J33" s="59"/>
      <c r="K33" s="60"/>
      <c r="L33" s="60"/>
      <c r="M33" s="60"/>
      <c r="N33" s="23"/>
      <c r="S33" s="323"/>
      <c r="T33" s="323"/>
      <c r="U33" s="323"/>
    </row>
    <row r="34" spans="1:22" s="3" customFormat="1" ht="15.5">
      <c r="A34" s="61"/>
      <c r="B34" s="62"/>
      <c r="C34" s="200"/>
      <c r="D34" s="180"/>
      <c r="E34" s="56"/>
      <c r="F34" s="57"/>
      <c r="G34" s="63"/>
      <c r="H34" s="58"/>
      <c r="I34" s="178"/>
      <c r="J34" s="59"/>
      <c r="K34" s="60"/>
      <c r="L34" s="60"/>
      <c r="M34" s="60"/>
      <c r="N34" s="139"/>
      <c r="O34" s="322"/>
      <c r="P34" s="323"/>
      <c r="Q34" s="323"/>
      <c r="R34" s="322"/>
      <c r="S34" s="323"/>
      <c r="T34" s="323"/>
      <c r="U34" s="323"/>
      <c r="V34" s="322"/>
    </row>
    <row r="35" spans="1:22" s="3" customFormat="1" ht="15.5">
      <c r="A35" s="61"/>
      <c r="B35" s="62"/>
      <c r="C35" s="55"/>
      <c r="D35" s="180"/>
      <c r="E35" s="56"/>
      <c r="F35" s="57"/>
      <c r="G35" s="63"/>
      <c r="H35" s="58"/>
      <c r="I35" s="178"/>
      <c r="J35" s="59"/>
      <c r="K35" s="60"/>
      <c r="L35" s="60"/>
      <c r="M35" s="60"/>
      <c r="N35" s="139"/>
      <c r="O35" s="322"/>
      <c r="P35" s="323"/>
      <c r="Q35" s="323"/>
      <c r="R35" s="322"/>
      <c r="S35" s="323"/>
      <c r="T35" s="323"/>
      <c r="U35" s="323"/>
      <c r="V35" s="322"/>
    </row>
    <row r="36" spans="1:22" s="3" customFormat="1" ht="17.149999999999999" customHeight="1">
      <c r="A36" s="331"/>
      <c r="B36" s="62"/>
      <c r="C36" s="55"/>
      <c r="D36" s="180"/>
      <c r="E36" s="56"/>
      <c r="F36" s="57"/>
      <c r="G36" s="63"/>
      <c r="H36" s="58"/>
      <c r="I36" s="178"/>
      <c r="J36" s="59"/>
      <c r="K36" s="60"/>
      <c r="L36" s="60"/>
      <c r="M36" s="60"/>
      <c r="N36" s="139"/>
      <c r="O36" s="322"/>
      <c r="P36" s="323"/>
      <c r="Q36" s="323"/>
      <c r="R36" s="322"/>
      <c r="S36" s="323"/>
      <c r="T36" s="323"/>
      <c r="U36" s="323"/>
      <c r="V36" s="322"/>
    </row>
    <row r="37" spans="1:22" s="3" customFormat="1" ht="17.149999999999999" customHeight="1">
      <c r="A37" s="61"/>
      <c r="B37" s="62"/>
      <c r="C37" s="55"/>
      <c r="D37" s="180"/>
      <c r="E37" s="56"/>
      <c r="F37" s="57"/>
      <c r="G37" s="63"/>
      <c r="H37" s="58"/>
      <c r="I37" s="178"/>
      <c r="J37" s="59"/>
      <c r="K37" s="60"/>
      <c r="L37" s="60"/>
      <c r="M37" s="60"/>
      <c r="N37" s="139"/>
      <c r="O37" s="322"/>
      <c r="P37" s="323"/>
      <c r="Q37" s="323"/>
      <c r="R37" s="322"/>
      <c r="S37" s="323"/>
      <c r="T37" s="323"/>
      <c r="U37" s="323"/>
      <c r="V37" s="322"/>
    </row>
    <row r="38" spans="1:22" s="3" customFormat="1" ht="15.5">
      <c r="A38" s="61"/>
      <c r="B38" s="62"/>
      <c r="C38" s="55"/>
      <c r="D38" s="180"/>
      <c r="E38" s="56"/>
      <c r="F38" s="57"/>
      <c r="G38" s="63"/>
      <c r="H38" s="58"/>
      <c r="I38" s="178"/>
      <c r="J38" s="59"/>
      <c r="K38" s="60"/>
      <c r="L38" s="60"/>
      <c r="M38" s="60"/>
      <c r="N38" s="139"/>
      <c r="O38" s="322"/>
      <c r="P38" s="323"/>
      <c r="Q38" s="323"/>
      <c r="R38" s="322"/>
      <c r="S38" s="323"/>
      <c r="T38" s="323"/>
      <c r="U38" s="323"/>
      <c r="V38" s="322"/>
    </row>
    <row r="39" spans="1:22" s="3" customFormat="1" ht="15.5">
      <c r="A39" s="61"/>
      <c r="B39" s="62"/>
      <c r="C39" s="55"/>
      <c r="D39" s="180"/>
      <c r="E39" s="56"/>
      <c r="F39" s="57"/>
      <c r="G39" s="63"/>
      <c r="H39" s="58"/>
      <c r="I39" s="178"/>
      <c r="J39" s="59"/>
      <c r="K39" s="60"/>
      <c r="L39" s="60"/>
      <c r="M39" s="60"/>
      <c r="N39" s="139"/>
      <c r="O39" s="322"/>
      <c r="P39" s="323"/>
      <c r="Q39" s="323"/>
      <c r="R39" s="322"/>
      <c r="S39" s="323"/>
      <c r="T39" s="323"/>
      <c r="U39" s="323"/>
      <c r="V39" s="322"/>
    </row>
    <row r="40" spans="1:22" s="3" customFormat="1" ht="24.75" customHeight="1">
      <c r="A40" s="61"/>
      <c r="B40" s="62"/>
      <c r="C40" s="55"/>
      <c r="D40" s="180"/>
      <c r="E40" s="56"/>
      <c r="F40" s="57"/>
      <c r="G40" s="63"/>
      <c r="H40" s="58"/>
      <c r="I40" s="178"/>
      <c r="J40" s="59"/>
      <c r="K40" s="60"/>
      <c r="L40" s="60"/>
      <c r="M40" s="60"/>
      <c r="N40" s="139"/>
      <c r="O40" s="322"/>
      <c r="P40" s="323"/>
      <c r="Q40" s="323"/>
      <c r="R40" s="322"/>
      <c r="S40" s="323"/>
      <c r="T40" s="323"/>
      <c r="U40" s="323"/>
      <c r="V40" s="322"/>
    </row>
    <row r="41" spans="1:22" s="3" customFormat="1" ht="18.5" customHeight="1">
      <c r="A41" s="61"/>
      <c r="B41" s="62"/>
      <c r="C41" s="55"/>
      <c r="D41" s="180"/>
      <c r="E41" s="56"/>
      <c r="F41" s="57"/>
      <c r="G41" s="63"/>
      <c r="H41" s="58"/>
      <c r="I41" s="178"/>
      <c r="J41" s="59"/>
      <c r="K41" s="60"/>
      <c r="L41" s="60"/>
      <c r="M41" s="60"/>
      <c r="N41" s="139"/>
      <c r="O41" s="322"/>
      <c r="P41" s="323"/>
      <c r="Q41" s="323"/>
      <c r="R41" s="322"/>
      <c r="S41" s="323"/>
      <c r="T41" s="323"/>
      <c r="U41" s="323"/>
      <c r="V41" s="322"/>
    </row>
    <row r="42" spans="1:22" s="3" customFormat="1" ht="15.5">
      <c r="A42" s="61"/>
      <c r="B42" s="62"/>
      <c r="C42" s="55"/>
      <c r="D42" s="180"/>
      <c r="E42" s="56"/>
      <c r="F42" s="57"/>
      <c r="G42" s="63"/>
      <c r="H42" s="58"/>
      <c r="I42" s="178"/>
      <c r="J42" s="59"/>
      <c r="K42" s="60"/>
      <c r="L42" s="60"/>
      <c r="M42" s="60"/>
      <c r="N42" s="139"/>
      <c r="O42" s="322"/>
      <c r="P42" s="323"/>
      <c r="Q42" s="323"/>
      <c r="R42" s="322"/>
      <c r="S42" s="323"/>
      <c r="T42" s="323"/>
      <c r="U42" s="323"/>
      <c r="V42" s="322"/>
    </row>
    <row r="43" spans="1:22" s="3" customFormat="1" ht="15.5">
      <c r="A43" s="61"/>
      <c r="B43" s="62"/>
      <c r="C43" s="55"/>
      <c r="D43" s="180"/>
      <c r="E43" s="56"/>
      <c r="F43" s="57"/>
      <c r="G43" s="63"/>
      <c r="H43" s="58"/>
      <c r="I43" s="178"/>
      <c r="J43" s="59"/>
      <c r="K43" s="60"/>
      <c r="L43" s="60"/>
      <c r="M43" s="60"/>
      <c r="N43" s="139"/>
      <c r="O43" s="322"/>
      <c r="P43" s="323"/>
      <c r="Q43" s="323"/>
      <c r="R43" s="322"/>
      <c r="S43" s="323"/>
      <c r="T43" s="323"/>
      <c r="U43" s="323"/>
      <c r="V43" s="322"/>
    </row>
    <row r="44" spans="1:22" s="3" customFormat="1" ht="15.5">
      <c r="A44" s="61"/>
      <c r="B44" s="62"/>
      <c r="C44" s="55"/>
      <c r="D44" s="180"/>
      <c r="E44" s="56"/>
      <c r="F44" s="57"/>
      <c r="G44" s="63"/>
      <c r="H44" s="58"/>
      <c r="I44" s="178"/>
      <c r="J44" s="59"/>
      <c r="K44" s="60"/>
      <c r="L44" s="60"/>
      <c r="M44" s="60"/>
      <c r="N44" s="139"/>
      <c r="O44" s="322"/>
      <c r="P44" s="323"/>
      <c r="Q44" s="323"/>
      <c r="R44" s="322"/>
      <c r="S44" s="323"/>
      <c r="T44" s="323"/>
      <c r="U44" s="323"/>
      <c r="V44" s="322"/>
    </row>
    <row r="45" spans="1:22" s="3" customFormat="1" ht="15.5">
      <c r="A45" s="61"/>
      <c r="B45" s="62"/>
      <c r="C45" s="55"/>
      <c r="D45" s="180"/>
      <c r="E45" s="56"/>
      <c r="F45" s="57"/>
      <c r="G45" s="63"/>
      <c r="H45" s="58"/>
      <c r="I45" s="178"/>
      <c r="J45" s="59"/>
      <c r="K45" s="60"/>
      <c r="L45" s="60"/>
      <c r="M45" s="60"/>
      <c r="N45" s="139"/>
      <c r="O45" s="322"/>
      <c r="P45" s="323"/>
      <c r="Q45" s="323"/>
      <c r="R45" s="322"/>
      <c r="S45" s="323"/>
      <c r="T45" s="323"/>
      <c r="U45" s="323"/>
      <c r="V45" s="322"/>
    </row>
    <row r="46" spans="1:22" s="3" customFormat="1" ht="15.5">
      <c r="A46" s="61"/>
      <c r="B46" s="62"/>
      <c r="C46" s="55"/>
      <c r="D46" s="180"/>
      <c r="E46" s="56"/>
      <c r="F46" s="57"/>
      <c r="G46" s="63"/>
      <c r="H46" s="58"/>
      <c r="I46" s="178"/>
      <c r="J46" s="59"/>
      <c r="K46" s="60"/>
      <c r="L46" s="60"/>
      <c r="M46" s="60"/>
      <c r="N46" s="139"/>
      <c r="O46" s="322"/>
      <c r="P46" s="323"/>
      <c r="Q46" s="323"/>
      <c r="R46" s="322"/>
      <c r="S46" s="323"/>
      <c r="T46" s="323"/>
      <c r="U46" s="323"/>
      <c r="V46" s="322"/>
    </row>
    <row r="47" spans="1:22" s="3" customFormat="1" ht="15.5">
      <c r="A47" s="61"/>
      <c r="B47" s="62"/>
      <c r="C47" s="55"/>
      <c r="D47" s="180"/>
      <c r="E47" s="56"/>
      <c r="F47" s="57"/>
      <c r="G47" s="63"/>
      <c r="H47" s="58"/>
      <c r="I47" s="178"/>
      <c r="J47" s="59"/>
      <c r="K47" s="60"/>
      <c r="L47" s="60"/>
      <c r="M47" s="60"/>
      <c r="N47" s="139"/>
      <c r="O47" s="322"/>
      <c r="P47" s="323"/>
      <c r="Q47" s="323"/>
      <c r="R47" s="322"/>
      <c r="S47" s="323"/>
      <c r="T47" s="323"/>
      <c r="U47" s="323"/>
      <c r="V47" s="322"/>
    </row>
    <row r="48" spans="1:22" s="3" customFormat="1" ht="15.5">
      <c r="A48" s="61"/>
      <c r="B48" s="62"/>
      <c r="C48" s="55"/>
      <c r="D48" s="180"/>
      <c r="E48" s="56"/>
      <c r="F48" s="57"/>
      <c r="G48" s="63"/>
      <c r="H48" s="58"/>
      <c r="I48" s="178"/>
      <c r="J48" s="59"/>
      <c r="K48" s="60"/>
      <c r="L48" s="60"/>
      <c r="M48" s="60"/>
      <c r="N48" s="139"/>
      <c r="O48" s="322"/>
      <c r="P48" s="323"/>
      <c r="Q48" s="323"/>
      <c r="R48" s="322"/>
      <c r="S48" s="323"/>
      <c r="T48" s="323"/>
      <c r="U48" s="323"/>
      <c r="V48" s="322"/>
    </row>
    <row r="49" spans="1:22" s="3" customFormat="1" ht="15.5">
      <c r="A49" s="61"/>
      <c r="B49" s="62"/>
      <c r="C49" s="55"/>
      <c r="D49" s="180"/>
      <c r="E49" s="56"/>
      <c r="F49" s="57"/>
      <c r="G49" s="63"/>
      <c r="H49" s="58"/>
      <c r="I49" s="178"/>
      <c r="J49" s="59"/>
      <c r="K49" s="60"/>
      <c r="L49" s="60"/>
      <c r="M49" s="60"/>
      <c r="N49" s="139"/>
      <c r="O49" s="322"/>
      <c r="P49" s="323"/>
      <c r="Q49" s="323"/>
      <c r="R49" s="322"/>
      <c r="S49" s="323"/>
      <c r="T49" s="323"/>
      <c r="U49" s="323"/>
      <c r="V49" s="322"/>
    </row>
    <row r="50" spans="1:22" s="3" customFormat="1" ht="15.5">
      <c r="A50" s="61"/>
      <c r="B50" s="62"/>
      <c r="C50" s="55"/>
      <c r="D50" s="180"/>
      <c r="E50" s="56"/>
      <c r="F50" s="57"/>
      <c r="G50" s="63"/>
      <c r="H50" s="58"/>
      <c r="I50" s="178"/>
      <c r="J50" s="59"/>
      <c r="K50" s="60"/>
      <c r="L50" s="60"/>
      <c r="M50" s="60"/>
      <c r="N50" s="139"/>
      <c r="O50" s="322"/>
      <c r="P50" s="323"/>
      <c r="Q50" s="323"/>
      <c r="R50" s="322"/>
      <c r="S50" s="323"/>
      <c r="T50" s="323"/>
      <c r="U50" s="323"/>
      <c r="V50" s="322"/>
    </row>
    <row r="51" spans="1:22" s="3" customFormat="1" ht="15.5">
      <c r="A51" s="61"/>
      <c r="B51" s="62"/>
      <c r="C51" s="55"/>
      <c r="D51" s="180"/>
      <c r="E51" s="56"/>
      <c r="F51" s="57"/>
      <c r="G51" s="63"/>
      <c r="H51" s="58"/>
      <c r="I51" s="178"/>
      <c r="J51" s="59"/>
      <c r="K51" s="60"/>
      <c r="L51" s="60"/>
      <c r="M51" s="60"/>
      <c r="N51" s="139"/>
      <c r="O51" s="322"/>
      <c r="P51" s="323"/>
      <c r="Q51" s="323"/>
      <c r="R51" s="322"/>
      <c r="S51" s="323"/>
      <c r="T51" s="323"/>
      <c r="U51" s="323"/>
      <c r="V51" s="322"/>
    </row>
    <row r="52" spans="1:22" s="3" customFormat="1" ht="15.5">
      <c r="A52" s="61"/>
      <c r="B52" s="62"/>
      <c r="C52" s="55"/>
      <c r="D52" s="180"/>
      <c r="E52" s="56"/>
      <c r="F52" s="57"/>
      <c r="G52" s="63"/>
      <c r="H52" s="58"/>
      <c r="I52" s="178"/>
      <c r="J52" s="59"/>
      <c r="K52" s="60"/>
      <c r="L52" s="60"/>
      <c r="M52" s="60"/>
      <c r="N52" s="139"/>
      <c r="O52" s="322"/>
      <c r="P52" s="323"/>
      <c r="Q52" s="323"/>
      <c r="R52" s="322"/>
      <c r="S52" s="323"/>
      <c r="T52" s="323"/>
      <c r="U52" s="323"/>
      <c r="V52" s="322"/>
    </row>
    <row r="53" spans="1:22" s="3" customFormat="1" ht="15.5">
      <c r="A53" s="61"/>
      <c r="B53" s="62"/>
      <c r="C53" s="55"/>
      <c r="D53" s="180"/>
      <c r="E53" s="56"/>
      <c r="F53" s="57"/>
      <c r="G53" s="63"/>
      <c r="H53" s="58"/>
      <c r="I53" s="178"/>
      <c r="J53" s="59"/>
      <c r="K53" s="60"/>
      <c r="L53" s="60"/>
      <c r="M53" s="60"/>
      <c r="N53" s="139"/>
      <c r="O53" s="322"/>
      <c r="P53" s="323"/>
      <c r="Q53" s="323"/>
      <c r="R53" s="322"/>
      <c r="S53" s="323"/>
      <c r="T53" s="323"/>
      <c r="U53" s="323"/>
      <c r="V53" s="322"/>
    </row>
    <row r="54" spans="1:22" s="3" customFormat="1" ht="15.5">
      <c r="A54" s="61"/>
      <c r="B54" s="62"/>
      <c r="C54" s="55"/>
      <c r="D54" s="180"/>
      <c r="E54" s="56"/>
      <c r="F54" s="57"/>
      <c r="G54" s="63"/>
      <c r="H54" s="58"/>
      <c r="I54" s="178"/>
      <c r="J54" s="59"/>
      <c r="K54" s="60"/>
      <c r="L54" s="60"/>
      <c r="M54" s="60"/>
      <c r="N54" s="139"/>
      <c r="O54" s="322"/>
      <c r="P54" s="323"/>
      <c r="Q54" s="323"/>
      <c r="R54" s="322"/>
      <c r="S54" s="323"/>
      <c r="T54" s="323"/>
      <c r="U54" s="323"/>
      <c r="V54" s="322"/>
    </row>
    <row r="55" spans="1:22" s="3" customFormat="1" ht="15.5">
      <c r="A55" s="61"/>
      <c r="B55" s="62"/>
      <c r="C55" s="55"/>
      <c r="D55" s="180"/>
      <c r="E55" s="56"/>
      <c r="F55" s="57"/>
      <c r="G55" s="63"/>
      <c r="H55" s="58"/>
      <c r="I55" s="178"/>
      <c r="J55" s="59"/>
      <c r="K55" s="60"/>
      <c r="L55" s="60"/>
      <c r="M55" s="60"/>
      <c r="N55" s="139"/>
      <c r="O55" s="322"/>
      <c r="P55" s="323"/>
      <c r="Q55" s="323"/>
      <c r="R55" s="322"/>
      <c r="S55" s="323"/>
      <c r="T55" s="323"/>
      <c r="U55" s="323"/>
      <c r="V55" s="322"/>
    </row>
    <row r="56" spans="1:22" s="3" customFormat="1" ht="15.5">
      <c r="A56" s="61"/>
      <c r="B56" s="62"/>
      <c r="C56" s="55"/>
      <c r="D56" s="180"/>
      <c r="E56" s="56"/>
      <c r="F56" s="57"/>
      <c r="G56" s="63"/>
      <c r="H56" s="58"/>
      <c r="I56" s="178"/>
      <c r="J56" s="59"/>
      <c r="K56" s="60"/>
      <c r="L56" s="60"/>
      <c r="M56" s="60"/>
      <c r="N56" s="139"/>
      <c r="O56" s="322"/>
      <c r="P56" s="323"/>
      <c r="Q56" s="323"/>
      <c r="R56" s="322"/>
      <c r="S56" s="323"/>
      <c r="T56" s="323"/>
      <c r="U56" s="323"/>
      <c r="V56" s="322"/>
    </row>
    <row r="57" spans="1:22" s="3" customFormat="1" ht="15.5">
      <c r="A57" s="61"/>
      <c r="B57" s="62"/>
      <c r="C57" s="55"/>
      <c r="D57" s="180"/>
      <c r="E57" s="56"/>
      <c r="F57" s="57"/>
      <c r="G57" s="63"/>
      <c r="H57" s="58"/>
      <c r="I57" s="178"/>
      <c r="J57" s="59"/>
      <c r="K57" s="60"/>
      <c r="L57" s="60"/>
      <c r="M57" s="60"/>
      <c r="N57" s="139"/>
      <c r="O57" s="322"/>
      <c r="P57" s="323"/>
      <c r="Q57" s="323"/>
      <c r="R57" s="322"/>
      <c r="S57" s="323"/>
      <c r="T57" s="323"/>
      <c r="U57" s="323"/>
      <c r="V57" s="322"/>
    </row>
    <row r="58" spans="1:22" s="3" customFormat="1" ht="16.5" thickBot="1">
      <c r="A58" s="39" t="s">
        <v>78</v>
      </c>
      <c r="B58" s="64"/>
      <c r="C58" s="64"/>
      <c r="D58" s="181"/>
      <c r="E58" s="65"/>
      <c r="F58" s="66"/>
      <c r="G58" s="67"/>
      <c r="H58" s="66"/>
      <c r="I58" s="179"/>
      <c r="J58" s="332">
        <f>SUM(J33:J57)</f>
        <v>0</v>
      </c>
      <c r="K58" s="332">
        <f t="shared" ref="K58:N58" si="2">SUM(K33:K57)</f>
        <v>0</v>
      </c>
      <c r="L58" s="332">
        <f t="shared" si="2"/>
        <v>0</v>
      </c>
      <c r="M58" s="332">
        <f t="shared" si="2"/>
        <v>0</v>
      </c>
      <c r="N58" s="332">
        <f t="shared" si="2"/>
        <v>0</v>
      </c>
      <c r="S58" s="323"/>
      <c r="T58" s="323"/>
      <c r="U58" s="323"/>
    </row>
    <row r="59" spans="1:22" s="3" customFormat="1" ht="15" thickTop="1">
      <c r="A59" s="69"/>
      <c r="B59" s="46"/>
      <c r="C59" s="46"/>
      <c r="D59" s="218" t="e">
        <f>#REF!+D58</f>
        <v>#REF!</v>
      </c>
      <c r="E59" s="210"/>
      <c r="F59" s="211"/>
      <c r="G59" s="212"/>
      <c r="H59" s="211"/>
      <c r="I59" s="213"/>
      <c r="J59" s="217">
        <v>1677077.7177649401</v>
      </c>
      <c r="K59" s="210"/>
      <c r="L59" s="210"/>
      <c r="M59" s="49"/>
      <c r="S59" s="323"/>
      <c r="T59" s="323"/>
      <c r="U59" s="323"/>
    </row>
    <row r="60" spans="1:22">
      <c r="A60" s="3"/>
      <c r="D60" s="220" t="e">
        <f>D59/0.72</f>
        <v>#REF!</v>
      </c>
      <c r="E60" s="210"/>
      <c r="F60" s="211"/>
      <c r="G60" s="212"/>
      <c r="H60" s="211" t="e">
        <f>#REF!*80%</f>
        <v>#REF!</v>
      </c>
      <c r="I60" s="213"/>
      <c r="J60" s="219">
        <f>J59-J58</f>
        <v>1677077.7177649401</v>
      </c>
      <c r="K60" s="210"/>
      <c r="L60" s="210"/>
      <c r="N60" s="326"/>
    </row>
    <row r="61" spans="1:22">
      <c r="A61" s="54"/>
      <c r="D61" s="220" t="e">
        <f>12/88*D60</f>
        <v>#REF!</v>
      </c>
      <c r="E61" s="210"/>
      <c r="F61" s="211"/>
      <c r="G61" s="212"/>
      <c r="H61" s="211" t="e">
        <f>#REF!-H60</f>
        <v>#REF!</v>
      </c>
      <c r="I61" s="213"/>
      <c r="J61" s="214"/>
      <c r="K61" s="210"/>
      <c r="L61" s="210"/>
      <c r="N61" s="327"/>
    </row>
    <row r="62" spans="1:22">
      <c r="D62" s="221">
        <v>144581.53190840507</v>
      </c>
      <c r="E62" s="210"/>
      <c r="F62" s="211"/>
      <c r="G62" s="212"/>
      <c r="H62" s="211">
        <v>11566.522552672401</v>
      </c>
      <c r="I62" s="213"/>
      <c r="J62" s="214"/>
      <c r="K62" s="210"/>
      <c r="L62" s="210"/>
    </row>
    <row r="63" spans="1:22">
      <c r="D63" s="215"/>
      <c r="E63" s="210"/>
      <c r="F63" s="211"/>
      <c r="G63" s="212"/>
      <c r="H63" s="211"/>
      <c r="I63" s="213"/>
      <c r="J63" s="210">
        <v>22800</v>
      </c>
      <c r="K63" s="210"/>
      <c r="L63" s="210"/>
    </row>
    <row r="64" spans="1:22">
      <c r="D64" s="216">
        <f>3050*8</f>
        <v>24400</v>
      </c>
      <c r="E64" s="210"/>
      <c r="F64" s="211"/>
      <c r="G64" s="212"/>
      <c r="H64" s="211"/>
      <c r="I64" s="213"/>
      <c r="J64" s="210">
        <v>6</v>
      </c>
      <c r="K64" s="210"/>
      <c r="L64" s="210"/>
    </row>
    <row r="65" spans="4:12" hidden="1">
      <c r="D65" s="215"/>
      <c r="E65" s="210"/>
      <c r="F65" s="211"/>
      <c r="G65" s="212"/>
      <c r="H65" s="211"/>
      <c r="I65" s="213"/>
      <c r="J65" s="210"/>
      <c r="K65" s="210"/>
      <c r="L65" s="210"/>
    </row>
    <row r="66" spans="4:12">
      <c r="D66" s="215"/>
      <c r="E66" s="210"/>
      <c r="F66" s="211"/>
      <c r="G66" s="212"/>
      <c r="H66" s="211"/>
      <c r="I66" s="213"/>
      <c r="J66" s="210"/>
      <c r="K66" s="210"/>
      <c r="L66" s="210"/>
    </row>
    <row r="67" spans="4:12">
      <c r="D67" s="215"/>
      <c r="E67" s="210"/>
      <c r="F67" s="211"/>
      <c r="G67" s="212"/>
      <c r="H67" s="211"/>
      <c r="I67" s="213"/>
      <c r="J67" s="217">
        <v>1726481</v>
      </c>
      <c r="K67" s="210"/>
      <c r="L67" s="210"/>
    </row>
    <row r="68" spans="4:12">
      <c r="D68" s="215"/>
      <c r="E68" s="210"/>
      <c r="F68" s="211"/>
      <c r="G68" s="212"/>
      <c r="H68" s="211"/>
      <c r="I68" s="213"/>
      <c r="J68" s="217" t="e">
        <f>#REF!+#REF!</f>
        <v>#REF!</v>
      </c>
      <c r="K68" s="210"/>
      <c r="L68" s="210"/>
    </row>
    <row r="69" spans="4:12">
      <c r="D69" s="215"/>
      <c r="E69" s="210"/>
      <c r="F69" s="211"/>
      <c r="G69" s="212"/>
      <c r="H69" s="211"/>
      <c r="I69" s="213"/>
      <c r="J69" s="219" t="e">
        <f>J68-J67</f>
        <v>#REF!</v>
      </c>
      <c r="K69" s="210"/>
      <c r="L69" s="210"/>
    </row>
    <row r="70" spans="4:12">
      <c r="D70" s="215"/>
      <c r="E70" s="210"/>
      <c r="F70" s="211"/>
      <c r="G70" s="212"/>
      <c r="H70" s="211"/>
      <c r="I70" s="213"/>
      <c r="J70" s="210"/>
      <c r="K70" s="210"/>
      <c r="L70" s="210"/>
    </row>
    <row r="71" spans="4:12">
      <c r="D71" s="215"/>
      <c r="E71" s="210"/>
      <c r="F71" s="211"/>
      <c r="G71" s="212"/>
      <c r="H71" s="211"/>
      <c r="I71" s="213"/>
      <c r="J71" s="210"/>
      <c r="K71" s="210"/>
      <c r="L71" s="210"/>
    </row>
    <row r="72" spans="4:12">
      <c r="D72" s="215"/>
      <c r="E72" s="210"/>
      <c r="F72" s="211"/>
      <c r="G72" s="212"/>
      <c r="H72" s="211"/>
      <c r="I72" s="213"/>
      <c r="J72" s="210"/>
      <c r="K72" s="210"/>
      <c r="L72" s="210"/>
    </row>
    <row r="73" spans="4:12">
      <c r="D73" s="215"/>
      <c r="E73" s="210"/>
      <c r="F73" s="211"/>
      <c r="G73" s="212"/>
      <c r="H73" s="211"/>
      <c r="I73" s="213"/>
      <c r="J73" s="210"/>
      <c r="K73" s="210"/>
      <c r="L73" s="210"/>
    </row>
    <row r="74" spans="4:12">
      <c r="D74" s="215"/>
      <c r="E74" s="210"/>
      <c r="F74" s="211"/>
      <c r="G74" s="212"/>
      <c r="H74" s="211"/>
      <c r="I74" s="213"/>
      <c r="J74" s="210"/>
      <c r="K74" s="210"/>
      <c r="L74" s="210"/>
    </row>
    <row r="75" spans="4:12">
      <c r="D75" s="215"/>
      <c r="E75" s="210"/>
      <c r="F75" s="211"/>
      <c r="G75" s="212"/>
      <c r="H75" s="211"/>
      <c r="I75" s="213"/>
      <c r="J75" s="210"/>
      <c r="K75" s="210"/>
      <c r="L75" s="210"/>
    </row>
    <row r="76" spans="4:12">
      <c r="D76" s="215"/>
      <c r="E76" s="210"/>
      <c r="F76" s="211"/>
      <c r="G76" s="212"/>
      <c r="H76" s="211"/>
      <c r="I76" s="213"/>
      <c r="J76" s="210"/>
      <c r="K76" s="210"/>
      <c r="L76" s="210"/>
    </row>
  </sheetData>
  <dataValidations count="1">
    <dataValidation type="list" allowBlank="1" showInputMessage="1" showErrorMessage="1" sqref="A44:A57 A42 A35:A37" xr:uid="{00000000-0002-0000-0700-000000000000}">
      <formula1>#REF!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DCA8B-D76A-4E39-AFCD-8E88589DA7A7}">
  <sheetPr>
    <tabColor rgb="FF002060"/>
  </sheetPr>
  <dimension ref="A1:T42"/>
  <sheetViews>
    <sheetView zoomScale="60" zoomScaleNormal="60" workbookViewId="0">
      <pane ySplit="1" topLeftCell="A2" activePane="bottomLeft" state="frozen"/>
      <selection activeCell="C26" sqref="C26"/>
      <selection pane="bottomLeft" activeCell="G16" sqref="G16"/>
    </sheetView>
  </sheetViews>
  <sheetFormatPr defaultRowHeight="12.5"/>
  <cols>
    <col min="1" max="1" width="10.7265625" bestFit="1" customWidth="1"/>
    <col min="2" max="2" width="20.54296875" customWidth="1"/>
    <col min="3" max="3" width="51.90625" customWidth="1"/>
    <col min="4" max="4" width="22.7265625" customWidth="1"/>
    <col min="5" max="5" width="15.26953125" customWidth="1"/>
    <col min="6" max="6" width="10.81640625" customWidth="1"/>
    <col min="7" max="7" width="11.7265625" customWidth="1"/>
    <col min="8" max="8" width="18.26953125" customWidth="1"/>
    <col min="9" max="10" width="13.36328125" style="118" hidden="1" customWidth="1"/>
    <col min="11" max="11" width="11.54296875" style="140" customWidth="1"/>
    <col min="12" max="12" width="11.1796875" style="140" customWidth="1"/>
    <col min="13" max="13" width="11.7265625" style="140" customWidth="1"/>
    <col min="14" max="14" width="11.54296875" style="140" customWidth="1"/>
    <col min="15" max="15" width="7.7265625" style="140" customWidth="1"/>
    <col min="16" max="16" width="11.54296875" style="140" hidden="1" customWidth="1"/>
    <col min="17" max="17" width="12.7265625" style="140" hidden="1" customWidth="1"/>
    <col min="18" max="18" width="12.81640625" style="118" hidden="1" customWidth="1"/>
    <col min="19" max="19" width="13.90625" style="118" customWidth="1"/>
    <col min="20" max="20" width="4.7265625" bestFit="1" customWidth="1"/>
  </cols>
  <sheetData>
    <row r="1" spans="1:20" ht="49" customHeight="1">
      <c r="A1" s="119" t="s">
        <v>56</v>
      </c>
      <c r="B1" s="119" t="s">
        <v>18</v>
      </c>
      <c r="C1" s="119" t="s">
        <v>43</v>
      </c>
      <c r="D1" s="119" t="s">
        <v>44</v>
      </c>
      <c r="E1" s="264" t="s">
        <v>73</v>
      </c>
      <c r="F1" s="119" t="s">
        <v>19</v>
      </c>
      <c r="G1" s="119" t="s">
        <v>45</v>
      </c>
      <c r="H1" s="119" t="s">
        <v>50</v>
      </c>
      <c r="I1" s="121" t="s">
        <v>53</v>
      </c>
      <c r="J1" s="121" t="s">
        <v>53</v>
      </c>
      <c r="K1" s="121" t="s">
        <v>80</v>
      </c>
      <c r="L1" s="121" t="s">
        <v>47</v>
      </c>
      <c r="M1" s="121" t="s">
        <v>48</v>
      </c>
      <c r="N1" s="121" t="s">
        <v>49</v>
      </c>
      <c r="O1" s="121" t="s">
        <v>7</v>
      </c>
      <c r="P1" s="204" t="s">
        <v>67</v>
      </c>
      <c r="Q1" s="204" t="s">
        <v>68</v>
      </c>
      <c r="R1" s="121" t="s">
        <v>55</v>
      </c>
      <c r="S1" s="121" t="s">
        <v>32</v>
      </c>
    </row>
    <row r="3" spans="1:20">
      <c r="A3" s="353"/>
      <c r="B3" s="185"/>
      <c r="C3" s="185"/>
      <c r="D3" s="185"/>
      <c r="E3" s="185"/>
      <c r="F3" s="192"/>
      <c r="G3" s="192"/>
      <c r="H3" s="192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</row>
    <row r="4" spans="1:20">
      <c r="A4" s="353"/>
      <c r="B4" s="184"/>
      <c r="C4" s="185"/>
      <c r="D4" s="185"/>
      <c r="E4" s="185"/>
      <c r="F4" s="192"/>
      <c r="G4" s="192"/>
      <c r="H4" s="192"/>
      <c r="I4" s="248"/>
      <c r="J4" s="343"/>
      <c r="K4" s="248"/>
      <c r="L4" s="248"/>
      <c r="M4" s="248"/>
      <c r="N4" s="248"/>
      <c r="O4" s="248"/>
      <c r="P4" s="343"/>
      <c r="Q4" s="344"/>
      <c r="R4" s="248"/>
      <c r="S4" s="248"/>
      <c r="T4" s="123"/>
    </row>
    <row r="5" spans="1:20">
      <c r="A5" s="353"/>
      <c r="B5" s="184"/>
      <c r="C5" s="185"/>
      <c r="D5" s="185"/>
      <c r="E5" s="185"/>
      <c r="F5" s="192"/>
      <c r="G5" s="192"/>
      <c r="H5" s="192"/>
      <c r="I5" s="248"/>
      <c r="J5" s="343"/>
      <c r="K5" s="248"/>
      <c r="L5" s="249"/>
      <c r="M5" s="248"/>
      <c r="N5" s="248"/>
      <c r="O5" s="248"/>
      <c r="P5" s="343"/>
      <c r="Q5" s="344"/>
      <c r="R5" s="248"/>
      <c r="S5" s="248"/>
      <c r="T5" s="123"/>
    </row>
    <row r="6" spans="1:20">
      <c r="A6" s="353"/>
      <c r="B6" s="184"/>
      <c r="C6" s="185"/>
      <c r="D6" s="185"/>
      <c r="E6" s="185"/>
      <c r="F6" s="192"/>
      <c r="G6" s="192"/>
      <c r="H6" s="192"/>
      <c r="I6" s="248"/>
      <c r="J6" s="343"/>
      <c r="K6" s="248"/>
      <c r="L6" s="249"/>
      <c r="M6" s="248"/>
      <c r="N6" s="248"/>
      <c r="O6" s="248"/>
      <c r="P6" s="343"/>
      <c r="Q6" s="344"/>
      <c r="R6" s="248"/>
      <c r="S6" s="248"/>
      <c r="T6" s="123"/>
    </row>
    <row r="7" spans="1:20">
      <c r="A7" s="353"/>
      <c r="B7" s="185"/>
      <c r="C7" s="185"/>
      <c r="D7" s="185"/>
      <c r="E7" s="185"/>
      <c r="F7" s="192"/>
      <c r="G7" s="192"/>
      <c r="H7" s="192"/>
      <c r="I7" s="248"/>
      <c r="J7" s="343"/>
      <c r="K7" s="248"/>
      <c r="L7" s="248"/>
      <c r="M7" s="248"/>
      <c r="N7" s="248"/>
      <c r="O7" s="248"/>
      <c r="P7" s="343"/>
      <c r="Q7" s="344"/>
      <c r="R7" s="248"/>
      <c r="S7" s="248"/>
      <c r="T7" s="123"/>
    </row>
    <row r="8" spans="1:20">
      <c r="A8" s="353"/>
      <c r="B8" s="184"/>
      <c r="C8" s="185"/>
      <c r="D8" s="185"/>
      <c r="E8" s="185"/>
      <c r="F8" s="192"/>
      <c r="G8" s="192"/>
      <c r="H8" s="192"/>
      <c r="I8" s="248"/>
      <c r="J8" s="343"/>
      <c r="K8" s="248"/>
      <c r="L8" s="249"/>
      <c r="M8" s="248"/>
      <c r="N8" s="248"/>
      <c r="O8" s="248"/>
      <c r="P8" s="343"/>
      <c r="Q8" s="344"/>
      <c r="R8" s="248"/>
      <c r="S8" s="248"/>
      <c r="T8" s="123"/>
    </row>
    <row r="9" spans="1:20">
      <c r="A9" s="353"/>
      <c r="B9" s="184"/>
      <c r="C9" s="185"/>
      <c r="D9" s="185"/>
      <c r="E9" s="185"/>
      <c r="F9" s="192"/>
      <c r="G9" s="192"/>
      <c r="H9" s="192"/>
      <c r="I9" s="248"/>
      <c r="J9" s="343"/>
      <c r="K9" s="248"/>
      <c r="L9" s="249"/>
      <c r="M9" s="248"/>
      <c r="N9" s="248"/>
      <c r="O9" s="248"/>
      <c r="P9" s="343"/>
      <c r="Q9" s="344"/>
      <c r="R9" s="248"/>
      <c r="S9" s="248"/>
      <c r="T9" s="123"/>
    </row>
    <row r="10" spans="1:20">
      <c r="A10" s="353"/>
      <c r="B10" s="184"/>
      <c r="C10" s="185"/>
      <c r="D10" s="185"/>
      <c r="E10" s="185"/>
      <c r="F10" s="192"/>
      <c r="G10" s="192"/>
      <c r="H10" s="192"/>
      <c r="I10" s="248"/>
      <c r="J10" s="343"/>
      <c r="K10" s="248"/>
      <c r="L10" s="249"/>
      <c r="M10" s="248"/>
      <c r="N10" s="248"/>
      <c r="O10" s="248"/>
      <c r="P10" s="343"/>
      <c r="Q10" s="344"/>
      <c r="R10" s="248"/>
      <c r="S10" s="248"/>
      <c r="T10" s="123"/>
    </row>
    <row r="11" spans="1:20">
      <c r="B11" s="184"/>
      <c r="C11" s="185"/>
      <c r="D11" s="185"/>
      <c r="E11" s="185"/>
      <c r="F11" s="192"/>
      <c r="G11" s="192"/>
      <c r="H11" s="192"/>
      <c r="I11" s="248"/>
      <c r="J11" s="343"/>
      <c r="K11" s="248"/>
      <c r="L11" s="248"/>
      <c r="M11" s="248"/>
      <c r="N11" s="248"/>
      <c r="O11" s="248"/>
      <c r="P11" s="343"/>
      <c r="Q11" s="344"/>
      <c r="R11" s="248"/>
      <c r="S11" s="248"/>
      <c r="T11" s="123"/>
    </row>
    <row r="12" spans="1:20">
      <c r="A12" s="352"/>
      <c r="B12" s="185"/>
      <c r="C12" s="185"/>
      <c r="D12" s="185"/>
      <c r="E12" s="185"/>
      <c r="F12" s="192"/>
      <c r="G12" s="192"/>
      <c r="H12" s="192"/>
      <c r="I12" s="248"/>
      <c r="J12" s="343"/>
      <c r="K12" s="248"/>
      <c r="L12" s="248"/>
      <c r="M12" s="248"/>
      <c r="N12" s="248"/>
      <c r="O12" s="248"/>
      <c r="P12" s="343"/>
      <c r="Q12" s="344"/>
      <c r="R12" s="248"/>
      <c r="S12" s="248"/>
      <c r="T12" s="123"/>
    </row>
    <row r="13" spans="1:20" s="350" customFormat="1">
      <c r="A13" s="352"/>
      <c r="B13" s="345"/>
      <c r="C13" s="346"/>
      <c r="D13" s="345"/>
      <c r="E13" s="345"/>
      <c r="F13" s="347"/>
      <c r="G13" s="347"/>
      <c r="H13" s="347"/>
      <c r="I13" s="348"/>
      <c r="J13" s="348"/>
      <c r="K13" s="248"/>
      <c r="L13" s="348"/>
      <c r="M13" s="348"/>
      <c r="N13" s="348"/>
      <c r="O13" s="348"/>
      <c r="P13" s="348"/>
      <c r="Q13" s="348"/>
      <c r="R13" s="348"/>
      <c r="S13" s="348"/>
      <c r="T13" s="349"/>
    </row>
    <row r="14" spans="1:20">
      <c r="B14" s="184"/>
      <c r="C14" s="185"/>
      <c r="D14" s="185"/>
      <c r="E14" s="185"/>
      <c r="F14" s="192"/>
      <c r="G14" s="192"/>
      <c r="H14" s="192"/>
      <c r="I14" s="248"/>
      <c r="J14" s="343"/>
      <c r="K14" s="248"/>
      <c r="L14" s="248"/>
      <c r="M14" s="248"/>
      <c r="N14" s="248"/>
      <c r="O14" s="248"/>
      <c r="P14" s="343"/>
      <c r="Q14" s="344"/>
      <c r="R14" s="248"/>
      <c r="S14" s="248"/>
      <c r="T14" s="123"/>
    </row>
    <row r="15" spans="1:20">
      <c r="A15" s="353"/>
      <c r="B15" s="185"/>
      <c r="C15" s="185"/>
      <c r="D15" s="185"/>
      <c r="E15" s="185"/>
      <c r="F15" s="192"/>
      <c r="G15" s="192"/>
      <c r="H15" s="192"/>
      <c r="I15" s="248"/>
      <c r="J15" s="343"/>
      <c r="K15" s="248"/>
      <c r="L15" s="248"/>
      <c r="M15" s="248"/>
      <c r="N15" s="248"/>
      <c r="O15" s="248"/>
      <c r="P15" s="343"/>
      <c r="Q15" s="344"/>
      <c r="R15" s="248"/>
      <c r="S15" s="248"/>
      <c r="T15" s="123"/>
    </row>
    <row r="16" spans="1:20">
      <c r="A16" s="353"/>
      <c r="B16" s="184"/>
      <c r="C16" s="185"/>
      <c r="D16" s="185"/>
      <c r="E16" s="185"/>
      <c r="F16" s="192"/>
      <c r="G16" s="192"/>
      <c r="H16" s="192"/>
      <c r="I16" s="248"/>
      <c r="J16" s="343"/>
      <c r="K16" s="248"/>
      <c r="L16" s="249"/>
      <c r="M16" s="248"/>
      <c r="N16" s="248"/>
      <c r="O16" s="248"/>
      <c r="P16" s="343"/>
      <c r="Q16" s="344"/>
      <c r="R16" s="248"/>
      <c r="S16" s="248"/>
      <c r="T16" s="123"/>
    </row>
    <row r="17" spans="1:20">
      <c r="A17" s="353"/>
      <c r="B17" s="184"/>
      <c r="C17" s="185"/>
      <c r="D17" s="185"/>
      <c r="E17" s="185"/>
      <c r="F17" s="192"/>
      <c r="G17" s="192"/>
      <c r="H17" s="192"/>
      <c r="I17" s="248"/>
      <c r="J17" s="343"/>
      <c r="K17" s="248"/>
      <c r="L17" s="249"/>
      <c r="M17" s="248"/>
      <c r="N17" s="248"/>
      <c r="O17" s="248"/>
      <c r="P17" s="343"/>
      <c r="Q17" s="344"/>
      <c r="R17" s="248"/>
      <c r="S17" s="248"/>
      <c r="T17" s="123"/>
    </row>
    <row r="18" spans="1:20">
      <c r="A18" s="353"/>
      <c r="B18" s="184"/>
      <c r="C18" s="185"/>
      <c r="D18" s="185"/>
      <c r="E18" s="185"/>
      <c r="F18" s="192"/>
      <c r="G18" s="192"/>
      <c r="H18" s="192"/>
      <c r="I18" s="248"/>
      <c r="J18" s="343"/>
      <c r="K18" s="248"/>
      <c r="L18" s="249"/>
      <c r="M18" s="248"/>
      <c r="N18" s="248"/>
      <c r="O18" s="248"/>
      <c r="P18" s="343"/>
      <c r="Q18" s="344"/>
      <c r="R18" s="248"/>
      <c r="S18" s="248"/>
      <c r="T18" s="123"/>
    </row>
    <row r="19" spans="1:20">
      <c r="A19" s="353"/>
      <c r="B19" s="184"/>
      <c r="C19" s="185"/>
      <c r="D19" s="185"/>
      <c r="E19" s="185"/>
      <c r="F19" s="192"/>
      <c r="G19" s="192"/>
      <c r="H19" s="192"/>
      <c r="I19" s="248"/>
      <c r="J19" s="343"/>
      <c r="K19" s="248"/>
      <c r="L19" s="248"/>
      <c r="M19" s="248"/>
      <c r="N19" s="248"/>
      <c r="O19" s="248"/>
      <c r="P19" s="343"/>
      <c r="Q19" s="344"/>
      <c r="R19" s="248"/>
      <c r="S19" s="248"/>
      <c r="T19" s="123"/>
    </row>
    <row r="20" spans="1:20">
      <c r="B20" s="185"/>
      <c r="C20" s="185"/>
      <c r="D20" s="185"/>
      <c r="E20" s="185"/>
      <c r="F20" s="192"/>
      <c r="G20" s="192"/>
      <c r="H20" s="192"/>
      <c r="I20" s="248"/>
      <c r="J20" s="343"/>
      <c r="K20" s="248"/>
      <c r="L20" s="248"/>
      <c r="M20" s="248"/>
      <c r="N20" s="248"/>
      <c r="O20" s="248"/>
      <c r="P20" s="343"/>
      <c r="Q20" s="344"/>
      <c r="R20" s="248"/>
      <c r="S20" s="248"/>
      <c r="T20" s="123"/>
    </row>
    <row r="21" spans="1:20">
      <c r="B21" s="185"/>
      <c r="C21" s="185"/>
      <c r="D21" s="185"/>
      <c r="E21" s="185"/>
      <c r="F21" s="192"/>
      <c r="G21" s="192"/>
      <c r="H21" s="192"/>
      <c r="I21" s="248"/>
      <c r="J21" s="343"/>
      <c r="K21" s="248"/>
      <c r="L21" s="248"/>
      <c r="M21" s="248"/>
      <c r="N21" s="248"/>
      <c r="O21" s="248"/>
      <c r="P21" s="343"/>
      <c r="Q21" s="344"/>
      <c r="R21" s="248"/>
      <c r="S21" s="248"/>
      <c r="T21" s="123"/>
    </row>
    <row r="22" spans="1:20">
      <c r="B22" s="184"/>
      <c r="C22" s="185"/>
      <c r="D22" s="185"/>
      <c r="E22" s="185"/>
      <c r="F22" s="192"/>
      <c r="G22" s="192"/>
      <c r="H22" s="192"/>
      <c r="I22" s="248"/>
      <c r="J22" s="343"/>
      <c r="K22" s="248"/>
      <c r="L22" s="249"/>
      <c r="M22" s="248"/>
      <c r="N22" s="248"/>
      <c r="O22" s="248"/>
      <c r="P22" s="343"/>
      <c r="Q22" s="344"/>
      <c r="R22" s="248"/>
      <c r="S22" s="248"/>
      <c r="T22" s="123"/>
    </row>
    <row r="23" spans="1:20">
      <c r="B23" s="185"/>
      <c r="C23" s="185"/>
      <c r="D23" s="185"/>
      <c r="E23" s="185"/>
      <c r="F23" s="192"/>
      <c r="G23" s="192"/>
      <c r="H23" s="192"/>
      <c r="I23" s="248"/>
      <c r="J23" s="343"/>
      <c r="K23" s="248"/>
      <c r="L23" s="248"/>
      <c r="M23" s="248"/>
      <c r="N23" s="248"/>
      <c r="O23" s="248"/>
      <c r="P23" s="343"/>
      <c r="Q23" s="344"/>
      <c r="R23" s="248"/>
      <c r="S23" s="248"/>
      <c r="T23" s="123"/>
    </row>
    <row r="24" spans="1:20">
      <c r="B24" s="184"/>
      <c r="C24" s="185"/>
      <c r="D24" s="185"/>
      <c r="E24" s="185"/>
      <c r="F24" s="192"/>
      <c r="G24" s="192"/>
      <c r="H24" s="192"/>
      <c r="I24" s="248"/>
      <c r="J24" s="343"/>
      <c r="K24" s="248"/>
      <c r="L24" s="249"/>
      <c r="M24" s="248"/>
      <c r="N24" s="248"/>
      <c r="O24" s="248"/>
      <c r="P24" s="343"/>
      <c r="Q24" s="344"/>
      <c r="R24" s="248"/>
      <c r="S24" s="248"/>
      <c r="T24" s="123"/>
    </row>
    <row r="25" spans="1:20">
      <c r="B25" s="184"/>
      <c r="C25" s="185"/>
      <c r="D25" s="185"/>
      <c r="E25" s="185"/>
      <c r="F25" s="192"/>
      <c r="G25" s="192"/>
      <c r="H25" s="192"/>
      <c r="I25" s="248"/>
      <c r="J25" s="343"/>
      <c r="K25" s="248"/>
      <c r="L25" s="248"/>
      <c r="M25" s="248"/>
      <c r="N25" s="248"/>
      <c r="O25" s="248"/>
      <c r="P25" s="343"/>
      <c r="Q25" s="344"/>
      <c r="R25" s="248"/>
      <c r="S25" s="248"/>
      <c r="T25" s="123"/>
    </row>
    <row r="26" spans="1:20">
      <c r="B26" s="185"/>
      <c r="C26" s="185"/>
      <c r="D26" s="185"/>
      <c r="E26" s="185"/>
      <c r="F26" s="192"/>
      <c r="G26" s="192"/>
      <c r="H26" s="192"/>
      <c r="I26" s="248"/>
      <c r="J26" s="343"/>
      <c r="K26" s="248"/>
      <c r="L26" s="248"/>
      <c r="M26" s="248"/>
      <c r="N26" s="248"/>
      <c r="O26" s="248"/>
      <c r="P26" s="343"/>
      <c r="Q26" s="344"/>
      <c r="R26" s="248"/>
      <c r="S26" s="248"/>
      <c r="T26" s="123"/>
    </row>
    <row r="27" spans="1:20">
      <c r="B27" s="184"/>
      <c r="C27" s="185"/>
      <c r="D27" s="185"/>
      <c r="E27" s="185"/>
      <c r="F27" s="192"/>
      <c r="G27" s="192"/>
      <c r="H27" s="192"/>
      <c r="I27" s="248"/>
      <c r="J27" s="343"/>
      <c r="K27" s="248"/>
      <c r="L27" s="249"/>
      <c r="M27" s="248"/>
      <c r="N27" s="248"/>
      <c r="O27" s="248"/>
      <c r="P27" s="343"/>
      <c r="Q27" s="344"/>
      <c r="R27" s="248"/>
      <c r="S27" s="248"/>
      <c r="T27" s="123"/>
    </row>
    <row r="28" spans="1:20">
      <c r="B28" s="184"/>
      <c r="C28" s="185"/>
      <c r="D28" s="185"/>
      <c r="E28" s="185"/>
      <c r="F28" s="192"/>
      <c r="G28" s="192"/>
      <c r="H28" s="192"/>
      <c r="I28" s="248"/>
      <c r="J28" s="343"/>
      <c r="K28" s="248"/>
      <c r="L28" s="249"/>
      <c r="M28" s="248"/>
      <c r="N28" s="248"/>
      <c r="O28" s="248"/>
      <c r="P28" s="343"/>
      <c r="Q28" s="344"/>
      <c r="R28" s="248"/>
      <c r="S28" s="248"/>
      <c r="T28" s="123"/>
    </row>
    <row r="29" spans="1:20">
      <c r="B29" s="185"/>
      <c r="C29" s="185"/>
      <c r="D29" s="185"/>
      <c r="E29" s="185"/>
      <c r="F29" s="192"/>
      <c r="G29" s="192"/>
      <c r="H29" s="192"/>
      <c r="I29" s="248"/>
      <c r="J29" s="343"/>
      <c r="K29" s="248"/>
      <c r="L29" s="248"/>
      <c r="M29" s="248"/>
      <c r="N29" s="248"/>
      <c r="O29" s="248"/>
      <c r="P29" s="343"/>
      <c r="Q29" s="344"/>
      <c r="R29" s="248"/>
      <c r="S29" s="248"/>
      <c r="T29" s="123"/>
    </row>
    <row r="30" spans="1:20">
      <c r="B30" s="184"/>
      <c r="C30" s="185"/>
      <c r="D30" s="185"/>
      <c r="E30" s="185"/>
      <c r="F30" s="192"/>
      <c r="G30" s="192"/>
      <c r="H30" s="192"/>
      <c r="I30" s="248"/>
      <c r="J30" s="343"/>
      <c r="K30" s="248"/>
      <c r="L30" s="249"/>
      <c r="M30" s="248"/>
      <c r="N30" s="248"/>
      <c r="O30" s="248"/>
      <c r="P30" s="343"/>
      <c r="Q30" s="344"/>
      <c r="R30" s="248"/>
      <c r="S30" s="248"/>
      <c r="T30" s="123"/>
    </row>
    <row r="31" spans="1:20">
      <c r="B31" s="184"/>
      <c r="C31" s="185"/>
      <c r="D31" s="185"/>
      <c r="E31" s="185"/>
      <c r="F31" s="192"/>
      <c r="G31" s="192"/>
      <c r="H31" s="192"/>
      <c r="I31" s="248"/>
      <c r="J31" s="343"/>
      <c r="K31" s="248"/>
      <c r="L31" s="249"/>
      <c r="M31" s="248"/>
      <c r="N31" s="248"/>
      <c r="O31" s="248"/>
      <c r="P31" s="343"/>
      <c r="Q31" s="344"/>
      <c r="R31" s="248"/>
      <c r="S31" s="248"/>
      <c r="T31" s="123"/>
    </row>
    <row r="32" spans="1:20">
      <c r="B32" s="184"/>
      <c r="C32" s="185"/>
      <c r="D32" s="185"/>
      <c r="E32" s="185"/>
      <c r="F32" s="192"/>
      <c r="G32" s="192"/>
      <c r="H32" s="192"/>
      <c r="I32" s="248"/>
      <c r="J32" s="343"/>
      <c r="K32" s="248"/>
      <c r="L32" s="248"/>
      <c r="M32" s="248"/>
      <c r="N32" s="248"/>
      <c r="O32" s="248"/>
      <c r="P32" s="343"/>
      <c r="Q32" s="248"/>
      <c r="R32" s="248"/>
      <c r="S32" s="248"/>
      <c r="T32" s="123"/>
    </row>
    <row r="33" spans="2:20">
      <c r="B33" s="184"/>
      <c r="C33" s="185"/>
      <c r="D33" s="185"/>
      <c r="E33" s="185"/>
      <c r="F33" s="192"/>
      <c r="G33" s="192"/>
      <c r="H33" s="192"/>
      <c r="I33" s="248"/>
      <c r="J33" s="343"/>
      <c r="K33" s="248"/>
      <c r="L33" s="248"/>
      <c r="M33" s="248"/>
      <c r="N33" s="248"/>
      <c r="O33" s="248"/>
      <c r="P33" s="343"/>
      <c r="Q33" s="248"/>
      <c r="R33" s="248"/>
      <c r="S33" s="248">
        <f>SUM(L33:N33)</f>
        <v>0</v>
      </c>
      <c r="T33" s="123"/>
    </row>
    <row r="34" spans="2:20">
      <c r="B34" s="184"/>
      <c r="C34" s="185"/>
      <c r="D34" s="185"/>
      <c r="E34" s="185"/>
      <c r="F34" s="192"/>
      <c r="G34" s="225"/>
      <c r="H34" s="192"/>
      <c r="I34" s="225"/>
      <c r="J34" s="226"/>
      <c r="K34" s="225"/>
      <c r="L34" s="260"/>
      <c r="M34" s="225"/>
      <c r="N34" s="225"/>
      <c r="O34" s="225"/>
      <c r="P34" s="226"/>
      <c r="Q34" s="225"/>
      <c r="R34" s="225"/>
      <c r="S34" s="225">
        <f>SUM(L34:N34)</f>
        <v>0</v>
      </c>
      <c r="T34" s="123"/>
    </row>
    <row r="35" spans="2:20">
      <c r="B35" s="184"/>
      <c r="C35" s="185"/>
      <c r="D35" s="185"/>
      <c r="E35" s="185"/>
      <c r="F35" s="192"/>
      <c r="G35" s="192"/>
      <c r="H35" s="192"/>
      <c r="I35" s="225"/>
      <c r="J35" s="226"/>
      <c r="K35" s="225"/>
      <c r="L35" s="224"/>
      <c r="M35" s="225"/>
      <c r="N35" s="225"/>
      <c r="O35" s="225"/>
      <c r="P35" s="226"/>
      <c r="Q35" s="240"/>
      <c r="R35" s="225"/>
      <c r="S35" s="225">
        <f>SUM(L35:N35)</f>
        <v>0</v>
      </c>
      <c r="T35" s="123"/>
    </row>
    <row r="36" spans="2:20">
      <c r="B36" s="222"/>
      <c r="C36" s="223"/>
      <c r="D36" s="223"/>
      <c r="E36" s="193"/>
      <c r="F36" s="115"/>
      <c r="G36" s="115"/>
      <c r="H36" s="115"/>
      <c r="I36" s="138"/>
      <c r="J36" s="241"/>
      <c r="K36" s="138"/>
      <c r="L36" s="138"/>
      <c r="M36" s="138"/>
      <c r="N36" s="138"/>
      <c r="O36" s="138"/>
      <c r="P36" s="138"/>
      <c r="Q36" s="154"/>
      <c r="R36" s="138"/>
      <c r="S36" s="138"/>
    </row>
    <row r="37" spans="2:20" ht="13.5" thickBot="1">
      <c r="E37" s="319">
        <f>SUM(E4:E35)</f>
        <v>0</v>
      </c>
      <c r="I37" s="242">
        <f>SUM(I4:I35)</f>
        <v>0</v>
      </c>
      <c r="J37" s="242">
        <f>SUM(J4:J31)</f>
        <v>0</v>
      </c>
      <c r="K37" s="242">
        <f t="shared" ref="K37:R37" si="0">SUM(K4:K35)</f>
        <v>0</v>
      </c>
      <c r="L37" s="242">
        <f t="shared" si="0"/>
        <v>0</v>
      </c>
      <c r="M37" s="242">
        <f t="shared" si="0"/>
        <v>0</v>
      </c>
      <c r="N37" s="242">
        <f t="shared" si="0"/>
        <v>0</v>
      </c>
      <c r="O37" s="242">
        <f t="shared" si="0"/>
        <v>0</v>
      </c>
      <c r="P37" s="242">
        <f t="shared" si="0"/>
        <v>0</v>
      </c>
      <c r="Q37" s="243">
        <f t="shared" si="0"/>
        <v>0</v>
      </c>
      <c r="R37" s="244">
        <f t="shared" si="0"/>
        <v>0</v>
      </c>
      <c r="S37" s="244">
        <f>SUM(S4:S35)</f>
        <v>0</v>
      </c>
      <c r="T37" s="124"/>
    </row>
    <row r="38" spans="2:20" ht="13" thickTop="1">
      <c r="J38" s="196"/>
      <c r="K38" s="118">
        <f>I38*'1 Remuneration'!$J$31</f>
        <v>0</v>
      </c>
      <c r="L38" s="118"/>
      <c r="M38" s="118"/>
      <c r="N38" s="118"/>
      <c r="O38" s="118"/>
      <c r="P38" s="118"/>
      <c r="Q38" s="245"/>
    </row>
    <row r="39" spans="2:20">
      <c r="B39" s="195"/>
      <c r="C39" s="193"/>
      <c r="D39" s="193"/>
      <c r="E39" s="193"/>
      <c r="K39" s="118">
        <f>I39*'1 Remuneration'!$J$31</f>
        <v>0</v>
      </c>
      <c r="L39" s="118"/>
      <c r="M39" s="118"/>
      <c r="N39" s="118"/>
      <c r="O39" s="118"/>
      <c r="P39" s="118"/>
      <c r="Q39" s="118"/>
    </row>
    <row r="42" spans="2:20">
      <c r="I42" s="118">
        <f>I37-I35</f>
        <v>0</v>
      </c>
    </row>
  </sheetData>
  <mergeCells count="4">
    <mergeCell ref="A12:A13"/>
    <mergeCell ref="A3:A6"/>
    <mergeCell ref="A15:A19"/>
    <mergeCell ref="A7:A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6B06-5EAA-4638-95F9-38FC5E413715}">
  <sheetPr>
    <tabColor rgb="FF002060"/>
  </sheetPr>
  <dimension ref="A1:P61"/>
  <sheetViews>
    <sheetView zoomScale="60" zoomScaleNormal="60" workbookViewId="0">
      <pane ySplit="1" topLeftCell="A2" activePane="bottomLeft" state="frozen"/>
      <selection activeCell="C26" sqref="C26"/>
      <selection pane="bottomLeft" activeCell="Q63" sqref="Q63"/>
    </sheetView>
  </sheetViews>
  <sheetFormatPr defaultRowHeight="12.5" outlineLevelCol="1"/>
  <cols>
    <col min="1" max="1" width="29.6328125" customWidth="1"/>
    <col min="2" max="2" width="10.6328125" customWidth="1"/>
    <col min="3" max="3" width="58.90625" customWidth="1"/>
    <col min="4" max="4" width="22.6328125" style="117" bestFit="1" customWidth="1"/>
    <col min="5" max="5" width="15.36328125" customWidth="1"/>
    <col min="6" max="6" width="14.1796875" customWidth="1"/>
    <col min="7" max="7" width="12.54296875" customWidth="1"/>
    <col min="8" max="9" width="12.54296875" style="187" customWidth="1"/>
    <col min="10" max="10" width="8.36328125" style="49" bestFit="1" customWidth="1" outlineLevel="1"/>
    <col min="11" max="12" width="11.26953125" style="49" bestFit="1" customWidth="1" outlineLevel="1"/>
    <col min="13" max="13" width="10.08984375" style="49" customWidth="1"/>
    <col min="14" max="14" width="12.26953125" customWidth="1"/>
    <col min="15" max="15" width="8.7265625" customWidth="1"/>
    <col min="16" max="16" width="11.81640625" style="190" bestFit="1" customWidth="1"/>
  </cols>
  <sheetData>
    <row r="1" spans="1:16" ht="43.5">
      <c r="A1" s="329" t="s">
        <v>58</v>
      </c>
      <c r="B1" s="119" t="s">
        <v>18</v>
      </c>
      <c r="C1" s="119" t="s">
        <v>43</v>
      </c>
      <c r="D1" s="119" t="s">
        <v>44</v>
      </c>
      <c r="E1" s="119" t="s">
        <v>19</v>
      </c>
      <c r="F1" s="119" t="s">
        <v>45</v>
      </c>
      <c r="G1" s="119" t="s">
        <v>46</v>
      </c>
      <c r="H1" s="194" t="s">
        <v>81</v>
      </c>
      <c r="I1" s="205"/>
      <c r="J1" s="119" t="s">
        <v>47</v>
      </c>
      <c r="K1" s="119" t="s">
        <v>48</v>
      </c>
      <c r="L1" s="119" t="s">
        <v>49</v>
      </c>
      <c r="M1" s="119" t="s">
        <v>7</v>
      </c>
      <c r="N1" s="119" t="s">
        <v>7</v>
      </c>
      <c r="O1" s="168" t="s">
        <v>60</v>
      </c>
    </row>
    <row r="2" spans="1:16" ht="14.5" customHeight="1">
      <c r="A2" s="328"/>
      <c r="B2" s="358"/>
      <c r="C2" s="355"/>
      <c r="D2" s="185"/>
      <c r="E2" s="192"/>
      <c r="F2" s="231"/>
      <c r="G2" s="231"/>
      <c r="H2" s="234">
        <f>E2*F2*G2</f>
        <v>0</v>
      </c>
      <c r="I2" s="234"/>
      <c r="J2" s="232"/>
      <c r="K2" s="232">
        <f>$H2*30%</f>
        <v>0</v>
      </c>
      <c r="L2" s="232">
        <f>$H2*40%</f>
        <v>0</v>
      </c>
      <c r="M2" s="235"/>
      <c r="N2" s="225">
        <f t="shared" ref="N2:N28" si="0">SUM(J2:L2)</f>
        <v>0</v>
      </c>
      <c r="O2" s="192"/>
      <c r="P2" s="190">
        <f>H2-N2</f>
        <v>0</v>
      </c>
    </row>
    <row r="3" spans="1:16" ht="14.5">
      <c r="A3" s="328"/>
      <c r="B3" s="358"/>
      <c r="C3" s="356"/>
      <c r="D3" s="185"/>
      <c r="E3" s="192"/>
      <c r="F3" s="231"/>
      <c r="G3" s="231"/>
      <c r="H3" s="234">
        <f t="shared" ref="H3:H5" si="1">E3*F3*G3</f>
        <v>0</v>
      </c>
      <c r="I3" s="234"/>
      <c r="J3" s="232"/>
      <c r="K3" s="232">
        <f>$H3*30%</f>
        <v>0</v>
      </c>
      <c r="L3" s="232">
        <f>$H3*40%</f>
        <v>0</v>
      </c>
      <c r="M3" s="235"/>
      <c r="N3" s="225">
        <f t="shared" si="0"/>
        <v>0</v>
      </c>
      <c r="O3" s="192"/>
      <c r="P3" s="190">
        <f>H3-N3</f>
        <v>0</v>
      </c>
    </row>
    <row r="4" spans="1:16" ht="14.5">
      <c r="A4" s="328"/>
      <c r="B4" s="358"/>
      <c r="C4" s="356"/>
      <c r="D4" s="185"/>
      <c r="E4" s="192"/>
      <c r="F4" s="231"/>
      <c r="G4" s="231"/>
      <c r="H4" s="234">
        <f t="shared" si="1"/>
        <v>0</v>
      </c>
      <c r="I4" s="234"/>
      <c r="J4" s="232"/>
      <c r="K4" s="232">
        <f>$H4*30%</f>
        <v>0</v>
      </c>
      <c r="L4" s="232">
        <f>$H4*40%</f>
        <v>0</v>
      </c>
      <c r="M4" s="235"/>
      <c r="N4" s="225">
        <f t="shared" si="0"/>
        <v>0</v>
      </c>
      <c r="O4" s="192"/>
      <c r="P4" s="190">
        <f>H4-N4</f>
        <v>0</v>
      </c>
    </row>
    <row r="5" spans="1:16" ht="14.5">
      <c r="A5" s="328"/>
      <c r="B5" s="358"/>
      <c r="C5" s="357"/>
      <c r="D5" s="185"/>
      <c r="E5" s="192"/>
      <c r="F5" s="231"/>
      <c r="G5" s="231"/>
      <c r="H5" s="234">
        <f t="shared" si="1"/>
        <v>0</v>
      </c>
      <c r="I5" s="234"/>
      <c r="J5" s="232"/>
      <c r="K5" s="232">
        <f>$H5*30%</f>
        <v>0</v>
      </c>
      <c r="L5" s="232">
        <f>$H5*40%</f>
        <v>0</v>
      </c>
      <c r="M5" s="235"/>
      <c r="N5" s="225">
        <f t="shared" si="0"/>
        <v>0</v>
      </c>
      <c r="O5" s="192"/>
      <c r="P5" s="190">
        <f>H5-N5</f>
        <v>0</v>
      </c>
    </row>
    <row r="6" spans="1:16" ht="14.5">
      <c r="A6" s="328"/>
      <c r="B6" s="184"/>
      <c r="C6" s="185"/>
      <c r="D6" s="238"/>
      <c r="E6" s="236" t="s">
        <v>70</v>
      </c>
      <c r="F6" s="236"/>
      <c r="G6" s="236"/>
      <c r="H6" s="237"/>
      <c r="I6" s="237">
        <f>SUM(H2:H5)</f>
        <v>0</v>
      </c>
      <c r="J6" s="237"/>
      <c r="K6" s="237">
        <f>SUM(K2:K5)</f>
        <v>0</v>
      </c>
      <c r="L6" s="237">
        <f>SUM(L2:L5)</f>
        <v>0</v>
      </c>
      <c r="M6" s="237"/>
      <c r="N6" s="237">
        <f t="shared" si="0"/>
        <v>0</v>
      </c>
      <c r="O6" s="192"/>
      <c r="P6" s="190">
        <f>I6-N6</f>
        <v>0</v>
      </c>
    </row>
    <row r="7" spans="1:16" ht="14.5" customHeight="1">
      <c r="A7" s="328"/>
      <c r="B7" s="358"/>
      <c r="C7" s="355"/>
      <c r="D7" s="185"/>
      <c r="E7" s="192"/>
      <c r="F7" s="231"/>
      <c r="G7" s="231"/>
      <c r="H7" s="234">
        <f t="shared" ref="H7:H10" si="2">E7*F7*G7</f>
        <v>0</v>
      </c>
      <c r="I7" s="234"/>
      <c r="J7" s="232"/>
      <c r="K7" s="232">
        <f t="shared" ref="K7:L10" si="3">$H7*50%</f>
        <v>0</v>
      </c>
      <c r="L7" s="232">
        <f t="shared" si="3"/>
        <v>0</v>
      </c>
      <c r="M7" s="235"/>
      <c r="N7" s="225">
        <f t="shared" si="0"/>
        <v>0</v>
      </c>
      <c r="O7" s="192"/>
      <c r="P7" s="190">
        <f>H7-N7</f>
        <v>0</v>
      </c>
    </row>
    <row r="8" spans="1:16" ht="14.5">
      <c r="A8" s="328"/>
      <c r="B8" s="358"/>
      <c r="C8" s="356"/>
      <c r="D8" s="185"/>
      <c r="E8" s="192"/>
      <c r="F8" s="231"/>
      <c r="G8" s="231"/>
      <c r="H8" s="234">
        <f t="shared" si="2"/>
        <v>0</v>
      </c>
      <c r="I8" s="234"/>
      <c r="J8" s="232"/>
      <c r="K8" s="232">
        <f t="shared" si="3"/>
        <v>0</v>
      </c>
      <c r="L8" s="232">
        <f t="shared" si="3"/>
        <v>0</v>
      </c>
      <c r="M8" s="235"/>
      <c r="N8" s="225">
        <f t="shared" si="0"/>
        <v>0</v>
      </c>
      <c r="O8" s="192"/>
      <c r="P8" s="190">
        <f>H8-N8</f>
        <v>0</v>
      </c>
    </row>
    <row r="9" spans="1:16" ht="14.5">
      <c r="A9" s="328"/>
      <c r="B9" s="358"/>
      <c r="C9" s="356"/>
      <c r="D9" s="185"/>
      <c r="E9" s="192"/>
      <c r="F9" s="231"/>
      <c r="G9" s="231"/>
      <c r="H9" s="234">
        <f t="shared" si="2"/>
        <v>0</v>
      </c>
      <c r="I9" s="234"/>
      <c r="J9" s="232"/>
      <c r="K9" s="232">
        <f t="shared" si="3"/>
        <v>0</v>
      </c>
      <c r="L9" s="232">
        <f t="shared" si="3"/>
        <v>0</v>
      </c>
      <c r="M9" s="235"/>
      <c r="N9" s="225">
        <f t="shared" si="0"/>
        <v>0</v>
      </c>
      <c r="O9" s="192"/>
      <c r="P9" s="190">
        <f>H9-N9</f>
        <v>0</v>
      </c>
    </row>
    <row r="10" spans="1:16" ht="14.5">
      <c r="A10" s="328"/>
      <c r="B10" s="358"/>
      <c r="C10" s="357"/>
      <c r="D10" s="185"/>
      <c r="E10" s="192"/>
      <c r="F10" s="231"/>
      <c r="G10" s="231"/>
      <c r="H10" s="234">
        <f t="shared" si="2"/>
        <v>0</v>
      </c>
      <c r="I10" s="234"/>
      <c r="J10" s="232"/>
      <c r="K10" s="232">
        <f t="shared" si="3"/>
        <v>0</v>
      </c>
      <c r="L10" s="232">
        <f t="shared" si="3"/>
        <v>0</v>
      </c>
      <c r="M10" s="235"/>
      <c r="N10" s="225">
        <f t="shared" si="0"/>
        <v>0</v>
      </c>
      <c r="O10" s="192"/>
      <c r="P10" s="190">
        <f>H10-N10</f>
        <v>0</v>
      </c>
    </row>
    <row r="11" spans="1:16" ht="14.5">
      <c r="A11" s="328"/>
      <c r="B11" s="184"/>
      <c r="C11" s="185"/>
      <c r="D11" s="239"/>
      <c r="E11" s="236" t="s">
        <v>70</v>
      </c>
      <c r="F11" s="236"/>
      <c r="G11" s="236"/>
      <c r="H11" s="237"/>
      <c r="I11" s="237">
        <f>SUM(H7:H10)</f>
        <v>0</v>
      </c>
      <c r="J11" s="237"/>
      <c r="K11" s="237">
        <f>SUM(K7:K10)</f>
        <v>0</v>
      </c>
      <c r="L11" s="237">
        <f>SUM(L7:L10)</f>
        <v>0</v>
      </c>
      <c r="M11" s="237"/>
      <c r="N11" s="237">
        <f t="shared" si="0"/>
        <v>0</v>
      </c>
      <c r="O11" s="192"/>
      <c r="P11" s="190">
        <f>I11-N11</f>
        <v>0</v>
      </c>
    </row>
    <row r="12" spans="1:16" ht="14.5">
      <c r="A12" s="328"/>
      <c r="B12" s="358"/>
      <c r="C12" s="355"/>
      <c r="D12" s="185"/>
      <c r="E12" s="192"/>
      <c r="F12" s="231"/>
      <c r="G12" s="231"/>
      <c r="H12" s="234">
        <f t="shared" ref="H12:H15" si="4">E12*F12*G12</f>
        <v>0</v>
      </c>
      <c r="I12" s="234"/>
      <c r="J12" s="232"/>
      <c r="K12" s="232">
        <f>$H12*20%</f>
        <v>0</v>
      </c>
      <c r="L12" s="232">
        <f t="shared" ref="L12:L15" si="5">$H12*30%</f>
        <v>0</v>
      </c>
      <c r="M12" s="235"/>
      <c r="N12" s="225">
        <f t="shared" si="0"/>
        <v>0</v>
      </c>
      <c r="O12" s="192"/>
      <c r="P12" s="190">
        <f>H12-N12</f>
        <v>0</v>
      </c>
    </row>
    <row r="13" spans="1:16" ht="14.5">
      <c r="A13" s="328"/>
      <c r="B13" s="358"/>
      <c r="C13" s="356"/>
      <c r="D13" s="185"/>
      <c r="E13" s="192"/>
      <c r="F13" s="231"/>
      <c r="G13" s="231"/>
      <c r="H13" s="234">
        <f t="shared" si="4"/>
        <v>0</v>
      </c>
      <c r="I13" s="234"/>
      <c r="J13" s="232"/>
      <c r="K13" s="232">
        <f>$H13*20%</f>
        <v>0</v>
      </c>
      <c r="L13" s="232">
        <f t="shared" si="5"/>
        <v>0</v>
      </c>
      <c r="M13" s="235"/>
      <c r="N13" s="225">
        <f t="shared" si="0"/>
        <v>0</v>
      </c>
      <c r="O13" s="192"/>
      <c r="P13" s="190">
        <f>H13-N13</f>
        <v>0</v>
      </c>
    </row>
    <row r="14" spans="1:16" ht="14.5">
      <c r="A14" s="328"/>
      <c r="B14" s="358"/>
      <c r="C14" s="356"/>
      <c r="D14" s="185"/>
      <c r="E14" s="192"/>
      <c r="F14" s="231"/>
      <c r="G14" s="231"/>
      <c r="H14" s="234">
        <f t="shared" si="4"/>
        <v>0</v>
      </c>
      <c r="I14" s="234"/>
      <c r="J14" s="232"/>
      <c r="K14" s="232">
        <f>$H14*20%</f>
        <v>0</v>
      </c>
      <c r="L14" s="232">
        <f t="shared" si="5"/>
        <v>0</v>
      </c>
      <c r="M14" s="235"/>
      <c r="N14" s="225">
        <f t="shared" si="0"/>
        <v>0</v>
      </c>
      <c r="O14" s="192"/>
      <c r="P14" s="190">
        <f>H14-N14</f>
        <v>0</v>
      </c>
    </row>
    <row r="15" spans="1:16" ht="14.5">
      <c r="A15" s="328"/>
      <c r="B15" s="358"/>
      <c r="C15" s="357"/>
      <c r="D15" s="185"/>
      <c r="E15" s="192"/>
      <c r="F15" s="231"/>
      <c r="G15" s="231"/>
      <c r="H15" s="234">
        <f t="shared" si="4"/>
        <v>0</v>
      </c>
      <c r="I15" s="234"/>
      <c r="J15" s="232"/>
      <c r="K15" s="232">
        <f>$H15*20%</f>
        <v>0</v>
      </c>
      <c r="L15" s="232">
        <f t="shared" si="5"/>
        <v>0</v>
      </c>
      <c r="M15" s="235"/>
      <c r="N15" s="225">
        <f t="shared" si="0"/>
        <v>0</v>
      </c>
      <c r="O15" s="192"/>
      <c r="P15" s="190">
        <f>H15-N15</f>
        <v>0</v>
      </c>
    </row>
    <row r="16" spans="1:16" ht="14.5">
      <c r="A16" s="328"/>
      <c r="B16" s="184"/>
      <c r="C16" s="185"/>
      <c r="D16" s="239"/>
      <c r="E16" s="236" t="s">
        <v>70</v>
      </c>
      <c r="F16" s="236"/>
      <c r="G16" s="236"/>
      <c r="H16" s="237"/>
      <c r="I16" s="237">
        <f>SUM(H12:H15)</f>
        <v>0</v>
      </c>
      <c r="J16" s="237"/>
      <c r="K16" s="237">
        <f>SUM(K12:K15)</f>
        <v>0</v>
      </c>
      <c r="L16" s="237">
        <f>SUM(L12:L15)</f>
        <v>0</v>
      </c>
      <c r="M16" s="237"/>
      <c r="N16" s="237">
        <f t="shared" si="0"/>
        <v>0</v>
      </c>
      <c r="O16" s="192"/>
      <c r="P16" s="190">
        <f>I16-N16</f>
        <v>0</v>
      </c>
    </row>
    <row r="17" spans="1:16" ht="14.5">
      <c r="A17" s="328"/>
      <c r="B17" s="184"/>
      <c r="C17" s="185"/>
      <c r="D17" s="185"/>
      <c r="E17" s="230"/>
      <c r="F17" s="231"/>
      <c r="G17" s="231"/>
      <c r="H17" s="234"/>
      <c r="I17" s="234"/>
      <c r="J17" s="232"/>
      <c r="K17" s="232"/>
      <c r="L17" s="232"/>
      <c r="M17" s="235"/>
      <c r="N17" s="225">
        <f t="shared" si="0"/>
        <v>0</v>
      </c>
      <c r="O17" s="192"/>
      <c r="P17" s="190">
        <f t="shared" ref="P17:P22" si="6">H17-N17</f>
        <v>0</v>
      </c>
    </row>
    <row r="18" spans="1:16" ht="14.5">
      <c r="A18" s="328"/>
      <c r="B18" s="189"/>
      <c r="C18" s="186"/>
      <c r="D18" s="186"/>
      <c r="E18" s="230"/>
      <c r="F18" s="231"/>
      <c r="G18" s="231"/>
      <c r="H18" s="234"/>
      <c r="I18" s="234"/>
      <c r="J18" s="232"/>
      <c r="K18" s="232"/>
      <c r="L18" s="232"/>
      <c r="M18" s="235"/>
      <c r="N18" s="225">
        <f t="shared" si="0"/>
        <v>0</v>
      </c>
      <c r="O18" s="192"/>
      <c r="P18" s="190">
        <f t="shared" si="6"/>
        <v>0</v>
      </c>
    </row>
    <row r="19" spans="1:16" ht="14.5" customHeight="1">
      <c r="B19" s="354"/>
      <c r="C19" s="355"/>
      <c r="D19" s="185"/>
      <c r="E19" s="192"/>
      <c r="F19" s="231"/>
      <c r="G19" s="231"/>
      <c r="H19" s="234">
        <f t="shared" ref="H19:H22" si="7">E19*F19*G19</f>
        <v>0</v>
      </c>
      <c r="I19" s="234"/>
      <c r="J19" s="224"/>
      <c r="K19" s="224">
        <f t="shared" ref="K19:L22" si="8">$H19*50%</f>
        <v>0</v>
      </c>
      <c r="L19" s="224">
        <f t="shared" si="8"/>
        <v>0</v>
      </c>
      <c r="M19" s="224"/>
      <c r="N19" s="225">
        <f t="shared" si="0"/>
        <v>0</v>
      </c>
      <c r="O19" s="192"/>
      <c r="P19" s="190">
        <f t="shared" si="6"/>
        <v>0</v>
      </c>
    </row>
    <row r="20" spans="1:16" ht="14.5">
      <c r="B20" s="354"/>
      <c r="C20" s="356"/>
      <c r="D20" s="185"/>
      <c r="E20" s="192"/>
      <c r="F20" s="231"/>
      <c r="G20" s="231"/>
      <c r="H20" s="234">
        <f t="shared" si="7"/>
        <v>0</v>
      </c>
      <c r="I20" s="234"/>
      <c r="J20" s="225"/>
      <c r="K20" s="225">
        <f t="shared" si="8"/>
        <v>0</v>
      </c>
      <c r="L20" s="225">
        <f t="shared" si="8"/>
        <v>0</v>
      </c>
      <c r="M20" s="225"/>
      <c r="N20" s="225">
        <f t="shared" si="0"/>
        <v>0</v>
      </c>
      <c r="O20" s="192"/>
      <c r="P20" s="190">
        <f t="shared" si="6"/>
        <v>0</v>
      </c>
    </row>
    <row r="21" spans="1:16" ht="14.5">
      <c r="B21" s="354"/>
      <c r="C21" s="356"/>
      <c r="D21" s="185"/>
      <c r="E21" s="192"/>
      <c r="F21" s="231"/>
      <c r="G21" s="231"/>
      <c r="H21" s="234">
        <f t="shared" si="7"/>
        <v>0</v>
      </c>
      <c r="I21" s="234"/>
      <c r="J21" s="225"/>
      <c r="K21" s="225">
        <f t="shared" si="8"/>
        <v>0</v>
      </c>
      <c r="L21" s="225">
        <f t="shared" si="8"/>
        <v>0</v>
      </c>
      <c r="M21" s="225"/>
      <c r="N21" s="225">
        <f t="shared" si="0"/>
        <v>0</v>
      </c>
      <c r="O21" s="192"/>
      <c r="P21" s="190">
        <f t="shared" si="6"/>
        <v>0</v>
      </c>
    </row>
    <row r="22" spans="1:16" ht="14.5">
      <c r="B22" s="354"/>
      <c r="C22" s="357"/>
      <c r="D22" s="185"/>
      <c r="E22" s="192"/>
      <c r="F22" s="231"/>
      <c r="G22" s="231"/>
      <c r="H22" s="234">
        <f t="shared" si="7"/>
        <v>0</v>
      </c>
      <c r="I22" s="234"/>
      <c r="J22" s="225"/>
      <c r="K22" s="225">
        <f t="shared" si="8"/>
        <v>0</v>
      </c>
      <c r="L22" s="225">
        <f t="shared" si="8"/>
        <v>0</v>
      </c>
      <c r="M22" s="225"/>
      <c r="N22" s="225">
        <f t="shared" si="0"/>
        <v>0</v>
      </c>
      <c r="O22" s="192"/>
      <c r="P22" s="190">
        <f t="shared" si="6"/>
        <v>0</v>
      </c>
    </row>
    <row r="23" spans="1:16" ht="13">
      <c r="B23" s="183"/>
      <c r="C23" s="185"/>
      <c r="D23" s="239"/>
      <c r="E23" s="236" t="s">
        <v>70</v>
      </c>
      <c r="F23" s="236"/>
      <c r="G23" s="236"/>
      <c r="H23" s="237"/>
      <c r="I23" s="237">
        <f>SUM(H19:H22)</f>
        <v>0</v>
      </c>
      <c r="J23" s="237"/>
      <c r="K23" s="237">
        <f>SUM(K19:K22)</f>
        <v>0</v>
      </c>
      <c r="L23" s="237">
        <f>SUM(L19:L22)</f>
        <v>0</v>
      </c>
      <c r="M23" s="237"/>
      <c r="N23" s="237">
        <f t="shared" si="0"/>
        <v>0</v>
      </c>
      <c r="O23" s="192"/>
      <c r="P23" s="190">
        <f>I23-N23</f>
        <v>0</v>
      </c>
    </row>
    <row r="24" spans="1:16" ht="14.5">
      <c r="B24" s="354"/>
      <c r="C24" s="355"/>
      <c r="D24" s="185"/>
      <c r="E24" s="192"/>
      <c r="F24" s="231"/>
      <c r="G24" s="231"/>
      <c r="H24" s="234">
        <f t="shared" ref="H24:H27" si="9">E24*F24*G24</f>
        <v>0</v>
      </c>
      <c r="I24" s="234"/>
      <c r="J24" s="225"/>
      <c r="K24" s="225">
        <f>$H24*20%</f>
        <v>0</v>
      </c>
      <c r="L24" s="225">
        <f t="shared" ref="L24:L27" si="10">$H24*30%</f>
        <v>0</v>
      </c>
      <c r="M24" s="225"/>
      <c r="N24" s="225">
        <f t="shared" si="0"/>
        <v>0</v>
      </c>
      <c r="O24" s="192"/>
      <c r="P24" s="190">
        <f>H24-N24</f>
        <v>0</v>
      </c>
    </row>
    <row r="25" spans="1:16" ht="14.5">
      <c r="B25" s="354"/>
      <c r="C25" s="356"/>
      <c r="D25" s="185"/>
      <c r="E25" s="192"/>
      <c r="F25" s="231"/>
      <c r="G25" s="231"/>
      <c r="H25" s="234">
        <f t="shared" si="9"/>
        <v>0</v>
      </c>
      <c r="I25" s="234"/>
      <c r="J25" s="225"/>
      <c r="K25" s="225">
        <f>$H25*20%</f>
        <v>0</v>
      </c>
      <c r="L25" s="225">
        <f t="shared" si="10"/>
        <v>0</v>
      </c>
      <c r="M25" s="225"/>
      <c r="N25" s="225">
        <f t="shared" si="0"/>
        <v>0</v>
      </c>
      <c r="O25" s="192"/>
      <c r="P25" s="190">
        <f>H25-N25</f>
        <v>0</v>
      </c>
    </row>
    <row r="26" spans="1:16" ht="14.5">
      <c r="B26" s="354"/>
      <c r="C26" s="356"/>
      <c r="D26" s="185"/>
      <c r="E26" s="192"/>
      <c r="F26" s="231"/>
      <c r="G26" s="231"/>
      <c r="H26" s="234">
        <f t="shared" si="9"/>
        <v>0</v>
      </c>
      <c r="I26" s="234"/>
      <c r="J26" s="225"/>
      <c r="K26" s="225">
        <f>$H26*20%</f>
        <v>0</v>
      </c>
      <c r="L26" s="225">
        <f t="shared" si="10"/>
        <v>0</v>
      </c>
      <c r="M26" s="225"/>
      <c r="N26" s="225">
        <f t="shared" si="0"/>
        <v>0</v>
      </c>
      <c r="O26" s="192"/>
      <c r="P26" s="190">
        <f>H26-N26</f>
        <v>0</v>
      </c>
    </row>
    <row r="27" spans="1:16" ht="14.5">
      <c r="B27" s="354"/>
      <c r="C27" s="357"/>
      <c r="D27" s="185"/>
      <c r="E27" s="192"/>
      <c r="F27" s="231"/>
      <c r="G27" s="231"/>
      <c r="H27" s="234">
        <f t="shared" si="9"/>
        <v>0</v>
      </c>
      <c r="I27" s="234"/>
      <c r="J27" s="225"/>
      <c r="K27" s="225">
        <f>$H27*20%</f>
        <v>0</v>
      </c>
      <c r="L27" s="225">
        <f t="shared" si="10"/>
        <v>0</v>
      </c>
      <c r="M27" s="225"/>
      <c r="N27" s="225">
        <f t="shared" si="0"/>
        <v>0</v>
      </c>
      <c r="O27" s="192"/>
      <c r="P27" s="190">
        <f>H27-N27</f>
        <v>0</v>
      </c>
    </row>
    <row r="28" spans="1:16" ht="13">
      <c r="B28" s="183"/>
      <c r="C28" s="185"/>
      <c r="D28" s="239"/>
      <c r="E28" s="236" t="s">
        <v>70</v>
      </c>
      <c r="F28" s="236"/>
      <c r="G28" s="236"/>
      <c r="H28" s="237"/>
      <c r="I28" s="237">
        <f>SUM(H24:H27)</f>
        <v>0</v>
      </c>
      <c r="J28" s="237"/>
      <c r="K28" s="237">
        <f>SUM(K24:K27)</f>
        <v>0</v>
      </c>
      <c r="L28" s="237">
        <f>SUM(L24:L27)</f>
        <v>0</v>
      </c>
      <c r="M28" s="237"/>
      <c r="N28" s="237">
        <f t="shared" si="0"/>
        <v>0</v>
      </c>
      <c r="O28" s="192"/>
      <c r="P28" s="190">
        <f>I28-N28</f>
        <v>0</v>
      </c>
    </row>
    <row r="29" spans="1:16" ht="18.5">
      <c r="A29" s="330"/>
      <c r="B29" s="228"/>
      <c r="C29" s="233"/>
      <c r="D29" s="229"/>
      <c r="E29" s="192"/>
      <c r="F29" s="192"/>
      <c r="G29" s="192"/>
      <c r="H29" s="225"/>
      <c r="I29" s="225"/>
      <c r="J29" s="224"/>
      <c r="K29" s="224"/>
      <c r="L29" s="224"/>
      <c r="M29" s="224"/>
      <c r="N29" s="225"/>
      <c r="O29" s="192"/>
    </row>
    <row r="30" spans="1:16" ht="14.5">
      <c r="A30" s="328"/>
      <c r="B30" s="191"/>
      <c r="C30" s="186"/>
      <c r="D30" s="186"/>
      <c r="E30" s="230"/>
      <c r="F30" s="231"/>
      <c r="G30" s="231"/>
      <c r="H30" s="234"/>
      <c r="I30" s="234"/>
      <c r="J30" s="232"/>
      <c r="K30" s="232"/>
      <c r="L30" s="232"/>
      <c r="M30" s="235"/>
      <c r="N30" s="225"/>
      <c r="O30" s="192"/>
    </row>
    <row r="31" spans="1:16" ht="14.5" customHeight="1">
      <c r="A31" s="328"/>
      <c r="B31" s="358"/>
      <c r="C31" s="355"/>
      <c r="D31" s="185"/>
      <c r="E31" s="192"/>
      <c r="F31" s="231"/>
      <c r="G31" s="231"/>
      <c r="H31" s="234">
        <f>E31*F31*G31</f>
        <v>0</v>
      </c>
      <c r="I31" s="234"/>
      <c r="J31" s="232"/>
      <c r="K31" s="232">
        <f>$H31*30%</f>
        <v>0</v>
      </c>
      <c r="L31" s="232">
        <f>$H31*40%</f>
        <v>0</v>
      </c>
      <c r="M31" s="235"/>
      <c r="N31" s="225">
        <f t="shared" ref="N31:N57" si="11">SUM(J31:L31)</f>
        <v>0</v>
      </c>
      <c r="O31" s="192"/>
      <c r="P31" s="190">
        <f>H31-N31</f>
        <v>0</v>
      </c>
    </row>
    <row r="32" spans="1:16" ht="14.5">
      <c r="A32" s="328"/>
      <c r="B32" s="358"/>
      <c r="C32" s="356"/>
      <c r="D32" s="185"/>
      <c r="E32" s="192"/>
      <c r="F32" s="231"/>
      <c r="G32" s="231"/>
      <c r="H32" s="234">
        <f t="shared" ref="H32:H34" si="12">E32*F32*G32</f>
        <v>0</v>
      </c>
      <c r="I32" s="234"/>
      <c r="J32" s="232"/>
      <c r="K32" s="232">
        <f>$H32*30%</f>
        <v>0</v>
      </c>
      <c r="L32" s="232">
        <f>$H32*40%</f>
        <v>0</v>
      </c>
      <c r="M32" s="235"/>
      <c r="N32" s="225">
        <f t="shared" si="11"/>
        <v>0</v>
      </c>
      <c r="O32" s="192"/>
      <c r="P32" s="190">
        <f>H32-N32</f>
        <v>0</v>
      </c>
    </row>
    <row r="33" spans="1:16" ht="14.5">
      <c r="A33" s="328"/>
      <c r="B33" s="358"/>
      <c r="C33" s="356"/>
      <c r="D33" s="185"/>
      <c r="E33" s="192"/>
      <c r="F33" s="231"/>
      <c r="G33" s="231"/>
      <c r="H33" s="234">
        <f t="shared" si="12"/>
        <v>0</v>
      </c>
      <c r="I33" s="234"/>
      <c r="J33" s="232"/>
      <c r="K33" s="232">
        <f>$H33*30%</f>
        <v>0</v>
      </c>
      <c r="L33" s="232">
        <f>$H33*40%</f>
        <v>0</v>
      </c>
      <c r="M33" s="235"/>
      <c r="N33" s="225">
        <f t="shared" si="11"/>
        <v>0</v>
      </c>
      <c r="O33" s="192"/>
      <c r="P33" s="190">
        <f>H33-N33</f>
        <v>0</v>
      </c>
    </row>
    <row r="34" spans="1:16" ht="14.5">
      <c r="A34" s="328"/>
      <c r="B34" s="358"/>
      <c r="C34" s="357"/>
      <c r="D34" s="185"/>
      <c r="E34" s="192"/>
      <c r="F34" s="231"/>
      <c r="G34" s="231"/>
      <c r="H34" s="234">
        <f t="shared" si="12"/>
        <v>0</v>
      </c>
      <c r="I34" s="234"/>
      <c r="J34" s="232"/>
      <c r="K34" s="232">
        <f>$H34*30%</f>
        <v>0</v>
      </c>
      <c r="L34" s="232">
        <f>$H34*40%</f>
        <v>0</v>
      </c>
      <c r="M34" s="235"/>
      <c r="N34" s="225">
        <f t="shared" si="11"/>
        <v>0</v>
      </c>
      <c r="O34" s="192"/>
      <c r="P34" s="190">
        <f>H34-N34</f>
        <v>0</v>
      </c>
    </row>
    <row r="35" spans="1:16" ht="14.5">
      <c r="A35" s="328"/>
      <c r="B35" s="184"/>
      <c r="C35" s="185"/>
      <c r="D35" s="238"/>
      <c r="E35" s="236" t="s">
        <v>70</v>
      </c>
      <c r="F35" s="236"/>
      <c r="G35" s="236"/>
      <c r="H35" s="237"/>
      <c r="I35" s="237">
        <f>SUM(H31:H34)</f>
        <v>0</v>
      </c>
      <c r="J35" s="237"/>
      <c r="K35" s="237">
        <f>$I$35*30%</f>
        <v>0</v>
      </c>
      <c r="L35" s="237">
        <f>$I$35*40%</f>
        <v>0</v>
      </c>
      <c r="M35" s="237"/>
      <c r="N35" s="237">
        <f t="shared" si="11"/>
        <v>0</v>
      </c>
      <c r="O35" s="192"/>
      <c r="P35" s="190">
        <f>I35-N35</f>
        <v>0</v>
      </c>
    </row>
    <row r="36" spans="1:16" ht="14.5" customHeight="1">
      <c r="A36" s="328"/>
      <c r="B36" s="358"/>
      <c r="C36" s="355"/>
      <c r="D36" s="185"/>
      <c r="E36" s="192"/>
      <c r="F36" s="231"/>
      <c r="G36" s="231"/>
      <c r="H36" s="234">
        <f t="shared" ref="H36:H56" si="13">E36*F36*G36</f>
        <v>0</v>
      </c>
      <c r="I36" s="234"/>
      <c r="J36" s="232"/>
      <c r="K36" s="232">
        <f t="shared" ref="K36:L39" si="14">$H36*50%</f>
        <v>0</v>
      </c>
      <c r="L36" s="232">
        <f t="shared" si="14"/>
        <v>0</v>
      </c>
      <c r="M36" s="235"/>
      <c r="N36" s="225">
        <f t="shared" si="11"/>
        <v>0</v>
      </c>
      <c r="O36" s="192"/>
      <c r="P36" s="190">
        <f>H36-N36</f>
        <v>0</v>
      </c>
    </row>
    <row r="37" spans="1:16" ht="14.5">
      <c r="A37" s="328"/>
      <c r="B37" s="358"/>
      <c r="C37" s="356"/>
      <c r="D37" s="185"/>
      <c r="E37" s="192"/>
      <c r="F37" s="231"/>
      <c r="G37" s="231"/>
      <c r="H37" s="234">
        <f t="shared" si="13"/>
        <v>0</v>
      </c>
      <c r="I37" s="234"/>
      <c r="J37" s="232"/>
      <c r="K37" s="232">
        <f t="shared" si="14"/>
        <v>0</v>
      </c>
      <c r="L37" s="232">
        <f t="shared" si="14"/>
        <v>0</v>
      </c>
      <c r="M37" s="235"/>
      <c r="N37" s="225">
        <f t="shared" si="11"/>
        <v>0</v>
      </c>
      <c r="O37" s="192"/>
      <c r="P37" s="190">
        <f>H37-N37</f>
        <v>0</v>
      </c>
    </row>
    <row r="38" spans="1:16" ht="14.5">
      <c r="A38" s="328"/>
      <c r="B38" s="358"/>
      <c r="C38" s="356"/>
      <c r="D38" s="185"/>
      <c r="E38" s="192"/>
      <c r="F38" s="231"/>
      <c r="G38" s="231"/>
      <c r="H38" s="234">
        <f t="shared" si="13"/>
        <v>0</v>
      </c>
      <c r="I38" s="234"/>
      <c r="J38" s="232"/>
      <c r="K38" s="232">
        <f t="shared" si="14"/>
        <v>0</v>
      </c>
      <c r="L38" s="232">
        <f t="shared" si="14"/>
        <v>0</v>
      </c>
      <c r="M38" s="235"/>
      <c r="N38" s="225">
        <f t="shared" si="11"/>
        <v>0</v>
      </c>
      <c r="O38" s="192"/>
      <c r="P38" s="190">
        <f>H38-N38</f>
        <v>0</v>
      </c>
    </row>
    <row r="39" spans="1:16" ht="14.5">
      <c r="A39" s="328"/>
      <c r="B39" s="358"/>
      <c r="C39" s="357"/>
      <c r="D39" s="185"/>
      <c r="E39" s="192"/>
      <c r="F39" s="231"/>
      <c r="G39" s="231"/>
      <c r="H39" s="234">
        <f t="shared" si="13"/>
        <v>0</v>
      </c>
      <c r="I39" s="234"/>
      <c r="J39" s="232"/>
      <c r="K39" s="232">
        <f t="shared" si="14"/>
        <v>0</v>
      </c>
      <c r="L39" s="232">
        <f t="shared" si="14"/>
        <v>0</v>
      </c>
      <c r="M39" s="235"/>
      <c r="N39" s="225">
        <f t="shared" si="11"/>
        <v>0</v>
      </c>
      <c r="O39" s="192"/>
      <c r="P39" s="190">
        <f>H39-N39</f>
        <v>0</v>
      </c>
    </row>
    <row r="40" spans="1:16" ht="14.5">
      <c r="A40" s="328"/>
      <c r="B40" s="184"/>
      <c r="C40" s="185"/>
      <c r="D40" s="239"/>
      <c r="E40" s="236" t="s">
        <v>70</v>
      </c>
      <c r="F40" s="236"/>
      <c r="G40" s="236"/>
      <c r="H40" s="237"/>
      <c r="I40" s="237">
        <f>SUM(H36:H39)</f>
        <v>0</v>
      </c>
      <c r="J40" s="237"/>
      <c r="K40" s="237">
        <f>$I$40*50%</f>
        <v>0</v>
      </c>
      <c r="L40" s="237">
        <f>$I$40*50%</f>
        <v>0</v>
      </c>
      <c r="M40" s="237"/>
      <c r="N40" s="237">
        <f t="shared" si="11"/>
        <v>0</v>
      </c>
      <c r="O40" s="192"/>
      <c r="P40" s="190">
        <f>I40-N40</f>
        <v>0</v>
      </c>
    </row>
    <row r="41" spans="1:16" ht="14.5">
      <c r="A41" s="328"/>
      <c r="B41" s="358"/>
      <c r="C41" s="355"/>
      <c r="D41" s="185"/>
      <c r="E41" s="192"/>
      <c r="F41" s="231"/>
      <c r="G41" s="231"/>
      <c r="H41" s="234">
        <f t="shared" si="13"/>
        <v>0</v>
      </c>
      <c r="I41" s="234"/>
      <c r="J41" s="232"/>
      <c r="K41" s="232">
        <f>$H41*20%</f>
        <v>0</v>
      </c>
      <c r="L41" s="232">
        <f t="shared" ref="L41:L44" si="15">$H41*30%</f>
        <v>0</v>
      </c>
      <c r="M41" s="235"/>
      <c r="N41" s="225">
        <f t="shared" si="11"/>
        <v>0</v>
      </c>
      <c r="O41" s="192"/>
      <c r="P41" s="190">
        <f>H41-N41</f>
        <v>0</v>
      </c>
    </row>
    <row r="42" spans="1:16" ht="14.5">
      <c r="A42" s="328"/>
      <c r="B42" s="358"/>
      <c r="C42" s="356"/>
      <c r="D42" s="185"/>
      <c r="E42" s="192"/>
      <c r="F42" s="231"/>
      <c r="G42" s="231"/>
      <c r="H42" s="234">
        <f t="shared" si="13"/>
        <v>0</v>
      </c>
      <c r="I42" s="234"/>
      <c r="J42" s="232"/>
      <c r="K42" s="232">
        <f>$H42*20%</f>
        <v>0</v>
      </c>
      <c r="L42" s="232">
        <f t="shared" si="15"/>
        <v>0</v>
      </c>
      <c r="M42" s="235"/>
      <c r="N42" s="225">
        <f t="shared" si="11"/>
        <v>0</v>
      </c>
      <c r="O42" s="192"/>
      <c r="P42" s="190">
        <f>H42-N42</f>
        <v>0</v>
      </c>
    </row>
    <row r="43" spans="1:16" ht="14.5">
      <c r="A43" s="328"/>
      <c r="B43" s="358"/>
      <c r="C43" s="356"/>
      <c r="D43" s="185"/>
      <c r="E43" s="192"/>
      <c r="F43" s="231"/>
      <c r="G43" s="231"/>
      <c r="H43" s="234">
        <f t="shared" si="13"/>
        <v>0</v>
      </c>
      <c r="I43" s="234"/>
      <c r="J43" s="232"/>
      <c r="K43" s="232">
        <f>$H43*20%</f>
        <v>0</v>
      </c>
      <c r="L43" s="232">
        <f t="shared" si="15"/>
        <v>0</v>
      </c>
      <c r="M43" s="235"/>
      <c r="N43" s="225">
        <f t="shared" si="11"/>
        <v>0</v>
      </c>
      <c r="O43" s="192"/>
      <c r="P43" s="190">
        <f>H43-N43</f>
        <v>0</v>
      </c>
    </row>
    <row r="44" spans="1:16" ht="14.5">
      <c r="A44" s="328"/>
      <c r="B44" s="358"/>
      <c r="C44" s="357"/>
      <c r="D44" s="185"/>
      <c r="E44" s="192"/>
      <c r="F44" s="231"/>
      <c r="G44" s="231"/>
      <c r="H44" s="234">
        <f t="shared" si="13"/>
        <v>0</v>
      </c>
      <c r="I44" s="234"/>
      <c r="J44" s="232"/>
      <c r="K44" s="232">
        <f>$H44*20%</f>
        <v>0</v>
      </c>
      <c r="L44" s="232">
        <f t="shared" si="15"/>
        <v>0</v>
      </c>
      <c r="M44" s="235"/>
      <c r="N44" s="225">
        <f t="shared" si="11"/>
        <v>0</v>
      </c>
      <c r="O44" s="192"/>
      <c r="P44" s="190">
        <f>H44-N44</f>
        <v>0</v>
      </c>
    </row>
    <row r="45" spans="1:16" ht="14.5">
      <c r="A45" s="328"/>
      <c r="B45" s="184"/>
      <c r="C45" s="185"/>
      <c r="D45" s="239"/>
      <c r="E45" s="236" t="s">
        <v>70</v>
      </c>
      <c r="F45" s="236"/>
      <c r="G45" s="236"/>
      <c r="H45" s="237"/>
      <c r="I45" s="237">
        <f>SUM(H41:H44)</f>
        <v>0</v>
      </c>
      <c r="J45" s="237"/>
      <c r="K45" s="237">
        <f>$I$45*20%</f>
        <v>0</v>
      </c>
      <c r="L45" s="237">
        <f>$I$45*30%</f>
        <v>0</v>
      </c>
      <c r="M45" s="237"/>
      <c r="N45" s="237">
        <f t="shared" si="11"/>
        <v>0</v>
      </c>
      <c r="O45" s="192"/>
      <c r="P45" s="190">
        <f>I45-N45</f>
        <v>0</v>
      </c>
    </row>
    <row r="46" spans="1:16" ht="14.5">
      <c r="A46" s="328"/>
      <c r="B46" s="184"/>
      <c r="C46" s="185"/>
      <c r="D46" s="185"/>
      <c r="E46" s="230"/>
      <c r="F46" s="231"/>
      <c r="G46" s="231"/>
      <c r="H46" s="234"/>
      <c r="I46" s="234"/>
      <c r="J46" s="232"/>
      <c r="K46" s="232"/>
      <c r="L46" s="232"/>
      <c r="M46" s="235"/>
      <c r="N46" s="225">
        <f t="shared" si="11"/>
        <v>0</v>
      </c>
      <c r="O46" s="192"/>
      <c r="P46" s="190">
        <f t="shared" ref="P46:P51" si="16">H46-N46</f>
        <v>0</v>
      </c>
    </row>
    <row r="47" spans="1:16" ht="14.5">
      <c r="A47" s="328"/>
      <c r="B47" s="189"/>
      <c r="C47" s="186"/>
      <c r="D47" s="186"/>
      <c r="E47" s="230"/>
      <c r="F47" s="231"/>
      <c r="G47" s="231"/>
      <c r="H47" s="234"/>
      <c r="I47" s="234"/>
      <c r="J47" s="232"/>
      <c r="K47" s="232"/>
      <c r="L47" s="232"/>
      <c r="M47" s="235"/>
      <c r="N47" s="225">
        <f t="shared" si="11"/>
        <v>0</v>
      </c>
      <c r="O47" s="192"/>
      <c r="P47" s="190">
        <f t="shared" si="16"/>
        <v>0</v>
      </c>
    </row>
    <row r="48" spans="1:16" ht="14.5" customHeight="1">
      <c r="B48" s="354"/>
      <c r="C48" s="355"/>
      <c r="D48" s="185"/>
      <c r="E48" s="192"/>
      <c r="F48" s="231"/>
      <c r="G48" s="231"/>
      <c r="H48" s="234">
        <f t="shared" si="13"/>
        <v>0</v>
      </c>
      <c r="I48" s="234"/>
      <c r="J48" s="224"/>
      <c r="K48" s="224">
        <f t="shared" ref="K48:L51" si="17">$H48*50%</f>
        <v>0</v>
      </c>
      <c r="L48" s="224">
        <f t="shared" si="17"/>
        <v>0</v>
      </c>
      <c r="M48" s="224"/>
      <c r="N48" s="225">
        <f t="shared" si="11"/>
        <v>0</v>
      </c>
      <c r="O48" s="192"/>
      <c r="P48" s="190">
        <f t="shared" si="16"/>
        <v>0</v>
      </c>
    </row>
    <row r="49" spans="2:16" ht="14.5">
      <c r="B49" s="354"/>
      <c r="C49" s="356"/>
      <c r="D49" s="185"/>
      <c r="E49" s="192"/>
      <c r="F49" s="231"/>
      <c r="G49" s="231"/>
      <c r="H49" s="234">
        <f t="shared" si="13"/>
        <v>0</v>
      </c>
      <c r="I49" s="234"/>
      <c r="J49" s="225"/>
      <c r="K49" s="225">
        <f t="shared" si="17"/>
        <v>0</v>
      </c>
      <c r="L49" s="225">
        <f t="shared" si="17"/>
        <v>0</v>
      </c>
      <c r="M49" s="225"/>
      <c r="N49" s="225">
        <f t="shared" si="11"/>
        <v>0</v>
      </c>
      <c r="O49" s="192"/>
      <c r="P49" s="190">
        <f t="shared" si="16"/>
        <v>0</v>
      </c>
    </row>
    <row r="50" spans="2:16" ht="14.5">
      <c r="B50" s="354"/>
      <c r="C50" s="356"/>
      <c r="D50" s="185"/>
      <c r="E50" s="192"/>
      <c r="F50" s="231"/>
      <c r="G50" s="231"/>
      <c r="H50" s="234">
        <f t="shared" si="13"/>
        <v>0</v>
      </c>
      <c r="I50" s="234"/>
      <c r="J50" s="225"/>
      <c r="K50" s="225">
        <f t="shared" si="17"/>
        <v>0</v>
      </c>
      <c r="L50" s="225">
        <f t="shared" si="17"/>
        <v>0</v>
      </c>
      <c r="M50" s="225"/>
      <c r="N50" s="225">
        <f t="shared" si="11"/>
        <v>0</v>
      </c>
      <c r="O50" s="192"/>
      <c r="P50" s="190">
        <f t="shared" si="16"/>
        <v>0</v>
      </c>
    </row>
    <row r="51" spans="2:16" ht="14.5">
      <c r="B51" s="354"/>
      <c r="C51" s="357"/>
      <c r="D51" s="185"/>
      <c r="E51" s="192"/>
      <c r="F51" s="231"/>
      <c r="G51" s="231"/>
      <c r="H51" s="234">
        <f t="shared" si="13"/>
        <v>0</v>
      </c>
      <c r="I51" s="234"/>
      <c r="J51" s="225"/>
      <c r="K51" s="225">
        <f t="shared" si="17"/>
        <v>0</v>
      </c>
      <c r="L51" s="225">
        <f t="shared" si="17"/>
        <v>0</v>
      </c>
      <c r="M51" s="225"/>
      <c r="N51" s="225">
        <f t="shared" si="11"/>
        <v>0</v>
      </c>
      <c r="O51" s="192"/>
      <c r="P51" s="190">
        <f t="shared" si="16"/>
        <v>0</v>
      </c>
    </row>
    <row r="52" spans="2:16" ht="13">
      <c r="B52" s="183"/>
      <c r="C52" s="185"/>
      <c r="D52" s="239"/>
      <c r="E52" s="236" t="s">
        <v>70</v>
      </c>
      <c r="F52" s="236"/>
      <c r="G52" s="236"/>
      <c r="H52" s="237"/>
      <c r="I52" s="237">
        <f>SUM(H48:H51)</f>
        <v>0</v>
      </c>
      <c r="J52" s="237"/>
      <c r="K52" s="237">
        <f>$I$52*50%</f>
        <v>0</v>
      </c>
      <c r="L52" s="237">
        <f>$I$52*50%</f>
        <v>0</v>
      </c>
      <c r="M52" s="237"/>
      <c r="N52" s="237">
        <f t="shared" si="11"/>
        <v>0</v>
      </c>
      <c r="O52" s="192"/>
      <c r="P52" s="190">
        <f>I52-N52</f>
        <v>0</v>
      </c>
    </row>
    <row r="53" spans="2:16" ht="14.5" customHeight="1">
      <c r="B53" s="354"/>
      <c r="C53" s="355"/>
      <c r="D53" s="185"/>
      <c r="E53" s="192"/>
      <c r="F53" s="231"/>
      <c r="G53" s="231"/>
      <c r="H53" s="234">
        <f t="shared" si="13"/>
        <v>0</v>
      </c>
      <c r="I53" s="234"/>
      <c r="J53" s="225"/>
      <c r="K53" s="225">
        <f>$H53*20%</f>
        <v>0</v>
      </c>
      <c r="L53" s="225">
        <f t="shared" ref="L53:L56" si="18">$H53*30%</f>
        <v>0</v>
      </c>
      <c r="M53" s="225"/>
      <c r="N53" s="225">
        <f t="shared" si="11"/>
        <v>0</v>
      </c>
      <c r="O53" s="192"/>
      <c r="P53" s="190">
        <f>H53-N53</f>
        <v>0</v>
      </c>
    </row>
    <row r="54" spans="2:16" ht="14.5">
      <c r="B54" s="354"/>
      <c r="C54" s="356"/>
      <c r="D54" s="185"/>
      <c r="E54" s="192"/>
      <c r="F54" s="231"/>
      <c r="G54" s="231"/>
      <c r="H54" s="234">
        <f t="shared" si="13"/>
        <v>0</v>
      </c>
      <c r="I54" s="234"/>
      <c r="J54" s="225"/>
      <c r="K54" s="225">
        <f>$H54*20%</f>
        <v>0</v>
      </c>
      <c r="L54" s="225">
        <f t="shared" si="18"/>
        <v>0</v>
      </c>
      <c r="M54" s="225"/>
      <c r="N54" s="225">
        <f t="shared" si="11"/>
        <v>0</v>
      </c>
      <c r="O54" s="192"/>
      <c r="P54" s="190">
        <f>H54-N54</f>
        <v>0</v>
      </c>
    </row>
    <row r="55" spans="2:16" ht="14.5">
      <c r="B55" s="354"/>
      <c r="C55" s="356"/>
      <c r="D55" s="185"/>
      <c r="E55" s="192"/>
      <c r="F55" s="231"/>
      <c r="G55" s="231"/>
      <c r="H55" s="234">
        <f t="shared" si="13"/>
        <v>0</v>
      </c>
      <c r="I55" s="234"/>
      <c r="J55" s="225"/>
      <c r="K55" s="225">
        <f>$H55*20%</f>
        <v>0</v>
      </c>
      <c r="L55" s="225">
        <f t="shared" si="18"/>
        <v>0</v>
      </c>
      <c r="M55" s="225"/>
      <c r="N55" s="225">
        <f t="shared" si="11"/>
        <v>0</v>
      </c>
      <c r="O55" s="192"/>
      <c r="P55" s="190">
        <f>H55-N55</f>
        <v>0</v>
      </c>
    </row>
    <row r="56" spans="2:16" ht="14.5">
      <c r="B56" s="354"/>
      <c r="C56" s="357"/>
      <c r="D56" s="185"/>
      <c r="E56" s="192"/>
      <c r="F56" s="231"/>
      <c r="G56" s="231"/>
      <c r="H56" s="234">
        <f t="shared" si="13"/>
        <v>0</v>
      </c>
      <c r="I56" s="234"/>
      <c r="J56" s="225"/>
      <c r="K56" s="225">
        <f>$H56*20%</f>
        <v>0</v>
      </c>
      <c r="L56" s="225">
        <f t="shared" si="18"/>
        <v>0</v>
      </c>
      <c r="M56" s="225"/>
      <c r="N56" s="225">
        <f t="shared" si="11"/>
        <v>0</v>
      </c>
      <c r="O56" s="192"/>
      <c r="P56" s="190">
        <f>H56-N56</f>
        <v>0</v>
      </c>
    </row>
    <row r="57" spans="2:16" ht="13">
      <c r="B57" s="183"/>
      <c r="C57" s="185"/>
      <c r="D57" s="239"/>
      <c r="E57" s="236" t="s">
        <v>70</v>
      </c>
      <c r="F57" s="236"/>
      <c r="G57" s="236"/>
      <c r="H57" s="237"/>
      <c r="I57" s="237">
        <f>SUM(H53:H56)</f>
        <v>0</v>
      </c>
      <c r="J57" s="237"/>
      <c r="K57" s="237">
        <f>$I$57*20%</f>
        <v>0</v>
      </c>
      <c r="L57" s="237">
        <f>$I$57*30%</f>
        <v>0</v>
      </c>
      <c r="M57" s="237"/>
      <c r="N57" s="237">
        <f t="shared" si="11"/>
        <v>0</v>
      </c>
      <c r="O57" s="192"/>
      <c r="P57" s="190">
        <f>I57-N57</f>
        <v>0</v>
      </c>
    </row>
    <row r="58" spans="2:16">
      <c r="H58" s="118"/>
      <c r="I58" s="118"/>
      <c r="J58" s="140"/>
      <c r="K58" s="140"/>
      <c r="L58" s="140"/>
      <c r="M58" s="140"/>
      <c r="N58" s="118"/>
    </row>
    <row r="59" spans="2:16" ht="16">
      <c r="H59" s="141">
        <f>SUM(H2:H57)</f>
        <v>0</v>
      </c>
      <c r="I59" s="141">
        <f>SUM(I35,I40,I45,I52,I57,I28,I23,I16,I11,I6)</f>
        <v>0</v>
      </c>
      <c r="J59" s="118">
        <f t="shared" ref="J59" si="19">SUM(J31:J53)</f>
        <v>0</v>
      </c>
      <c r="K59" s="118">
        <f t="shared" ref="K59:N59" si="20">SUM(K35,K40,K45,K52,K57,K28,K23,K16,K11,K6)</f>
        <v>0</v>
      </c>
      <c r="L59" s="118">
        <f t="shared" si="20"/>
        <v>0</v>
      </c>
      <c r="M59" s="118">
        <f t="shared" si="20"/>
        <v>0</v>
      </c>
      <c r="N59" s="118">
        <f t="shared" si="20"/>
        <v>0</v>
      </c>
    </row>
    <row r="60" spans="2:16">
      <c r="H60" s="118"/>
      <c r="I60" s="118"/>
      <c r="J60" s="140"/>
      <c r="K60" s="140"/>
      <c r="L60" s="140"/>
      <c r="M60" s="140"/>
      <c r="N60" s="118"/>
    </row>
    <row r="61" spans="2:16" ht="16">
      <c r="H61" s="141">
        <f>H59</f>
        <v>0</v>
      </c>
      <c r="I61" s="141">
        <f t="shared" ref="I61:N61" si="21">I59</f>
        <v>0</v>
      </c>
      <c r="J61" s="141">
        <f t="shared" si="21"/>
        <v>0</v>
      </c>
      <c r="K61" s="141">
        <f t="shared" si="21"/>
        <v>0</v>
      </c>
      <c r="L61" s="141">
        <f t="shared" si="21"/>
        <v>0</v>
      </c>
      <c r="M61" s="141">
        <f t="shared" si="21"/>
        <v>0</v>
      </c>
      <c r="N61" s="141">
        <f t="shared" si="21"/>
        <v>0</v>
      </c>
    </row>
  </sheetData>
  <mergeCells count="20">
    <mergeCell ref="C12:C15"/>
    <mergeCell ref="C7:C10"/>
    <mergeCell ref="C2:C5"/>
    <mergeCell ref="B41:B44"/>
    <mergeCell ref="B36:B39"/>
    <mergeCell ref="B31:B34"/>
    <mergeCell ref="B7:B10"/>
    <mergeCell ref="B24:B27"/>
    <mergeCell ref="B12:B15"/>
    <mergeCell ref="B19:B22"/>
    <mergeCell ref="C36:C39"/>
    <mergeCell ref="C31:C34"/>
    <mergeCell ref="B2:B5"/>
    <mergeCell ref="C19:C22"/>
    <mergeCell ref="C24:C27"/>
    <mergeCell ref="B53:B56"/>
    <mergeCell ref="B48:B51"/>
    <mergeCell ref="C53:C56"/>
    <mergeCell ref="C48:C51"/>
    <mergeCell ref="C41:C44"/>
  </mergeCells>
  <phoneticPr fontId="53" type="noConversion"/>
  <dataValidations count="1">
    <dataValidation type="list" allowBlank="1" showInputMessage="1" showErrorMessage="1" sqref="O30:O47 O2:O18" xr:uid="{28BB8D0F-E113-4039-859C-BA68E7384E2E}">
      <formula1>#REF!</formula1>
    </dataValidation>
  </dataValidations>
  <pageMargins left="0.7" right="0.7" top="0.75" bottom="0.75" header="0.3" footer="0.3"/>
  <pageSetup orientation="portrait" r:id="rId1"/>
  <ignoredErrors>
    <ignoredError sqref="L3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59ED-129A-495D-A798-FCCC825536C5}">
  <sheetPr>
    <tabColor rgb="FF002060"/>
  </sheetPr>
  <dimension ref="B1:AD44"/>
  <sheetViews>
    <sheetView zoomScale="60" zoomScaleNormal="60" workbookViewId="0">
      <pane ySplit="1" topLeftCell="A2" activePane="bottomLeft" state="frozen"/>
      <selection activeCell="C26" sqref="C26"/>
      <selection pane="bottomLeft" activeCell="I30" sqref="I30"/>
    </sheetView>
  </sheetViews>
  <sheetFormatPr defaultRowHeight="12.5"/>
  <cols>
    <col min="2" max="2" width="7.7265625" customWidth="1"/>
    <col min="3" max="3" width="16.453125" style="117" customWidth="1"/>
    <col min="4" max="4" width="67.36328125" style="117" customWidth="1"/>
    <col min="5" max="5" width="21.7265625" style="117" customWidth="1"/>
    <col min="6" max="6" width="8.81640625" style="117" bestFit="1" customWidth="1"/>
    <col min="7" max="7" width="9.54296875" style="117" bestFit="1" customWidth="1"/>
    <col min="8" max="8" width="13.54296875" style="117" bestFit="1" customWidth="1"/>
    <col min="9" max="9" width="12.1796875" style="122" customWidth="1"/>
    <col min="10" max="10" width="10.81640625" style="122" customWidth="1"/>
    <col min="11" max="11" width="7.6328125" bestFit="1" customWidth="1"/>
    <col min="12" max="12" width="10.08984375" customWidth="1"/>
    <col min="13" max="13" width="10" bestFit="1" customWidth="1"/>
    <col min="14" max="14" width="12.1796875" style="49" customWidth="1"/>
    <col min="15" max="15" width="11.1796875" hidden="1" customWidth="1"/>
    <col min="16" max="16" width="10.90625" hidden="1" customWidth="1"/>
    <col min="17" max="17" width="12.26953125" hidden="1" customWidth="1"/>
    <col min="18" max="18" width="15.453125" hidden="1" customWidth="1"/>
    <col min="19" max="19" width="6.54296875" customWidth="1"/>
    <col min="20" max="20" width="12.1796875" customWidth="1"/>
  </cols>
  <sheetData>
    <row r="1" spans="2:22" ht="58">
      <c r="B1" s="119" t="s">
        <v>57</v>
      </c>
      <c r="C1" s="119" t="s">
        <v>18</v>
      </c>
      <c r="D1" s="119" t="s">
        <v>43</v>
      </c>
      <c r="E1" s="119" t="s">
        <v>44</v>
      </c>
      <c r="F1" s="119" t="s">
        <v>19</v>
      </c>
      <c r="G1" s="119" t="s">
        <v>45</v>
      </c>
      <c r="H1" s="119" t="s">
        <v>72</v>
      </c>
      <c r="I1" s="121" t="s">
        <v>7</v>
      </c>
      <c r="J1" s="204" t="s">
        <v>82</v>
      </c>
      <c r="K1" s="119" t="s">
        <v>47</v>
      </c>
      <c r="L1" s="119" t="s">
        <v>48</v>
      </c>
      <c r="M1" s="119" t="s">
        <v>49</v>
      </c>
      <c r="N1" s="119" t="s">
        <v>7</v>
      </c>
      <c r="O1" s="119" t="s">
        <v>55</v>
      </c>
      <c r="P1" s="119" t="s">
        <v>7</v>
      </c>
      <c r="Q1" s="168" t="s">
        <v>60</v>
      </c>
      <c r="R1" s="168" t="s">
        <v>54</v>
      </c>
      <c r="S1" s="119" t="s">
        <v>74</v>
      </c>
      <c r="T1" s="320" t="s">
        <v>75</v>
      </c>
      <c r="U1" s="119"/>
      <c r="V1" s="119"/>
    </row>
    <row r="3" spans="2:22">
      <c r="C3" s="191"/>
      <c r="D3" s="186"/>
      <c r="E3" s="186"/>
      <c r="F3" s="227"/>
      <c r="G3" s="227"/>
      <c r="H3" s="227"/>
      <c r="I3" s="232"/>
      <c r="J3" s="232"/>
      <c r="K3" s="225"/>
      <c r="L3" s="225"/>
      <c r="M3" s="225"/>
      <c r="N3" s="224">
        <f>SUM(K3:M3)</f>
        <v>0</v>
      </c>
      <c r="O3" s="115"/>
      <c r="S3" s="190"/>
    </row>
    <row r="4" spans="2:22">
      <c r="C4" s="362"/>
      <c r="D4" s="359"/>
      <c r="E4" s="185"/>
      <c r="F4" s="227"/>
      <c r="G4" s="227"/>
      <c r="H4" s="227"/>
      <c r="I4" s="232">
        <f>F4*G4*H4</f>
        <v>0</v>
      </c>
      <c r="J4" s="232"/>
      <c r="K4" s="225"/>
      <c r="L4" s="225">
        <f t="shared" ref="L4:M6" si="0">$I4*25%</f>
        <v>0</v>
      </c>
      <c r="M4" s="225">
        <f t="shared" si="0"/>
        <v>0</v>
      </c>
      <c r="N4" s="224">
        <f>SUM(K4:M4)</f>
        <v>0</v>
      </c>
      <c r="O4" s="115"/>
      <c r="S4" s="190">
        <f>I4-N4</f>
        <v>0</v>
      </c>
    </row>
    <row r="5" spans="2:22">
      <c r="C5" s="363"/>
      <c r="D5" s="360"/>
      <c r="E5" s="185"/>
      <c r="F5" s="227"/>
      <c r="G5" s="227"/>
      <c r="H5" s="227"/>
      <c r="I5" s="232">
        <f t="shared" ref="I5:I6" si="1">F5*G5*H5</f>
        <v>0</v>
      </c>
      <c r="J5" s="232"/>
      <c r="K5" s="225"/>
      <c r="L5" s="225">
        <f t="shared" si="0"/>
        <v>0</v>
      </c>
      <c r="M5" s="225">
        <f t="shared" si="0"/>
        <v>0</v>
      </c>
      <c r="N5" s="224">
        <f>SUM(K5:M5)</f>
        <v>0</v>
      </c>
      <c r="O5" s="115"/>
      <c r="S5" s="190">
        <f>I5-N5</f>
        <v>0</v>
      </c>
    </row>
    <row r="6" spans="2:22">
      <c r="C6" s="364"/>
      <c r="D6" s="361"/>
      <c r="E6" s="185"/>
      <c r="F6" s="227"/>
      <c r="G6" s="227"/>
      <c r="H6" s="227"/>
      <c r="I6" s="232">
        <f t="shared" si="1"/>
        <v>0</v>
      </c>
      <c r="J6" s="232"/>
      <c r="K6" s="225"/>
      <c r="L6" s="225">
        <f t="shared" si="0"/>
        <v>0</v>
      </c>
      <c r="M6" s="225">
        <f t="shared" si="0"/>
        <v>0</v>
      </c>
      <c r="N6" s="224"/>
      <c r="O6" s="115"/>
      <c r="S6" s="190"/>
    </row>
    <row r="7" spans="2:22" ht="14" customHeight="1">
      <c r="C7" s="184"/>
      <c r="D7" s="185"/>
      <c r="E7" s="185"/>
      <c r="F7" s="236" t="s">
        <v>70</v>
      </c>
      <c r="G7" s="236"/>
      <c r="H7" s="236"/>
      <c r="I7" s="237"/>
      <c r="J7" s="237">
        <f>SUM(I4:I6)</f>
        <v>0</v>
      </c>
      <c r="K7" s="237"/>
      <c r="L7" s="237">
        <f>$J$7*25%</f>
        <v>0</v>
      </c>
      <c r="M7" s="237">
        <f t="shared" ref="M7" si="2">$J$7*25%</f>
        <v>0</v>
      </c>
      <c r="N7" s="237">
        <f>SUM(K7:M7)</f>
        <v>0</v>
      </c>
      <c r="O7" s="115"/>
      <c r="S7" s="190">
        <f>J7-N7</f>
        <v>0</v>
      </c>
    </row>
    <row r="8" spans="2:22" ht="14" customHeight="1">
      <c r="C8" s="184"/>
      <c r="D8" s="185"/>
      <c r="E8" s="185"/>
      <c r="F8" s="252"/>
      <c r="G8" s="252"/>
      <c r="H8" s="252"/>
      <c r="I8" s="321"/>
      <c r="J8" s="321"/>
      <c r="K8" s="321"/>
      <c r="L8" s="321"/>
      <c r="M8" s="321"/>
      <c r="N8" s="321"/>
      <c r="O8" s="115"/>
      <c r="S8" s="250"/>
    </row>
    <row r="9" spans="2:22">
      <c r="C9" s="358"/>
      <c r="D9" s="355"/>
      <c r="E9" s="185"/>
      <c r="F9" s="227"/>
      <c r="G9" s="227"/>
      <c r="H9" s="227"/>
      <c r="I9" s="232">
        <f>F9*G9*H9</f>
        <v>0</v>
      </c>
      <c r="J9" s="232"/>
      <c r="K9" s="225"/>
      <c r="L9" s="225">
        <f t="shared" ref="L9:M10" si="3">$I9*50%</f>
        <v>0</v>
      </c>
      <c r="M9" s="225">
        <f t="shared" si="3"/>
        <v>0</v>
      </c>
      <c r="N9" s="224">
        <f>SUM(K9:M9)</f>
        <v>0</v>
      </c>
      <c r="O9" s="115"/>
      <c r="S9" s="190">
        <f>I9-N9</f>
        <v>0</v>
      </c>
    </row>
    <row r="10" spans="2:22">
      <c r="C10" s="358"/>
      <c r="D10" s="357"/>
      <c r="E10" s="185"/>
      <c r="F10" s="227"/>
      <c r="G10" s="227"/>
      <c r="H10" s="227"/>
      <c r="I10" s="232">
        <f t="shared" ref="I10" si="4">F10*G10*H10</f>
        <v>0</v>
      </c>
      <c r="J10" s="232"/>
      <c r="K10" s="225"/>
      <c r="L10" s="225">
        <f t="shared" si="3"/>
        <v>0</v>
      </c>
      <c r="M10" s="225">
        <f t="shared" si="3"/>
        <v>0</v>
      </c>
      <c r="N10" s="224">
        <f>SUM(K10:M10)</f>
        <v>0</v>
      </c>
      <c r="O10" s="115"/>
      <c r="S10" s="190">
        <f>I10-N10</f>
        <v>0</v>
      </c>
    </row>
    <row r="11" spans="2:22" ht="13">
      <c r="C11" s="184"/>
      <c r="D11" s="185"/>
      <c r="E11" s="185"/>
      <c r="F11" s="236" t="s">
        <v>70</v>
      </c>
      <c r="G11" s="236"/>
      <c r="H11" s="236"/>
      <c r="I11" s="237"/>
      <c r="J11" s="237">
        <f>SUM(I9:I10)</f>
        <v>0</v>
      </c>
      <c r="K11" s="237"/>
      <c r="L11" s="237">
        <f>$J$11*50%</f>
        <v>0</v>
      </c>
      <c r="M11" s="237">
        <f>$J$11*50%</f>
        <v>0</v>
      </c>
      <c r="N11" s="237">
        <f>SUM(K11:M11)</f>
        <v>0</v>
      </c>
      <c r="O11" s="115"/>
      <c r="S11" s="190">
        <f>J11-N11</f>
        <v>0</v>
      </c>
    </row>
    <row r="12" spans="2:22" ht="13">
      <c r="C12" s="184"/>
      <c r="D12" s="185"/>
      <c r="E12" s="185"/>
      <c r="F12" s="252"/>
      <c r="G12" s="252"/>
      <c r="H12" s="252"/>
      <c r="I12" s="321"/>
      <c r="J12" s="321"/>
      <c r="K12" s="321"/>
      <c r="L12" s="321"/>
      <c r="M12" s="321"/>
      <c r="N12" s="321"/>
      <c r="O12" s="115"/>
      <c r="S12" s="250"/>
    </row>
    <row r="13" spans="2:22">
      <c r="C13" s="362"/>
      <c r="D13" s="359"/>
      <c r="E13" s="185"/>
      <c r="F13" s="227"/>
      <c r="G13" s="227"/>
      <c r="H13" s="227"/>
      <c r="I13" s="232">
        <f>F13*G13*H13</f>
        <v>0</v>
      </c>
      <c r="J13" s="232"/>
      <c r="K13" s="225"/>
      <c r="L13" s="225">
        <f t="shared" ref="L13:L15" si="5">$I13*30%</f>
        <v>0</v>
      </c>
      <c r="M13" s="225">
        <f t="shared" ref="M13:M15" si="6">$I13*40%</f>
        <v>0</v>
      </c>
      <c r="N13" s="224">
        <f>SUM(K13:M13)</f>
        <v>0</v>
      </c>
      <c r="O13" s="115"/>
      <c r="S13" s="190">
        <f>I13-N13</f>
        <v>0</v>
      </c>
    </row>
    <row r="14" spans="2:22">
      <c r="C14" s="363"/>
      <c r="D14" s="360"/>
      <c r="E14" s="185"/>
      <c r="F14" s="227"/>
      <c r="G14" s="227"/>
      <c r="H14" s="227"/>
      <c r="I14" s="232">
        <f t="shared" ref="I14:I15" si="7">F14*G14*H14</f>
        <v>0</v>
      </c>
      <c r="J14" s="232"/>
      <c r="K14" s="225"/>
      <c r="L14" s="225">
        <f t="shared" si="5"/>
        <v>0</v>
      </c>
      <c r="M14" s="225">
        <f t="shared" si="6"/>
        <v>0</v>
      </c>
      <c r="N14" s="224">
        <f>SUM(K14:M14)</f>
        <v>0</v>
      </c>
      <c r="O14" s="115"/>
      <c r="S14" s="190">
        <f>I14-N14</f>
        <v>0</v>
      </c>
    </row>
    <row r="15" spans="2:22">
      <c r="C15" s="364"/>
      <c r="D15" s="361"/>
      <c r="E15" s="185"/>
      <c r="F15" s="227"/>
      <c r="G15" s="227"/>
      <c r="H15" s="227"/>
      <c r="I15" s="232">
        <f t="shared" si="7"/>
        <v>0</v>
      </c>
      <c r="J15" s="232"/>
      <c r="K15" s="225"/>
      <c r="L15" s="225">
        <f t="shared" si="5"/>
        <v>0</v>
      </c>
      <c r="M15" s="225">
        <f t="shared" si="6"/>
        <v>0</v>
      </c>
      <c r="N15" s="224">
        <f>SUM(K15:M15)</f>
        <v>0</v>
      </c>
      <c r="O15" s="115"/>
      <c r="S15" s="190">
        <f>I15-N15</f>
        <v>0</v>
      </c>
    </row>
    <row r="16" spans="2:22" ht="13">
      <c r="C16" s="184"/>
      <c r="D16" s="185"/>
      <c r="E16" s="185"/>
      <c r="F16" s="236" t="s">
        <v>70</v>
      </c>
      <c r="G16" s="236"/>
      <c r="H16" s="236"/>
      <c r="I16" s="236"/>
      <c r="J16" s="251">
        <f>SUM(I13:I15)</f>
        <v>0</v>
      </c>
      <c r="K16" s="236"/>
      <c r="L16" s="251">
        <f>SUM(L13:L15)</f>
        <v>0</v>
      </c>
      <c r="M16" s="236">
        <f>SUM(M13:M15)</f>
        <v>0</v>
      </c>
      <c r="N16" s="236">
        <f>SUM(N13:N15)</f>
        <v>0</v>
      </c>
      <c r="O16" s="115"/>
      <c r="S16" s="190"/>
    </row>
    <row r="17" spans="3:30" ht="13">
      <c r="C17" s="184"/>
      <c r="D17" s="185"/>
      <c r="E17" s="185"/>
      <c r="F17" s="252"/>
      <c r="G17" s="252"/>
      <c r="H17" s="252"/>
      <c r="I17" s="252"/>
      <c r="J17" s="253"/>
      <c r="K17" s="252"/>
      <c r="L17" s="253"/>
      <c r="M17" s="252"/>
      <c r="N17" s="252"/>
      <c r="O17" s="115"/>
      <c r="S17" s="250"/>
    </row>
    <row r="18" spans="3:30">
      <c r="C18" s="189"/>
      <c r="D18" s="186"/>
      <c r="E18" s="186"/>
      <c r="F18" s="227"/>
      <c r="G18" s="227"/>
      <c r="H18" s="227"/>
      <c r="I18" s="232">
        <f t="shared" ref="I18" si="8">F18*G18*H18</f>
        <v>0</v>
      </c>
      <c r="J18" s="232"/>
      <c r="K18" s="225"/>
      <c r="L18" s="225"/>
      <c r="M18" s="225"/>
      <c r="N18" s="224">
        <f>SUM(K18:M18)</f>
        <v>0</v>
      </c>
      <c r="O18" s="115"/>
      <c r="S18" s="190">
        <f>I18-N18</f>
        <v>0</v>
      </c>
    </row>
    <row r="19" spans="3:30">
      <c r="C19" s="365"/>
      <c r="D19" s="355"/>
      <c r="E19" s="185"/>
      <c r="F19" s="227"/>
      <c r="G19" s="227"/>
      <c r="H19" s="227"/>
      <c r="I19" s="232">
        <f>G19*F19*H19</f>
        <v>0</v>
      </c>
      <c r="J19" s="232"/>
      <c r="K19" s="225"/>
      <c r="L19" s="225">
        <f t="shared" ref="L19:M20" si="9">$I19*50%</f>
        <v>0</v>
      </c>
      <c r="M19" s="225">
        <f t="shared" si="9"/>
        <v>0</v>
      </c>
      <c r="N19" s="224">
        <f>SUM(K19:M19)</f>
        <v>0</v>
      </c>
      <c r="O19" s="115"/>
      <c r="S19" s="190">
        <f>I19-N19</f>
        <v>0</v>
      </c>
    </row>
    <row r="20" spans="3:30">
      <c r="C20" s="367"/>
      <c r="D20" s="357"/>
      <c r="E20" s="185"/>
      <c r="F20" s="227"/>
      <c r="G20" s="227"/>
      <c r="H20" s="227"/>
      <c r="I20" s="232">
        <f t="shared" ref="I20" si="10">G20*F20*H20</f>
        <v>0</v>
      </c>
      <c r="J20" s="232"/>
      <c r="K20" s="225"/>
      <c r="L20" s="225">
        <f t="shared" si="9"/>
        <v>0</v>
      </c>
      <c r="M20" s="225">
        <f t="shared" si="9"/>
        <v>0</v>
      </c>
      <c r="N20" s="224">
        <f>SUM(K20:M20)</f>
        <v>0</v>
      </c>
      <c r="O20" s="115"/>
      <c r="S20" s="190">
        <f>I20-N20</f>
        <v>0</v>
      </c>
    </row>
    <row r="21" spans="3:30" ht="13">
      <c r="C21" s="183"/>
      <c r="D21" s="185"/>
      <c r="E21" s="185"/>
      <c r="F21" s="236" t="s">
        <v>70</v>
      </c>
      <c r="G21" s="236"/>
      <c r="H21" s="236"/>
      <c r="I21" s="236"/>
      <c r="J21" s="251">
        <f>SUM(I19:I20)</f>
        <v>0</v>
      </c>
      <c r="K21" s="236"/>
      <c r="L21" s="251">
        <f>SUM(L19:L20)</f>
        <v>0</v>
      </c>
      <c r="M21" s="236">
        <f>SUM(M19:M20)</f>
        <v>0</v>
      </c>
      <c r="N21" s="236">
        <f>SUM(N19:N20)</f>
        <v>0</v>
      </c>
      <c r="O21" s="115"/>
      <c r="S21" s="190"/>
    </row>
    <row r="22" spans="3:30" ht="13">
      <c r="C22" s="183"/>
      <c r="D22" s="185"/>
      <c r="E22" s="185"/>
      <c r="F22" s="252"/>
      <c r="G22" s="252"/>
      <c r="H22" s="252"/>
      <c r="I22" s="252"/>
      <c r="J22" s="253"/>
      <c r="K22" s="252"/>
      <c r="L22" s="253"/>
      <c r="M22" s="252"/>
      <c r="N22" s="252"/>
      <c r="O22" s="115"/>
      <c r="S22" s="250"/>
    </row>
    <row r="23" spans="3:30" ht="14.5">
      <c r="C23" s="365"/>
      <c r="D23" s="355"/>
      <c r="E23" s="185"/>
      <c r="F23" s="227"/>
      <c r="G23" s="231"/>
      <c r="H23" s="231"/>
      <c r="I23" s="232">
        <f>F23*G23*H23</f>
        <v>0</v>
      </c>
      <c r="J23" s="232"/>
      <c r="K23" s="225"/>
      <c r="L23" s="225">
        <f t="shared" ref="L23:L25" si="11">$I23*30%</f>
        <v>0</v>
      </c>
      <c r="M23" s="225">
        <f t="shared" ref="M23:M25" si="12">$I23*20%</f>
        <v>0</v>
      </c>
      <c r="N23" s="224">
        <f>SUM(K23:M23)</f>
        <v>0</v>
      </c>
      <c r="O23" s="115"/>
      <c r="S23" s="190">
        <f>I23-N23</f>
        <v>0</v>
      </c>
    </row>
    <row r="24" spans="3:30" ht="26" customHeight="1">
      <c r="C24" s="366"/>
      <c r="D24" s="356"/>
      <c r="E24" s="185"/>
      <c r="F24" s="227"/>
      <c r="G24" s="231"/>
      <c r="H24" s="231"/>
      <c r="I24" s="232">
        <f t="shared" ref="I24:I25" si="13">F24*G24*H24</f>
        <v>0</v>
      </c>
      <c r="J24" s="232"/>
      <c r="K24" s="225"/>
      <c r="L24" s="225">
        <f t="shared" si="11"/>
        <v>0</v>
      </c>
      <c r="M24" s="225">
        <f t="shared" si="12"/>
        <v>0</v>
      </c>
      <c r="N24" s="224">
        <f>SUM(K24:M24)</f>
        <v>0</v>
      </c>
      <c r="O24" s="115"/>
      <c r="S24" s="190">
        <f>I24-N24</f>
        <v>0</v>
      </c>
    </row>
    <row r="25" spans="3:30" ht="14.5">
      <c r="C25" s="367"/>
      <c r="D25" s="357"/>
      <c r="E25" s="185"/>
      <c r="F25" s="227"/>
      <c r="G25" s="231"/>
      <c r="H25" s="231"/>
      <c r="I25" s="232">
        <f t="shared" si="13"/>
        <v>0</v>
      </c>
      <c r="J25" s="232"/>
      <c r="K25" s="225"/>
      <c r="L25" s="225">
        <f t="shared" si="11"/>
        <v>0</v>
      </c>
      <c r="M25" s="225">
        <f t="shared" si="12"/>
        <v>0</v>
      </c>
      <c r="N25" s="224">
        <f>SUM(K25:M25)</f>
        <v>0</v>
      </c>
      <c r="O25" s="115"/>
      <c r="S25" s="190">
        <f>I25-N25</f>
        <v>0</v>
      </c>
    </row>
    <row r="26" spans="3:30" ht="13">
      <c r="C26" s="183"/>
      <c r="D26" s="185"/>
      <c r="E26" s="185"/>
      <c r="F26" s="236" t="s">
        <v>70</v>
      </c>
      <c r="G26" s="236"/>
      <c r="H26" s="236"/>
      <c r="I26" s="236"/>
      <c r="J26" s="251">
        <f>SUM(I23:I25)</f>
        <v>0</v>
      </c>
      <c r="K26" s="236"/>
      <c r="L26" s="251">
        <f>SUM(L23:L25)</f>
        <v>0</v>
      </c>
      <c r="M26" s="236">
        <f>SUM(M23:M25)</f>
        <v>0</v>
      </c>
      <c r="N26" s="236">
        <f>SUM(N23:N25)</f>
        <v>0</v>
      </c>
      <c r="O26" s="115"/>
      <c r="S26" s="190">
        <f>J26-N26</f>
        <v>0</v>
      </c>
    </row>
    <row r="27" spans="3:30" ht="13">
      <c r="C27" s="183"/>
      <c r="D27" s="185"/>
      <c r="E27" s="185"/>
      <c r="F27" s="252"/>
      <c r="G27" s="252"/>
      <c r="H27" s="252"/>
      <c r="I27" s="252"/>
      <c r="J27" s="253"/>
      <c r="K27" s="252"/>
      <c r="L27" s="252"/>
      <c r="M27" s="252"/>
      <c r="N27" s="252"/>
      <c r="O27" s="115"/>
      <c r="S27" s="250"/>
    </row>
    <row r="28" spans="3:30" ht="16">
      <c r="C28" s="227"/>
      <c r="D28" s="227"/>
      <c r="E28" s="227"/>
      <c r="F28" s="236"/>
      <c r="G28" s="236"/>
      <c r="H28" s="236"/>
      <c r="I28" s="237">
        <f>SUM(I4:I25)</f>
        <v>0</v>
      </c>
      <c r="J28" s="237">
        <f>SUM(J4:J26)</f>
        <v>0</v>
      </c>
      <c r="K28" s="237">
        <f t="shared" ref="K28:N28" si="14">SUM(K7,K11,K16,K21,K26)</f>
        <v>0</v>
      </c>
      <c r="L28" s="237">
        <f t="shared" si="14"/>
        <v>0</v>
      </c>
      <c r="M28" s="237">
        <f t="shared" si="14"/>
        <v>0</v>
      </c>
      <c r="N28" s="237">
        <f t="shared" si="14"/>
        <v>0</v>
      </c>
      <c r="O28" s="246"/>
      <c r="P28" s="141"/>
      <c r="Q28" s="141"/>
      <c r="R28" s="141"/>
      <c r="S28" s="190">
        <f>I28-N28</f>
        <v>0</v>
      </c>
    </row>
    <row r="29" spans="3:30">
      <c r="K29" s="118"/>
      <c r="L29" s="118"/>
      <c r="M29" s="118"/>
      <c r="N29" s="140">
        <f>SUM(K29:M29)</f>
        <v>0</v>
      </c>
      <c r="S29" s="190">
        <f>I29-N29</f>
        <v>0</v>
      </c>
    </row>
    <row r="30" spans="3:30" ht="16">
      <c r="E30"/>
      <c r="I30" s="247">
        <f>I28</f>
        <v>0</v>
      </c>
      <c r="J30" s="247">
        <f t="shared" ref="J30:N30" si="15">J28</f>
        <v>0</v>
      </c>
      <c r="K30" s="247">
        <f t="shared" si="15"/>
        <v>0</v>
      </c>
      <c r="L30" s="247">
        <f t="shared" si="15"/>
        <v>0</v>
      </c>
      <c r="M30" s="247">
        <f t="shared" si="15"/>
        <v>0</v>
      </c>
      <c r="N30" s="247">
        <f t="shared" si="15"/>
        <v>0</v>
      </c>
      <c r="O30" s="141"/>
      <c r="P30" s="141"/>
      <c r="Q30" s="141"/>
      <c r="R30" s="141"/>
      <c r="S30" s="190">
        <f>I30-N30</f>
        <v>0</v>
      </c>
    </row>
    <row r="31" spans="3:30">
      <c r="U31" s="117"/>
      <c r="V31" s="117"/>
      <c r="W31" s="117"/>
      <c r="X31" s="117"/>
      <c r="Y31" s="117"/>
      <c r="Z31" s="117"/>
      <c r="AA31" s="117"/>
      <c r="AB31" s="117"/>
      <c r="AC31" s="122"/>
      <c r="AD31" s="122"/>
    </row>
    <row r="32" spans="3:30">
      <c r="U32" s="117"/>
      <c r="V32" s="117"/>
      <c r="W32" s="117"/>
      <c r="X32" s="117"/>
      <c r="Y32" s="117"/>
      <c r="Z32" s="117"/>
      <c r="AA32" s="117"/>
      <c r="AB32" s="117"/>
      <c r="AC32" s="122"/>
      <c r="AD32" s="122"/>
    </row>
    <row r="33" spans="21:30">
      <c r="U33" s="117"/>
      <c r="V33" s="117"/>
      <c r="W33" s="117"/>
      <c r="X33" s="117"/>
      <c r="Y33" s="117"/>
      <c r="Z33" s="117"/>
      <c r="AA33" s="117"/>
      <c r="AB33" s="117"/>
      <c r="AC33" s="122"/>
      <c r="AD33" s="122"/>
    </row>
    <row r="34" spans="21:30">
      <c r="U34" s="117"/>
      <c r="V34" s="117"/>
      <c r="W34" s="117"/>
      <c r="X34" s="117"/>
      <c r="Y34" s="117"/>
      <c r="Z34" s="117"/>
      <c r="AA34" s="117"/>
      <c r="AB34" s="117"/>
      <c r="AC34" s="122"/>
      <c r="AD34" s="122"/>
    </row>
    <row r="35" spans="21:30">
      <c r="U35" s="117"/>
      <c r="V35" s="117"/>
      <c r="W35" s="117"/>
      <c r="X35" s="117"/>
      <c r="Y35" s="117"/>
      <c r="Z35" s="117"/>
      <c r="AA35" s="117"/>
      <c r="AB35" s="117"/>
      <c r="AC35" s="122"/>
      <c r="AD35" s="122"/>
    </row>
    <row r="36" spans="21:30">
      <c r="U36" s="117"/>
      <c r="V36" s="117"/>
      <c r="W36" s="117"/>
      <c r="X36" s="117"/>
      <c r="Y36" s="117"/>
      <c r="Z36" s="117"/>
      <c r="AA36" s="117"/>
      <c r="AB36" s="117"/>
      <c r="AC36" s="122"/>
      <c r="AD36" s="122"/>
    </row>
    <row r="37" spans="21:30">
      <c r="U37" s="117"/>
      <c r="V37" s="117"/>
      <c r="W37" s="117"/>
      <c r="X37" s="117"/>
      <c r="Y37" s="117"/>
      <c r="Z37" s="117"/>
      <c r="AA37" s="117"/>
      <c r="AB37" s="117"/>
      <c r="AC37" s="122"/>
      <c r="AD37" s="122"/>
    </row>
    <row r="38" spans="21:30">
      <c r="U38" s="117"/>
      <c r="V38" s="117"/>
      <c r="W38" s="117"/>
      <c r="X38" s="117"/>
      <c r="Y38" s="117"/>
      <c r="Z38" s="117"/>
      <c r="AA38" s="117"/>
      <c r="AB38" s="117"/>
      <c r="AC38" s="122"/>
      <c r="AD38" s="122"/>
    </row>
    <row r="39" spans="21:30">
      <c r="U39" s="117"/>
      <c r="V39" s="117"/>
      <c r="W39" s="117"/>
      <c r="X39" s="117"/>
      <c r="Y39" s="117"/>
      <c r="Z39" s="117"/>
      <c r="AA39" s="117"/>
      <c r="AB39" s="117"/>
      <c r="AC39" s="122"/>
      <c r="AD39" s="122"/>
    </row>
    <row r="40" spans="21:30">
      <c r="U40" s="117"/>
      <c r="V40" s="117"/>
      <c r="W40" s="117"/>
      <c r="X40" s="117"/>
      <c r="Y40" s="117"/>
      <c r="Z40" s="117"/>
      <c r="AA40" s="117"/>
      <c r="AB40" s="117"/>
      <c r="AC40" s="122"/>
      <c r="AD40" s="122"/>
    </row>
    <row r="41" spans="21:30">
      <c r="U41" s="117"/>
      <c r="V41" s="117"/>
      <c r="W41" s="117"/>
      <c r="X41" s="117"/>
      <c r="Y41" s="117"/>
      <c r="Z41" s="117"/>
      <c r="AA41" s="117"/>
      <c r="AB41" s="117"/>
      <c r="AC41" s="122"/>
      <c r="AD41" s="122"/>
    </row>
    <row r="42" spans="21:30">
      <c r="U42" s="117"/>
      <c r="V42" s="117"/>
      <c r="W42" s="117"/>
      <c r="X42" s="117"/>
      <c r="Y42" s="117"/>
      <c r="Z42" s="117"/>
      <c r="AA42" s="117"/>
      <c r="AB42" s="117"/>
      <c r="AC42" s="122"/>
      <c r="AD42" s="122"/>
    </row>
    <row r="43" spans="21:30">
      <c r="U43" s="117"/>
      <c r="V43" s="117"/>
      <c r="W43" s="117"/>
      <c r="X43" s="117"/>
      <c r="Y43" s="117"/>
      <c r="Z43" s="117"/>
      <c r="AA43" s="117"/>
      <c r="AB43" s="117"/>
      <c r="AC43" s="122"/>
      <c r="AD43" s="122"/>
    </row>
    <row r="44" spans="21:30">
      <c r="U44" s="117"/>
      <c r="V44" s="117"/>
      <c r="W44" s="117"/>
      <c r="X44" s="117"/>
      <c r="Y44" s="117"/>
      <c r="Z44" s="117"/>
      <c r="AA44" s="117"/>
      <c r="AB44" s="117"/>
      <c r="AC44" s="122"/>
      <c r="AD44" s="122"/>
    </row>
  </sheetData>
  <autoFilter ref="A1:AD1" xr:uid="{707259ED-129A-495D-A798-FCCC825536C5}"/>
  <mergeCells count="10">
    <mergeCell ref="D4:D6"/>
    <mergeCell ref="C4:C6"/>
    <mergeCell ref="C9:C10"/>
    <mergeCell ref="D23:D25"/>
    <mergeCell ref="C23:C25"/>
    <mergeCell ref="D19:D20"/>
    <mergeCell ref="C19:C20"/>
    <mergeCell ref="D13:D15"/>
    <mergeCell ref="C13:C15"/>
    <mergeCell ref="D9:D10"/>
  </mergeCells>
  <phoneticPr fontId="5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46AE-59AF-419F-ACF8-DB579CA70445}">
  <sheetPr>
    <tabColor rgb="FF002060"/>
  </sheetPr>
  <dimension ref="A1:N13"/>
  <sheetViews>
    <sheetView topLeftCell="A2" zoomScale="90" zoomScaleNormal="90" workbookViewId="0">
      <pane ySplit="1" topLeftCell="A3" activePane="bottomLeft" state="frozen"/>
      <selection activeCell="C26" sqref="C26"/>
      <selection pane="bottomLeft" activeCell="C9" sqref="C9"/>
    </sheetView>
  </sheetViews>
  <sheetFormatPr defaultColWidth="11.453125" defaultRowHeight="13" outlineLevelCol="1"/>
  <cols>
    <col min="1" max="1" width="11.453125" style="80"/>
    <col min="2" max="2" width="17.81640625" style="80" customWidth="1"/>
    <col min="3" max="3" width="53.26953125" style="84" customWidth="1"/>
    <col min="4" max="5" width="18.26953125" style="84" customWidth="1"/>
    <col min="6" max="6" width="15.453125" style="84" customWidth="1" outlineLevel="1"/>
    <col min="7" max="7" width="13.54296875" style="84" customWidth="1" outlineLevel="1"/>
    <col min="8" max="8" width="13.1796875" style="84" customWidth="1" outlineLevel="1"/>
    <col min="9" max="9" width="13" style="84" customWidth="1" outlineLevel="1"/>
    <col min="10" max="10" width="15.26953125" style="84" customWidth="1"/>
    <col min="11" max="13" width="11.453125" style="80"/>
    <col min="14" max="14" width="9.1796875" style="80" customWidth="1"/>
    <col min="15" max="16384" width="11.453125" style="80"/>
  </cols>
  <sheetData>
    <row r="1" spans="1:14" hidden="1">
      <c r="C1" s="81" t="s">
        <v>20</v>
      </c>
      <c r="D1" s="81"/>
      <c r="E1" s="202"/>
      <c r="F1" s="82"/>
      <c r="G1" s="82"/>
      <c r="H1" s="83"/>
      <c r="I1" s="83"/>
      <c r="J1" s="83"/>
    </row>
    <row r="2" spans="1:14">
      <c r="C2" s="83"/>
      <c r="D2" s="83" t="s">
        <v>40</v>
      </c>
      <c r="E2" s="201"/>
      <c r="F2" s="83"/>
      <c r="G2" s="83"/>
      <c r="H2" s="83"/>
      <c r="I2" s="83"/>
      <c r="J2" s="83"/>
    </row>
    <row r="3" spans="1:14">
      <c r="A3" s="294" t="s">
        <v>61</v>
      </c>
      <c r="B3" s="294" t="s">
        <v>56</v>
      </c>
      <c r="C3" s="294" t="s">
        <v>17</v>
      </c>
      <c r="D3" s="314" t="s">
        <v>40</v>
      </c>
      <c r="E3" s="315" t="s">
        <v>69</v>
      </c>
      <c r="F3" s="294" t="s">
        <v>21</v>
      </c>
      <c r="G3" s="294" t="s">
        <v>22</v>
      </c>
      <c r="H3" s="295" t="s">
        <v>52</v>
      </c>
      <c r="I3" s="296" t="s">
        <v>19</v>
      </c>
      <c r="J3" s="295" t="s">
        <v>81</v>
      </c>
      <c r="K3" s="316" t="s">
        <v>47</v>
      </c>
      <c r="L3" s="316" t="s">
        <v>48</v>
      </c>
      <c r="M3" s="316" t="s">
        <v>49</v>
      </c>
      <c r="N3" s="316" t="s">
        <v>7</v>
      </c>
    </row>
    <row r="4" spans="1:14">
      <c r="A4" s="151"/>
      <c r="B4" s="85"/>
      <c r="C4" s="297"/>
      <c r="D4" s="298"/>
      <c r="E4" s="299"/>
      <c r="F4" s="300"/>
      <c r="G4" s="300"/>
      <c r="H4" s="301"/>
      <c r="I4" s="302"/>
      <c r="J4" s="302">
        <f t="shared" ref="J4:J6" si="0">F4*G4*H4*I4</f>
        <v>0</v>
      </c>
      <c r="K4" s="142"/>
      <c r="L4" s="142">
        <f>$J$4*50%</f>
        <v>0</v>
      </c>
      <c r="M4" s="142">
        <f>$J$4*50%</f>
        <v>0</v>
      </c>
      <c r="N4" s="142">
        <f>SUM(K4:M4)</f>
        <v>0</v>
      </c>
    </row>
    <row r="5" spans="1:14">
      <c r="A5" s="151"/>
      <c r="B5" s="85"/>
      <c r="C5" s="297"/>
      <c r="D5" s="298"/>
      <c r="E5" s="299"/>
      <c r="F5" s="300"/>
      <c r="G5" s="300"/>
      <c r="H5" s="301"/>
      <c r="I5" s="302"/>
      <c r="J5" s="302">
        <f t="shared" si="0"/>
        <v>0</v>
      </c>
      <c r="K5" s="142"/>
      <c r="L5" s="142">
        <f>$J$5*30%</f>
        <v>0</v>
      </c>
      <c r="M5" s="142">
        <f>$J$5*50%</f>
        <v>0</v>
      </c>
      <c r="N5" s="142">
        <f>SUM(K5:M5)</f>
        <v>0</v>
      </c>
    </row>
    <row r="6" spans="1:14">
      <c r="B6" s="79"/>
      <c r="C6" s="303"/>
      <c r="D6" s="303"/>
      <c r="E6" s="304"/>
      <c r="F6" s="303"/>
      <c r="G6" s="303"/>
      <c r="H6" s="305"/>
      <c r="I6" s="306"/>
      <c r="J6" s="307">
        <f t="shared" si="0"/>
        <v>0</v>
      </c>
      <c r="K6" s="142"/>
      <c r="L6" s="142"/>
      <c r="M6" s="142"/>
      <c r="N6" s="142"/>
    </row>
    <row r="7" spans="1:14">
      <c r="C7" s="87"/>
      <c r="D7" s="87"/>
      <c r="E7" s="203"/>
      <c r="F7" s="303"/>
      <c r="G7" s="303"/>
      <c r="H7" s="305"/>
      <c r="I7" s="306"/>
      <c r="J7" s="317">
        <f>SUM(J4:J6)</f>
        <v>0</v>
      </c>
      <c r="K7" s="318">
        <f t="shared" ref="K7:N7" si="1">SUM(K4:K6)</f>
        <v>0</v>
      </c>
      <c r="L7" s="318">
        <f t="shared" si="1"/>
        <v>0</v>
      </c>
      <c r="M7" s="318">
        <f t="shared" si="1"/>
        <v>0</v>
      </c>
      <c r="N7" s="318">
        <f t="shared" si="1"/>
        <v>0</v>
      </c>
    </row>
    <row r="8" spans="1:14" s="88" customFormat="1">
      <c r="C8" s="308" t="s">
        <v>96</v>
      </c>
      <c r="D8" s="308"/>
      <c r="E8" s="309"/>
      <c r="F8" s="310"/>
      <c r="G8" s="310"/>
      <c r="H8" s="308"/>
      <c r="I8" s="311"/>
      <c r="J8" s="317">
        <f>J7</f>
        <v>0</v>
      </c>
      <c r="K8" s="318">
        <f t="shared" ref="K8:N8" si="2">K7</f>
        <v>0</v>
      </c>
      <c r="L8" s="318">
        <f t="shared" si="2"/>
        <v>0</v>
      </c>
      <c r="M8" s="318">
        <f t="shared" si="2"/>
        <v>0</v>
      </c>
      <c r="N8" s="318">
        <f t="shared" si="2"/>
        <v>0</v>
      </c>
    </row>
    <row r="9" spans="1:14">
      <c r="C9" s="312"/>
      <c r="D9" s="312"/>
      <c r="E9" s="313"/>
      <c r="F9" s="312"/>
      <c r="G9" s="312"/>
      <c r="H9" s="312"/>
      <c r="I9" s="312"/>
      <c r="J9" s="312"/>
    </row>
    <row r="10" spans="1:14">
      <c r="C10" s="89" t="s">
        <v>23</v>
      </c>
      <c r="D10" s="89"/>
      <c r="E10" s="89"/>
      <c r="F10" s="90"/>
      <c r="G10" s="90"/>
      <c r="I10" s="153"/>
    </row>
    <row r="11" spans="1:14">
      <c r="C11" s="91"/>
      <c r="D11" s="91"/>
      <c r="E11" s="91"/>
    </row>
    <row r="12" spans="1:14">
      <c r="C12" s="90"/>
      <c r="D12" s="90"/>
      <c r="E12" s="90"/>
    </row>
    <row r="13" spans="1:14">
      <c r="C13" s="91"/>
      <c r="D13" s="91"/>
      <c r="E13" s="91"/>
    </row>
  </sheetData>
  <dataValidations count="1">
    <dataValidation type="list" allowBlank="1" showInputMessage="1" showErrorMessage="1" sqref="A4:A5" xr:uid="{0F78FAAA-1F50-4E17-87FF-C8360342413C}">
      <formula1>#REF!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</sheetPr>
  <dimension ref="A1:L21"/>
  <sheetViews>
    <sheetView topLeftCell="A2" zoomScale="60" zoomScaleNormal="60" workbookViewId="0">
      <pane ySplit="2" topLeftCell="A4" activePane="bottomLeft" state="frozen"/>
      <selection activeCell="C26" sqref="C26"/>
      <selection pane="bottomLeft" activeCell="G20" sqref="G20"/>
    </sheetView>
  </sheetViews>
  <sheetFormatPr defaultColWidth="11.453125" defaultRowHeight="14.5" outlineLevelCol="1"/>
  <cols>
    <col min="1" max="1" width="20.81640625" style="2" customWidth="1"/>
    <col min="2" max="2" width="37.453125" style="73" customWidth="1"/>
    <col min="3" max="3" width="9.1796875" style="73" customWidth="1"/>
    <col min="4" max="4" width="17.81640625" style="73" customWidth="1"/>
    <col min="5" max="5" width="21.26953125" style="73" customWidth="1"/>
    <col min="6" max="6" width="22" style="73" customWidth="1"/>
    <col min="7" max="7" width="18" style="73" customWidth="1"/>
    <col min="8" max="10" width="13" style="49" customWidth="1" outlineLevel="1"/>
    <col min="11" max="11" width="11.453125" style="49"/>
    <col min="12" max="16384" width="11.453125" style="73"/>
  </cols>
  <sheetData>
    <row r="1" spans="1:12" ht="18.5" hidden="1">
      <c r="B1" s="71"/>
      <c r="C1" s="71"/>
      <c r="H1" s="10"/>
      <c r="I1" s="10"/>
      <c r="J1" s="10"/>
      <c r="K1" s="3"/>
    </row>
    <row r="2" spans="1:12">
      <c r="B2" s="77"/>
      <c r="C2" s="77"/>
      <c r="D2" s="77"/>
      <c r="E2" s="77"/>
      <c r="F2" s="77"/>
      <c r="G2" s="77">
        <v>0.72</v>
      </c>
      <c r="H2" s="12"/>
      <c r="I2" s="12"/>
      <c r="J2" s="12"/>
      <c r="K2" s="3"/>
    </row>
    <row r="3" spans="1:12" s="72" customFormat="1">
      <c r="A3" s="119" t="s">
        <v>62</v>
      </c>
      <c r="B3" s="119" t="s">
        <v>41</v>
      </c>
      <c r="C3" s="119" t="s">
        <v>42</v>
      </c>
      <c r="D3" s="119" t="s">
        <v>24</v>
      </c>
      <c r="E3" s="119" t="s">
        <v>25</v>
      </c>
      <c r="F3" s="119" t="s">
        <v>19</v>
      </c>
      <c r="G3" s="119" t="s">
        <v>81</v>
      </c>
      <c r="H3" s="119" t="s">
        <v>47</v>
      </c>
      <c r="I3" s="119" t="s">
        <v>48</v>
      </c>
      <c r="J3" s="119" t="s">
        <v>49</v>
      </c>
      <c r="K3" s="119" t="s">
        <v>7</v>
      </c>
    </row>
    <row r="4" spans="1:12" ht="27" customHeight="1">
      <c r="B4" s="144"/>
      <c r="C4" s="144"/>
      <c r="D4" s="145"/>
      <c r="E4" s="146"/>
      <c r="F4" s="147"/>
      <c r="G4" s="148">
        <f>D4*E4*F4</f>
        <v>0</v>
      </c>
      <c r="I4" s="60">
        <f t="shared" ref="I4:I13" si="0">G4/4</f>
        <v>0</v>
      </c>
      <c r="J4" s="60">
        <f>I4</f>
        <v>0</v>
      </c>
      <c r="K4" s="139">
        <f t="shared" ref="K4:K13" si="1">SUM(H4:J4)</f>
        <v>0</v>
      </c>
      <c r="L4" s="150">
        <f t="shared" ref="L4:L13" si="2">SUM(I4:J4)-K4</f>
        <v>0</v>
      </c>
    </row>
    <row r="5" spans="1:12" ht="27" customHeight="1">
      <c r="B5" s="144"/>
      <c r="C5" s="144"/>
      <c r="D5" s="145"/>
      <c r="E5" s="146"/>
      <c r="F5" s="147"/>
      <c r="G5" s="148">
        <f t="shared" ref="G5:G12" si="3">D5*E5*F5</f>
        <v>0</v>
      </c>
      <c r="I5" s="60">
        <f t="shared" si="0"/>
        <v>0</v>
      </c>
      <c r="J5" s="60">
        <f t="shared" ref="J5" si="4">I5</f>
        <v>0</v>
      </c>
      <c r="K5" s="139">
        <f t="shared" si="1"/>
        <v>0</v>
      </c>
      <c r="L5" s="150">
        <f t="shared" si="2"/>
        <v>0</v>
      </c>
    </row>
    <row r="6" spans="1:12" ht="27" customHeight="1">
      <c r="B6" s="144"/>
      <c r="C6" s="144"/>
      <c r="D6" s="145"/>
      <c r="E6" s="146"/>
      <c r="F6" s="149"/>
      <c r="G6" s="148">
        <f>D6*E6*F6</f>
        <v>0</v>
      </c>
      <c r="I6" s="60">
        <f t="shared" si="0"/>
        <v>0</v>
      </c>
      <c r="J6" s="60">
        <f t="shared" ref="J6" si="5">I6</f>
        <v>0</v>
      </c>
      <c r="K6" s="139">
        <f t="shared" si="1"/>
        <v>0</v>
      </c>
      <c r="L6" s="150">
        <f t="shared" si="2"/>
        <v>0</v>
      </c>
    </row>
    <row r="7" spans="1:12" ht="27" customHeight="1">
      <c r="B7" s="83"/>
      <c r="C7" s="144"/>
      <c r="D7" s="145"/>
      <c r="E7" s="146"/>
      <c r="F7" s="149"/>
      <c r="G7" s="148">
        <f t="shared" si="3"/>
        <v>0</v>
      </c>
      <c r="I7" s="60">
        <f t="shared" si="0"/>
        <v>0</v>
      </c>
      <c r="J7" s="60">
        <f t="shared" ref="J7" si="6">I7</f>
        <v>0</v>
      </c>
      <c r="K7" s="139">
        <f t="shared" si="1"/>
        <v>0</v>
      </c>
      <c r="L7" s="150">
        <f t="shared" si="2"/>
        <v>0</v>
      </c>
    </row>
    <row r="8" spans="1:12" ht="27" customHeight="1">
      <c r="B8" s="83"/>
      <c r="C8" s="144"/>
      <c r="D8" s="145"/>
      <c r="E8" s="146"/>
      <c r="F8" s="149"/>
      <c r="G8" s="148">
        <f t="shared" si="3"/>
        <v>0</v>
      </c>
      <c r="I8" s="60">
        <f t="shared" si="0"/>
        <v>0</v>
      </c>
      <c r="J8" s="60">
        <f t="shared" ref="J8" si="7">I8</f>
        <v>0</v>
      </c>
      <c r="K8" s="139">
        <f t="shared" si="1"/>
        <v>0</v>
      </c>
      <c r="L8" s="150">
        <f t="shared" si="2"/>
        <v>0</v>
      </c>
    </row>
    <row r="9" spans="1:12" ht="27" customHeight="1">
      <c r="B9" s="83"/>
      <c r="C9" s="144"/>
      <c r="D9" s="145"/>
      <c r="E9" s="146"/>
      <c r="F9" s="149"/>
      <c r="G9" s="148">
        <f t="shared" si="3"/>
        <v>0</v>
      </c>
      <c r="I9" s="60">
        <f t="shared" si="0"/>
        <v>0</v>
      </c>
      <c r="J9" s="60">
        <f t="shared" ref="J9" si="8">I9</f>
        <v>0</v>
      </c>
      <c r="K9" s="139">
        <f t="shared" si="1"/>
        <v>0</v>
      </c>
      <c r="L9" s="150">
        <f t="shared" si="2"/>
        <v>0</v>
      </c>
    </row>
    <row r="10" spans="1:12" ht="27" customHeight="1">
      <c r="B10" s="144"/>
      <c r="C10" s="144"/>
      <c r="D10" s="145"/>
      <c r="E10" s="146"/>
      <c r="F10" s="149"/>
      <c r="G10" s="148">
        <f t="shared" si="3"/>
        <v>0</v>
      </c>
      <c r="I10" s="60">
        <f t="shared" si="0"/>
        <v>0</v>
      </c>
      <c r="J10" s="60">
        <f t="shared" ref="J10" si="9">I10</f>
        <v>0</v>
      </c>
      <c r="K10" s="139">
        <f t="shared" si="1"/>
        <v>0</v>
      </c>
      <c r="L10" s="150">
        <f t="shared" si="2"/>
        <v>0</v>
      </c>
    </row>
    <row r="11" spans="1:12" ht="27" customHeight="1">
      <c r="B11" s="144"/>
      <c r="C11" s="144"/>
      <c r="D11" s="145"/>
      <c r="E11" s="146"/>
      <c r="F11" s="149"/>
      <c r="G11" s="148">
        <f t="shared" si="3"/>
        <v>0</v>
      </c>
      <c r="I11" s="60">
        <f t="shared" si="0"/>
        <v>0</v>
      </c>
      <c r="J11" s="60">
        <f t="shared" ref="J11" si="10">I11</f>
        <v>0</v>
      </c>
      <c r="K11" s="139">
        <f t="shared" si="1"/>
        <v>0</v>
      </c>
      <c r="L11" s="150">
        <f t="shared" si="2"/>
        <v>0</v>
      </c>
    </row>
    <row r="12" spans="1:12" ht="27" customHeight="1">
      <c r="B12" s="144"/>
      <c r="C12" s="144"/>
      <c r="D12" s="145"/>
      <c r="E12" s="146"/>
      <c r="F12" s="149"/>
      <c r="G12" s="148">
        <f t="shared" si="3"/>
        <v>0</v>
      </c>
      <c r="I12" s="60">
        <f t="shared" si="0"/>
        <v>0</v>
      </c>
      <c r="J12" s="60">
        <f t="shared" ref="J12" si="11">I12</f>
        <v>0</v>
      </c>
      <c r="K12" s="139">
        <f t="shared" si="1"/>
        <v>0</v>
      </c>
      <c r="L12" s="150">
        <f t="shared" si="2"/>
        <v>0</v>
      </c>
    </row>
    <row r="13" spans="1:12" ht="27" customHeight="1">
      <c r="B13" s="144"/>
      <c r="C13" s="144"/>
      <c r="D13" s="145"/>
      <c r="E13" s="146"/>
      <c r="F13" s="149"/>
      <c r="G13" s="148">
        <f>4*E13*F13</f>
        <v>0</v>
      </c>
      <c r="I13" s="60">
        <f t="shared" si="0"/>
        <v>0</v>
      </c>
      <c r="J13" s="60">
        <f t="shared" ref="J13:J15" si="12">I13</f>
        <v>0</v>
      </c>
      <c r="K13" s="139">
        <f t="shared" si="1"/>
        <v>0</v>
      </c>
      <c r="L13" s="150">
        <f t="shared" si="2"/>
        <v>0</v>
      </c>
    </row>
    <row r="14" spans="1:12" ht="27" customHeight="1">
      <c r="B14" s="254"/>
      <c r="C14" s="254"/>
      <c r="D14" s="255"/>
      <c r="E14" s="256"/>
      <c r="F14" s="257"/>
      <c r="G14" s="258"/>
      <c r="I14" s="188"/>
      <c r="J14" s="188"/>
      <c r="K14" s="259"/>
      <c r="L14" s="150"/>
    </row>
    <row r="15" spans="1:12" ht="27" customHeight="1">
      <c r="B15" s="144"/>
      <c r="C15" s="144"/>
      <c r="D15" s="145"/>
      <c r="E15" s="146"/>
      <c r="F15" s="149"/>
      <c r="G15" s="148">
        <f>D15*E15*F15</f>
        <v>0</v>
      </c>
      <c r="H15" s="60">
        <f>F15*5</f>
        <v>0</v>
      </c>
      <c r="I15" s="60">
        <f>F15*12</f>
        <v>0</v>
      </c>
      <c r="J15" s="60">
        <f t="shared" si="12"/>
        <v>0</v>
      </c>
      <c r="K15" s="206">
        <f>SUM(H15:J15)</f>
        <v>0</v>
      </c>
      <c r="L15" s="150">
        <f>SUM(H15:J15)-K15</f>
        <v>0</v>
      </c>
    </row>
    <row r="16" spans="1:12" ht="27" customHeight="1">
      <c r="B16" s="92"/>
      <c r="C16" s="109"/>
      <c r="D16" s="110"/>
      <c r="E16" s="111"/>
      <c r="F16" s="112"/>
      <c r="G16" s="113">
        <f t="shared" ref="G16:K16" si="13">SUM(G4:G15)</f>
        <v>0</v>
      </c>
      <c r="H16" s="113">
        <f t="shared" si="13"/>
        <v>0</v>
      </c>
      <c r="I16" s="113">
        <f t="shared" si="13"/>
        <v>0</v>
      </c>
      <c r="J16" s="113">
        <f t="shared" si="13"/>
        <v>0</v>
      </c>
      <c r="K16" s="113">
        <f t="shared" si="13"/>
        <v>0</v>
      </c>
      <c r="L16" s="150">
        <f>SUM(H16:J16)-K16</f>
        <v>0</v>
      </c>
    </row>
    <row r="17" spans="1:11" s="74" customFormat="1" ht="15" thickBot="1">
      <c r="A17" s="11"/>
      <c r="B17" s="93" t="s">
        <v>7</v>
      </c>
      <c r="C17" s="108"/>
      <c r="D17" s="94"/>
      <c r="E17" s="76"/>
      <c r="F17" s="76"/>
      <c r="G17" s="76">
        <f>G16</f>
        <v>0</v>
      </c>
      <c r="H17" s="76">
        <f t="shared" ref="H17:K17" si="14">H16</f>
        <v>0</v>
      </c>
      <c r="I17" s="76">
        <f t="shared" si="14"/>
        <v>0</v>
      </c>
      <c r="J17" s="76">
        <f t="shared" si="14"/>
        <v>0</v>
      </c>
      <c r="K17" s="76">
        <f t="shared" si="14"/>
        <v>0</v>
      </c>
    </row>
    <row r="18" spans="1:11">
      <c r="C18" s="78"/>
      <c r="D18" s="77"/>
      <c r="E18" s="77"/>
      <c r="F18" s="77"/>
      <c r="G18" s="77"/>
      <c r="H18" s="60"/>
      <c r="I18" s="60"/>
      <c r="J18" s="60"/>
      <c r="K18" s="23"/>
    </row>
    <row r="20" spans="1:11">
      <c r="G20" s="150"/>
      <c r="H20" s="3"/>
      <c r="I20" s="3"/>
      <c r="J20" s="3"/>
      <c r="K20" s="3"/>
    </row>
    <row r="21" spans="1:11">
      <c r="H21" s="3"/>
      <c r="I21" s="3"/>
      <c r="J21" s="3"/>
      <c r="K21" s="3"/>
    </row>
  </sheetData>
  <phoneticPr fontId="53" type="noConversion"/>
  <dataValidations count="1">
    <dataValidation type="list" allowBlank="1" showInputMessage="1" showErrorMessage="1" sqref="A4:A14" xr:uid="{78A16D34-7F35-4A29-BCBD-8F208F99881E}">
      <formula1>#REF!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2060"/>
  </sheetPr>
  <dimension ref="B1:L17"/>
  <sheetViews>
    <sheetView topLeftCell="A2" zoomScale="70" zoomScaleNormal="70" workbookViewId="0">
      <selection activeCell="D19" sqref="D19"/>
    </sheetView>
  </sheetViews>
  <sheetFormatPr defaultColWidth="11.453125" defaultRowHeight="14.5" outlineLevelCol="1"/>
  <cols>
    <col min="1" max="1" width="11.453125" style="75"/>
    <col min="2" max="2" width="35.54296875" style="75" customWidth="1"/>
    <col min="3" max="3" width="13" style="75" customWidth="1" outlineLevel="1"/>
    <col min="4" max="4" width="45" style="75" bestFit="1" customWidth="1" outlineLevel="1"/>
    <col min="5" max="5" width="9.08984375" style="75" bestFit="1" customWidth="1" outlineLevel="1"/>
    <col min="6" max="6" width="12.453125" style="75" customWidth="1"/>
    <col min="7" max="16384" width="11.453125" style="75"/>
  </cols>
  <sheetData>
    <row r="1" spans="2:12" ht="18.5" hidden="1">
      <c r="B1" s="95" t="s">
        <v>26</v>
      </c>
    </row>
    <row r="3" spans="2:12" ht="43.5">
      <c r="B3" s="98" t="s">
        <v>17</v>
      </c>
      <c r="C3" s="98" t="s">
        <v>27</v>
      </c>
      <c r="D3" s="98" t="s">
        <v>28</v>
      </c>
      <c r="E3" s="98" t="s">
        <v>29</v>
      </c>
      <c r="F3" s="98" t="s">
        <v>81</v>
      </c>
      <c r="G3" s="98" t="s">
        <v>47</v>
      </c>
      <c r="H3" s="98" t="s">
        <v>48</v>
      </c>
      <c r="I3" s="98" t="s">
        <v>49</v>
      </c>
      <c r="J3" s="98" t="s">
        <v>7</v>
      </c>
      <c r="K3" s="98" t="s">
        <v>55</v>
      </c>
      <c r="L3" s="98" t="s">
        <v>7</v>
      </c>
    </row>
    <row r="4" spans="2:12" s="73" customFormat="1">
      <c r="B4" s="129"/>
      <c r="C4" s="130"/>
      <c r="D4" s="131"/>
      <c r="E4" s="132"/>
      <c r="F4" s="132"/>
      <c r="G4" s="128"/>
      <c r="H4" s="128"/>
      <c r="I4" s="128"/>
      <c r="J4" s="143"/>
      <c r="K4" s="143"/>
      <c r="L4" s="152"/>
    </row>
    <row r="5" spans="2:12" s="73" customFormat="1">
      <c r="B5" s="133" t="s">
        <v>95</v>
      </c>
      <c r="C5" s="130"/>
      <c r="D5" s="131"/>
      <c r="E5" s="132"/>
      <c r="F5" s="132">
        <f>(C5*E5)</f>
        <v>0</v>
      </c>
      <c r="G5" s="128"/>
      <c r="H5" s="128"/>
      <c r="I5" s="128"/>
      <c r="J5" s="143">
        <f>SUM(G5:I5)</f>
        <v>0</v>
      </c>
      <c r="K5" s="143">
        <v>0</v>
      </c>
      <c r="L5" s="152">
        <f t="shared" ref="L5:L8" si="0">K5+J5</f>
        <v>0</v>
      </c>
    </row>
    <row r="6" spans="2:12" s="73" customFormat="1">
      <c r="B6" s="86"/>
      <c r="C6" s="99"/>
      <c r="D6" s="100"/>
      <c r="E6" s="101"/>
      <c r="F6" s="132">
        <f>C6*E6</f>
        <v>0</v>
      </c>
      <c r="G6" s="128"/>
      <c r="H6" s="143">
        <f>$F$6*30%</f>
        <v>0</v>
      </c>
      <c r="I6" s="143">
        <f>$F$6*40%</f>
        <v>0</v>
      </c>
      <c r="J6" s="143">
        <f>SUM(G6:I6)</f>
        <v>0</v>
      </c>
      <c r="K6" s="207"/>
      <c r="L6" s="152">
        <f t="shared" si="0"/>
        <v>0</v>
      </c>
    </row>
    <row r="7" spans="2:12" s="73" customFormat="1">
      <c r="B7" s="129"/>
      <c r="C7" s="130"/>
      <c r="D7" s="131"/>
      <c r="E7" s="134"/>
      <c r="F7" s="132"/>
      <c r="G7" s="128"/>
      <c r="H7" s="128"/>
      <c r="I7" s="128"/>
      <c r="J7" s="143">
        <f>SUM(G7:I7)</f>
        <v>0</v>
      </c>
      <c r="K7" s="143">
        <v>0</v>
      </c>
      <c r="L7" s="152">
        <f t="shared" si="0"/>
        <v>0</v>
      </c>
    </row>
    <row r="8" spans="2:12" s="73" customFormat="1" ht="15" thickBot="1">
      <c r="B8" s="133" t="s">
        <v>30</v>
      </c>
      <c r="C8" s="130"/>
      <c r="D8" s="131"/>
      <c r="E8" s="132"/>
      <c r="F8" s="135"/>
      <c r="G8" s="128"/>
      <c r="H8" s="128"/>
      <c r="I8" s="128"/>
      <c r="J8" s="143">
        <f>SUM(G8:I8)</f>
        <v>0</v>
      </c>
      <c r="K8" s="143">
        <v>0</v>
      </c>
      <c r="L8" s="152">
        <f t="shared" si="0"/>
        <v>0</v>
      </c>
    </row>
    <row r="9" spans="2:12" ht="15" thickBot="1">
      <c r="B9" s="96" t="s">
        <v>7</v>
      </c>
      <c r="C9" s="102"/>
      <c r="D9" s="103"/>
      <c r="E9" s="104"/>
      <c r="F9" s="125">
        <f t="shared" ref="F9:L9" si="1">SUM(F4:F8)</f>
        <v>0</v>
      </c>
      <c r="G9" s="125">
        <f t="shared" si="1"/>
        <v>0</v>
      </c>
      <c r="H9" s="125">
        <f t="shared" si="1"/>
        <v>0</v>
      </c>
      <c r="I9" s="125">
        <f t="shared" si="1"/>
        <v>0</v>
      </c>
      <c r="J9" s="125">
        <f t="shared" si="1"/>
        <v>0</v>
      </c>
      <c r="K9" s="125">
        <f t="shared" si="1"/>
        <v>0</v>
      </c>
      <c r="L9" s="125">
        <f t="shared" si="1"/>
        <v>0</v>
      </c>
    </row>
    <row r="10" spans="2:12">
      <c r="E10" s="68"/>
      <c r="F10" s="68"/>
    </row>
    <row r="11" spans="2:12" s="73" customFormat="1">
      <c r="C11" s="77" t="s">
        <v>31</v>
      </c>
      <c r="D11" s="136"/>
      <c r="E11" s="127"/>
      <c r="F11" s="137"/>
    </row>
    <row r="13" spans="2:12">
      <c r="B13" s="97"/>
    </row>
    <row r="14" spans="2:12">
      <c r="B14" s="368"/>
      <c r="C14" s="368"/>
      <c r="D14" s="368"/>
      <c r="E14" s="368"/>
      <c r="F14" s="368"/>
    </row>
    <row r="15" spans="2:12">
      <c r="B15" s="369" t="s">
        <v>51</v>
      </c>
      <c r="C15" s="368"/>
      <c r="D15" s="368"/>
      <c r="E15" s="368"/>
      <c r="F15" s="368"/>
    </row>
    <row r="17" spans="8:8">
      <c r="H17" s="263" t="s">
        <v>71</v>
      </c>
    </row>
  </sheetData>
  <mergeCells count="2">
    <mergeCell ref="B14:F14"/>
    <mergeCell ref="B15:F15"/>
  </mergeCells>
  <pageMargins left="0.7" right="0.7" top="0.75" bottom="0.75" header="0.3" footer="0.3"/>
  <ignoredErrors>
    <ignoredError sqref="I6" formula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0564-C420-40C2-A30A-1810004F96FF}">
  <sheetPr>
    <tabColor rgb="FF002060"/>
  </sheetPr>
  <dimension ref="A1:K12"/>
  <sheetViews>
    <sheetView topLeftCell="A2" zoomScale="80" zoomScaleNormal="80" workbookViewId="0">
      <selection activeCell="B14" sqref="B14"/>
    </sheetView>
  </sheetViews>
  <sheetFormatPr defaultColWidth="11.453125" defaultRowHeight="13" outlineLevelCol="1"/>
  <cols>
    <col min="1" max="1" width="12.453125" style="275" customWidth="1"/>
    <col min="2" max="2" width="60.81640625" style="84" customWidth="1"/>
    <col min="3" max="3" width="17.81640625" style="84" customWidth="1"/>
    <col min="4" max="4" width="21.26953125" style="84" customWidth="1"/>
    <col min="5" max="5" width="22" style="84" customWidth="1"/>
    <col min="6" max="6" width="18" style="84" customWidth="1"/>
    <col min="7" max="9" width="13" style="273" customWidth="1" outlineLevel="1"/>
    <col min="10" max="10" width="11.453125" style="273"/>
    <col min="11" max="16384" width="11.453125" style="84"/>
  </cols>
  <sheetData>
    <row r="1" spans="1:11" hidden="1">
      <c r="B1" s="276"/>
      <c r="G1" s="277"/>
      <c r="H1" s="277"/>
      <c r="I1" s="277"/>
      <c r="J1" s="265"/>
    </row>
    <row r="2" spans="1:11">
      <c r="G2" s="266"/>
      <c r="H2" s="266"/>
      <c r="I2" s="266"/>
      <c r="J2" s="265"/>
    </row>
    <row r="3" spans="1:11" s="281" customFormat="1" ht="25" customHeight="1">
      <c r="A3" s="278"/>
      <c r="B3" s="279" t="s">
        <v>41</v>
      </c>
      <c r="C3" s="279" t="s">
        <v>24</v>
      </c>
      <c r="D3" s="279" t="s">
        <v>25</v>
      </c>
      <c r="E3" s="279" t="s">
        <v>19</v>
      </c>
      <c r="F3" s="279" t="s">
        <v>81</v>
      </c>
      <c r="G3" s="279" t="s">
        <v>47</v>
      </c>
      <c r="H3" s="279" t="s">
        <v>48</v>
      </c>
      <c r="I3" s="279" t="s">
        <v>49</v>
      </c>
      <c r="J3" s="279" t="s">
        <v>7</v>
      </c>
      <c r="K3" s="280" t="s">
        <v>59</v>
      </c>
    </row>
    <row r="4" spans="1:11" ht="27" customHeight="1">
      <c r="A4" s="267">
        <v>1121.5</v>
      </c>
      <c r="B4" s="268"/>
      <c r="C4" s="203"/>
      <c r="D4" s="203"/>
      <c r="E4" s="203"/>
      <c r="F4" s="257">
        <f t="shared" ref="F4" si="0">C4*D4*E4</f>
        <v>0</v>
      </c>
      <c r="G4" s="282"/>
      <c r="H4" s="282">
        <f>$F$4*25%</f>
        <v>0</v>
      </c>
      <c r="I4" s="282">
        <f t="shared" ref="I4" si="1">$F$4*25%</f>
        <v>0</v>
      </c>
      <c r="J4" s="282">
        <f>SUM(G4:I4)</f>
        <v>0</v>
      </c>
      <c r="K4" s="282"/>
    </row>
    <row r="5" spans="1:11" ht="27" customHeight="1">
      <c r="A5" s="267">
        <v>1221.5</v>
      </c>
      <c r="B5" s="269"/>
      <c r="C5" s="270"/>
      <c r="D5" s="283"/>
      <c r="E5" s="284"/>
      <c r="F5" s="285">
        <f>D5*E5</f>
        <v>0</v>
      </c>
      <c r="G5" s="284"/>
      <c r="H5" s="284">
        <f>F5/3</f>
        <v>0</v>
      </c>
      <c r="I5" s="284"/>
      <c r="J5" s="282">
        <f>SUM(G5:I5)</f>
        <v>0</v>
      </c>
      <c r="K5" s="284"/>
    </row>
    <row r="6" spans="1:11" s="288" customFormat="1" ht="13.5" thickBot="1">
      <c r="A6" s="286"/>
      <c r="B6" s="165" t="s">
        <v>7</v>
      </c>
      <c r="C6" s="94"/>
      <c r="D6" s="287"/>
      <c r="E6" s="287"/>
      <c r="F6" s="287">
        <f t="shared" ref="F6:K6" si="2">SUM(F4:F5)</f>
        <v>0</v>
      </c>
      <c r="G6" s="287">
        <f t="shared" si="2"/>
        <v>0</v>
      </c>
      <c r="H6" s="287">
        <f t="shared" si="2"/>
        <v>0</v>
      </c>
      <c r="I6" s="287">
        <f t="shared" si="2"/>
        <v>0</v>
      </c>
      <c r="J6" s="287">
        <f t="shared" si="2"/>
        <v>0</v>
      </c>
      <c r="K6" s="287">
        <f t="shared" si="2"/>
        <v>0</v>
      </c>
    </row>
    <row r="7" spans="1:11">
      <c r="B7" s="289"/>
      <c r="C7" s="290"/>
      <c r="D7" s="290"/>
      <c r="E7" s="290"/>
      <c r="F7" s="290"/>
      <c r="G7" s="271"/>
      <c r="H7" s="271"/>
      <c r="I7" s="271"/>
      <c r="J7" s="272"/>
      <c r="K7" s="83"/>
    </row>
    <row r="8" spans="1:11">
      <c r="H8" s="291">
        <f>'7  Construction'!H9</f>
        <v>0</v>
      </c>
      <c r="I8" s="291">
        <f>'7  Construction'!I9</f>
        <v>0</v>
      </c>
    </row>
    <row r="9" spans="1:11">
      <c r="F9" s="292">
        <f>F6+'7  Construction'!F9</f>
        <v>0</v>
      </c>
      <c r="G9" s="274">
        <f>SUM(G6:G8)</f>
        <v>0</v>
      </c>
      <c r="H9" s="274">
        <f t="shared" ref="H9:I9" si="3">SUM(H6:H8)</f>
        <v>0</v>
      </c>
      <c r="I9" s="274">
        <f t="shared" si="3"/>
        <v>0</v>
      </c>
      <c r="J9" s="274">
        <f>J6+'7  Construction'!F9</f>
        <v>0</v>
      </c>
    </row>
    <row r="10" spans="1:11">
      <c r="F10" s="293"/>
      <c r="G10" s="265"/>
      <c r="H10" s="265"/>
      <c r="I10" s="265"/>
      <c r="J10" s="265"/>
    </row>
    <row r="12" spans="1:11">
      <c r="F12" s="28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ad1279-8015-4662-963b-fa6cc545b7d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8E2BD1CD5624A80F23A1C16176893" ma:contentTypeVersion="11" ma:contentTypeDescription="Create a new document." ma:contentTypeScope="" ma:versionID="7002e958002f66d5c26e091e24b38628">
  <xsd:schema xmlns:xsd="http://www.w3.org/2001/XMLSchema" xmlns:xs="http://www.w3.org/2001/XMLSchema" xmlns:p="http://schemas.microsoft.com/office/2006/metadata/properties" xmlns:ns3="06ad1279-8015-4662-963b-fa6cc545b7dc" targetNamespace="http://schemas.microsoft.com/office/2006/metadata/properties" ma:root="true" ma:fieldsID="ac8fa1997ad59bc9df5476b50f6db157" ns3:_="">
    <xsd:import namespace="06ad1279-8015-4662-963b-fa6cc545b7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d1279-8015-4662-963b-fa6cc545b7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59B71D5C-916E-4A6A-B70C-EB2D75C801D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06ad1279-8015-4662-963b-fa6cc545b7d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F663B1-C112-416B-AA89-B2179BE5E1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d1279-8015-4662-963b-fa6cc545b7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7A6A24-8BB0-4F48-8003-FDF1A4F4F01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095E4BE-EF03-41DA-A511-E021144B68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BUDGET SUMMARY</vt:lpstr>
      <vt:lpstr>1 Remuneration</vt:lpstr>
      <vt:lpstr>2. Subcontractor</vt:lpstr>
      <vt:lpstr>3.Travel</vt:lpstr>
      <vt:lpstr>4. Other Training Costs</vt:lpstr>
      <vt:lpstr>5 Goods, Assets</vt:lpstr>
      <vt:lpstr>6 Admin</vt:lpstr>
      <vt:lpstr>7  Construction</vt:lpstr>
      <vt:lpstr>8. Other Direct 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Pereira</dc:creator>
  <cp:lastModifiedBy>Benedict Alubisia</cp:lastModifiedBy>
  <cp:lastPrinted>2019-02-18T21:35:53Z</cp:lastPrinted>
  <dcterms:created xsi:type="dcterms:W3CDTF">2015-01-17T14:38:09Z</dcterms:created>
  <dcterms:modified xsi:type="dcterms:W3CDTF">2026-09-10T08:45:46Z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dget" linkTarget="Prop_Budget">
    <vt:lpwstr>#REF!</vt:lpwstr>
  </property>
  <property fmtid="{D5CDD505-2E9C-101B-9397-08002B2CF9AE}" pid="3" name="MSIP_Label_589e0983-05e3-46a0-b893-ff28b8cf1441_Enabled">
    <vt:lpwstr>true</vt:lpwstr>
  </property>
  <property fmtid="{D5CDD505-2E9C-101B-9397-08002B2CF9AE}" pid="4" name="MSIP_Label_589e0983-05e3-46a0-b893-ff28b8cf1441_SetDate">
    <vt:lpwstr>2023-05-04T22:58:43Z</vt:lpwstr>
  </property>
  <property fmtid="{D5CDD505-2E9C-101B-9397-08002B2CF9AE}" pid="5" name="MSIP_Label_589e0983-05e3-46a0-b893-ff28b8cf1441_Method">
    <vt:lpwstr>Standard</vt:lpwstr>
  </property>
  <property fmtid="{D5CDD505-2E9C-101B-9397-08002B2CF9AE}" pid="6" name="MSIP_Label_589e0983-05e3-46a0-b893-ff28b8cf1441_Name">
    <vt:lpwstr>TMEA Public</vt:lpwstr>
  </property>
  <property fmtid="{D5CDD505-2E9C-101B-9397-08002B2CF9AE}" pid="7" name="MSIP_Label_589e0983-05e3-46a0-b893-ff28b8cf1441_SiteId">
    <vt:lpwstr>71dd2498-0b95-4eb5-8b08-940c9ea4bfb8</vt:lpwstr>
  </property>
  <property fmtid="{D5CDD505-2E9C-101B-9397-08002B2CF9AE}" pid="8" name="MSIP_Label_589e0983-05e3-46a0-b893-ff28b8cf1441_ActionId">
    <vt:lpwstr>8beecddd-1d39-453c-a78d-4dea966b40a5</vt:lpwstr>
  </property>
  <property fmtid="{D5CDD505-2E9C-101B-9397-08002B2CF9AE}" pid="9" name="MSIP_Label_589e0983-05e3-46a0-b893-ff28b8cf1441_ContentBits">
    <vt:lpwstr>0</vt:lpwstr>
  </property>
  <property fmtid="{D5CDD505-2E9C-101B-9397-08002B2CF9AE}" pid="10" name="ContentTypeId">
    <vt:lpwstr>0x010100AA58E2BD1CD5624A80F23A1C16176893</vt:lpwstr>
  </property>
</Properties>
</file>